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20" windowWidth="15576" windowHeight="11160"/>
  </bookViews>
  <sheets>
    <sheet name="Invoice" sheetId="2" r:id="rId1"/>
    <sheet name="Invoice (RIL)" sheetId="1" state="hidden" r:id="rId2"/>
  </sheets>
  <definedNames>
    <definedName name="_xlnm._FilterDatabase" localSheetId="0" hidden="1">Invoice!$A$21:$I$63</definedName>
    <definedName name="_xlnm.Print_Area" localSheetId="0">Invoice!$A$1:$J$145</definedName>
    <definedName name="_xlnm.Print_Area" localSheetId="1">'Invoice (RIL)'!$A$1:$P$72</definedName>
    <definedName name="_xlnm.Print_Titles" localSheetId="0">Invoice!$21:$21</definedName>
  </definedNames>
  <calcPr calcId="12451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54" i="2"/>
  <c r="H123"/>
  <c r="E117"/>
  <c r="Z263"/>
  <c r="Z262"/>
  <c r="Z261"/>
  <c r="Z260"/>
  <c r="Z259"/>
  <c r="Z258"/>
  <c r="Z257"/>
  <c r="Z256"/>
  <c r="Z255"/>
  <c r="Z254"/>
  <c r="Z253"/>
  <c r="Z252"/>
  <c r="Z251"/>
  <c r="Z250"/>
  <c r="Z249"/>
  <c r="Z248"/>
  <c r="Z247"/>
  <c r="Z246"/>
  <c r="Z245"/>
  <c r="Z244"/>
  <c r="Z243"/>
  <c r="Z242"/>
  <c r="Z241"/>
  <c r="Z240"/>
  <c r="Z239"/>
  <c r="Z238"/>
  <c r="Z237"/>
  <c r="Z236"/>
  <c r="Z235"/>
  <c r="Z234"/>
  <c r="Z233"/>
  <c r="Z232"/>
  <c r="Z231"/>
  <c r="Z230"/>
  <c r="Z229"/>
  <c r="Z228"/>
  <c r="Z227"/>
  <c r="Z226"/>
  <c r="Z225"/>
  <c r="Z224"/>
  <c r="Z223"/>
  <c r="Z222"/>
  <c r="Z221"/>
  <c r="Z220"/>
  <c r="Z219"/>
  <c r="Z218"/>
  <c r="Z217"/>
  <c r="Z216"/>
  <c r="Z215"/>
  <c r="Z214"/>
  <c r="Z213"/>
  <c r="Z212"/>
  <c r="Z211"/>
  <c r="Z210"/>
  <c r="Z209"/>
  <c r="Z208"/>
  <c r="Z207"/>
  <c r="Z206"/>
  <c r="Z205"/>
  <c r="Z204"/>
  <c r="Z203"/>
  <c r="Z202"/>
  <c r="Z201"/>
  <c r="Z200"/>
  <c r="Z199"/>
  <c r="Z198"/>
  <c r="Z197"/>
  <c r="Z196"/>
  <c r="Z195"/>
  <c r="Z194"/>
  <c r="Z193"/>
  <c r="Z192"/>
  <c r="Z191"/>
  <c r="Z190"/>
  <c r="Z189"/>
  <c r="Z188"/>
  <c r="Z187"/>
  <c r="Z186"/>
  <c r="Z185"/>
  <c r="Z184"/>
  <c r="Z183"/>
  <c r="Z182"/>
  <c r="Z181"/>
  <c r="Z180"/>
  <c r="Z179"/>
  <c r="Z178"/>
  <c r="Z177"/>
  <c r="Z176"/>
  <c r="Z175"/>
  <c r="Z174"/>
  <c r="Z173"/>
  <c r="Z172"/>
  <c r="Z171"/>
  <c r="Z170"/>
  <c r="Z169"/>
  <c r="Z168"/>
  <c r="Z167"/>
  <c r="Z166"/>
  <c r="Z165"/>
  <c r="L17"/>
  <c r="L8"/>
  <c r="G7"/>
  <c r="K27" i="1"/>
  <c r="L27"/>
  <c r="K28"/>
  <c r="M28" s="1"/>
  <c r="N28" s="1"/>
  <c r="K29"/>
  <c r="M29"/>
  <c r="K30"/>
  <c r="L30" s="1"/>
  <c r="N30" s="1"/>
  <c r="K31"/>
  <c r="L31"/>
  <c r="K32"/>
  <c r="M32" s="1"/>
  <c r="N32" s="1"/>
  <c r="K26"/>
  <c r="L26"/>
  <c r="M30"/>
  <c r="K33"/>
  <c r="M33"/>
  <c r="K34"/>
  <c r="M34" s="1"/>
  <c r="K35"/>
  <c r="M35"/>
  <c r="K36"/>
  <c r="L36" s="1"/>
  <c r="N36" s="1"/>
  <c r="K37"/>
  <c r="M37"/>
  <c r="M25"/>
  <c r="L25"/>
  <c r="J9"/>
  <c r="R10"/>
  <c r="D17"/>
  <c r="N38"/>
  <c r="N39"/>
  <c r="N40"/>
  <c r="N42"/>
  <c r="N48"/>
  <c r="Y90"/>
  <c r="AF91"/>
  <c r="AF92"/>
  <c r="AF93"/>
  <c r="AF94"/>
  <c r="AF95"/>
  <c r="AF96"/>
  <c r="AF97"/>
  <c r="AF98"/>
  <c r="AF99"/>
  <c r="AF100"/>
  <c r="AF101"/>
  <c r="AF102"/>
  <c r="AF103"/>
  <c r="AF104"/>
  <c r="AF105"/>
  <c r="AF106"/>
  <c r="AF107"/>
  <c r="AF108"/>
  <c r="AF109"/>
  <c r="AF110"/>
  <c r="AF111"/>
  <c r="AF112"/>
  <c r="AF113"/>
  <c r="AF114"/>
  <c r="AF115"/>
  <c r="AF116"/>
  <c r="AF117"/>
  <c r="AF118"/>
  <c r="AF119"/>
  <c r="AF120"/>
  <c r="AF121"/>
  <c r="AF122"/>
  <c r="AF123"/>
  <c r="AF124"/>
  <c r="AF125"/>
  <c r="AF126"/>
  <c r="AF127"/>
  <c r="AF128"/>
  <c r="AF129"/>
  <c r="AF130"/>
  <c r="AF131"/>
  <c r="AF132"/>
  <c r="AF133"/>
  <c r="AF134"/>
  <c r="AF135"/>
  <c r="AF136"/>
  <c r="AF137"/>
  <c r="AF138"/>
  <c r="AF139"/>
  <c r="AF140"/>
  <c r="AF141"/>
  <c r="AF142"/>
  <c r="AF143"/>
  <c r="AF144"/>
  <c r="AF145"/>
  <c r="AF146"/>
  <c r="AF147"/>
  <c r="AF148"/>
  <c r="AF149"/>
  <c r="AF150"/>
  <c r="AF151"/>
  <c r="AF152"/>
  <c r="AF153"/>
  <c r="AF154"/>
  <c r="AF155"/>
  <c r="AF156"/>
  <c r="AF157"/>
  <c r="AF158"/>
  <c r="AF159"/>
  <c r="AF160"/>
  <c r="AF161"/>
  <c r="AF162"/>
  <c r="AF163"/>
  <c r="AF164"/>
  <c r="AF165"/>
  <c r="AF166"/>
  <c r="AF167"/>
  <c r="AF168"/>
  <c r="AF169"/>
  <c r="AF170"/>
  <c r="AF171"/>
  <c r="AF172"/>
  <c r="AF173"/>
  <c r="AF174"/>
  <c r="AF175"/>
  <c r="AF176"/>
  <c r="AF177"/>
  <c r="AF178"/>
  <c r="AF179"/>
  <c r="AF180"/>
  <c r="AF181"/>
  <c r="AF182"/>
  <c r="AF183"/>
  <c r="AF184"/>
  <c r="AF185"/>
  <c r="AF186"/>
  <c r="AF187"/>
  <c r="AF188"/>
  <c r="AF189"/>
  <c r="B7"/>
  <c r="R19"/>
  <c r="B9"/>
  <c r="B8"/>
  <c r="B10"/>
  <c r="L35"/>
  <c r="L37"/>
  <c r="N37" s="1"/>
  <c r="M31"/>
  <c r="M27"/>
  <c r="N27" s="1"/>
  <c r="L32"/>
  <c r="L28"/>
  <c r="N35"/>
  <c r="L33"/>
  <c r="N33" s="1"/>
  <c r="L29"/>
  <c r="N29"/>
  <c r="N31"/>
  <c r="M26"/>
  <c r="N26" s="1"/>
  <c r="M36"/>
  <c r="R8"/>
  <c r="L34" l="1"/>
  <c r="N34" s="1"/>
  <c r="N43" s="1"/>
  <c r="M46" s="1"/>
  <c r="H116" i="2"/>
  <c r="H117" s="1"/>
  <c r="H121" l="1"/>
  <c r="H119"/>
</calcChain>
</file>

<file path=xl/sharedStrings.xml><?xml version="1.0" encoding="utf-8"?>
<sst xmlns="http://schemas.openxmlformats.org/spreadsheetml/2006/main" count="474" uniqueCount="194">
  <si>
    <t>01 Dec to 30 Dec 2016</t>
  </si>
  <si>
    <t>DEC</t>
  </si>
  <si>
    <t>01 Nov to 30 Nov 2016</t>
  </si>
  <si>
    <t>NOV</t>
  </si>
  <si>
    <t>01 Oct to 30 Oct 2016</t>
  </si>
  <si>
    <t>OCT</t>
  </si>
  <si>
    <t>01 Sep to 30 Sep 2016</t>
  </si>
  <si>
    <t>SEP</t>
  </si>
  <si>
    <t>01 Aug to 31 Aug 2016</t>
  </si>
  <si>
    <t>AUG</t>
  </si>
  <si>
    <t>01 Jul to 31 Jul 2016</t>
  </si>
  <si>
    <t>JUL</t>
  </si>
  <si>
    <t>01 Jun to 30 Jun 2016</t>
  </si>
  <si>
    <t>JUN</t>
  </si>
  <si>
    <t>01 May to 31 May 2016</t>
  </si>
  <si>
    <t>MAY</t>
  </si>
  <si>
    <t>01 Apr to 30 Apr 2016</t>
  </si>
  <si>
    <t>APR</t>
  </si>
  <si>
    <t>01 Mar to 31 Mar 2016</t>
  </si>
  <si>
    <t>MAR</t>
  </si>
  <si>
    <t>01 Feb to 28 Feb 2016</t>
  </si>
  <si>
    <t>FEB</t>
  </si>
  <si>
    <t>01 Jan to 31 Jan 2016</t>
  </si>
  <si>
    <t>JAN</t>
  </si>
  <si>
    <t>Rate</t>
  </si>
  <si>
    <t>Invoice Pool</t>
  </si>
  <si>
    <t>Client</t>
  </si>
  <si>
    <t>Address 4</t>
  </si>
  <si>
    <t>Address 3</t>
  </si>
  <si>
    <t>Address 2</t>
  </si>
  <si>
    <t>Address 1</t>
  </si>
  <si>
    <t>Pool</t>
  </si>
  <si>
    <t>S.NO</t>
  </si>
  <si>
    <t>Visit us at : www.bwesglobal.com</t>
  </si>
  <si>
    <t>Please quote our invoice number and date in all correspondence and payments</t>
  </si>
  <si>
    <t>Auth.Signatory</t>
  </si>
  <si>
    <t>S.Gupta</t>
  </si>
  <si>
    <t>For Blue Water Trade Winds Pvt Ltd</t>
  </si>
  <si>
    <t>Bank Tel. # +91-135 2744865         Fax : +91-135-2746089</t>
  </si>
  <si>
    <t>Bank Account:02252560001213</t>
  </si>
  <si>
    <t>HDFC0000225</t>
  </si>
  <si>
    <t>RTGS/NEFT IFSC</t>
  </si>
  <si>
    <t>HDFCINBB</t>
  </si>
  <si>
    <t>SWIFT</t>
  </si>
  <si>
    <t>56 Rajpur Road, Dehradun (UK), India</t>
  </si>
  <si>
    <t>HDFC Bank</t>
  </si>
  <si>
    <r>
      <t>By wire transfer to our account "</t>
    </r>
    <r>
      <rPr>
        <b/>
        <sz val="10"/>
        <color indexed="63"/>
        <rFont val="Arial"/>
        <family val="2"/>
      </rPr>
      <t>Blue Water Trade Winds Pvt Ltd</t>
    </r>
    <r>
      <rPr>
        <sz val="10"/>
        <color indexed="63"/>
        <rFont val="Arial"/>
        <family val="2"/>
      </rPr>
      <t>" with-</t>
    </r>
  </si>
  <si>
    <t>Terms of payment:</t>
  </si>
  <si>
    <t>Payment due date:</t>
  </si>
  <si>
    <t>BOSS Suite</t>
  </si>
  <si>
    <t>KKC</t>
  </si>
  <si>
    <t>SBC</t>
  </si>
  <si>
    <t>S.Tax</t>
  </si>
  <si>
    <t>Rate (USD)</t>
  </si>
  <si>
    <t>Qty</t>
  </si>
  <si>
    <t>Vessel</t>
  </si>
  <si>
    <t>Service Details</t>
  </si>
  <si>
    <t>Sr. No.</t>
  </si>
  <si>
    <t>Particulars</t>
  </si>
  <si>
    <t>DSR ROW NO.</t>
  </si>
  <si>
    <t>Marine Services</t>
  </si>
  <si>
    <t>BlueWater Optimum Speed Services</t>
  </si>
  <si>
    <t>Path</t>
  </si>
  <si>
    <t>&lt;- Voy No</t>
  </si>
  <si>
    <t>Project Details</t>
  </si>
  <si>
    <t>MONTHLY</t>
  </si>
  <si>
    <t>Month</t>
  </si>
  <si>
    <t>Invoice Mode</t>
  </si>
  <si>
    <t>Person Incharge:</t>
  </si>
  <si>
    <t>Reliance</t>
  </si>
  <si>
    <t>Our Ref.:</t>
  </si>
  <si>
    <t xml:space="preserve"> </t>
  </si>
  <si>
    <t>Date:</t>
  </si>
  <si>
    <t>Last Invoice</t>
  </si>
  <si>
    <t xml:space="preserve">Invoice No.: </t>
  </si>
  <si>
    <t>Customer's name &amp; address:</t>
  </si>
  <si>
    <t>Clearlake(1-4)</t>
  </si>
  <si>
    <t>Clearlake</t>
  </si>
  <si>
    <t>Clearlake Shipping Pte Ltd</t>
  </si>
  <si>
    <t>12, Marina Boulevard,</t>
  </si>
  <si>
    <t>35-02 Marina Bay Financial Centre Tower 3,</t>
  </si>
  <si>
    <t>Singapore, 018982</t>
  </si>
  <si>
    <t>\\172.16.5.100\Finance\Finance\Current\Finance\BIM\Clearlake</t>
  </si>
  <si>
    <t>Clearlake(5-10)</t>
  </si>
  <si>
    <t>Clearlake(11onwards)</t>
  </si>
  <si>
    <t>HMM</t>
  </si>
  <si>
    <t>Hyundai Merchant Marine Co,. Ltd.</t>
  </si>
  <si>
    <t>194 Yulgok-ro</t>
  </si>
  <si>
    <t>Jongro-gu,</t>
  </si>
  <si>
    <t>Seoul 110-754, Korea</t>
  </si>
  <si>
    <t>\\172.16.5.100\Finance\Finance\Current\Finance\BIM\HMM</t>
  </si>
  <si>
    <t>Reliance Industries Limited</t>
  </si>
  <si>
    <t>Reliance Corporate Park</t>
  </si>
  <si>
    <t>MIDC Industrial Area, Ghansoli</t>
  </si>
  <si>
    <t>Navi Mumbai, Maharashtra 400701</t>
  </si>
  <si>
    <t>\\172.16.5.100\Finance\Finance\Current\Finance\BIM\Reliance</t>
  </si>
  <si>
    <t>Shell</t>
  </si>
  <si>
    <t>Shell International Trading and</t>
  </si>
  <si>
    <t xml:space="preserve">  Shipping Company Limited</t>
  </si>
  <si>
    <t>80 Strand, London</t>
  </si>
  <si>
    <t>WC2R 0ZA</t>
  </si>
  <si>
    <t>\\172.16.5.100\Finance\Finance\Current\Finance\BIM\Shell</t>
  </si>
  <si>
    <t>TestingPool</t>
  </si>
  <si>
    <t>Testing</t>
  </si>
  <si>
    <t>Some address1</t>
  </si>
  <si>
    <t>Some address2</t>
  </si>
  <si>
    <t>Some address3</t>
  </si>
  <si>
    <t>Some address4</t>
  </si>
  <si>
    <t>\\172.16.5.100\Finance\Finance\Current\Finance\BIM\Testing</t>
  </si>
  <si>
    <t/>
  </si>
  <si>
    <t>Customer GSTIN</t>
  </si>
  <si>
    <t>Blue Water GSTIN:</t>
  </si>
  <si>
    <t>SAC</t>
  </si>
  <si>
    <t>Taxable Amount (Rs.)</t>
  </si>
  <si>
    <t>Total Amount (Rs.)</t>
  </si>
  <si>
    <t xml:space="preserve">Total Invoice Amount Due: </t>
  </si>
  <si>
    <t>Service Type:</t>
  </si>
  <si>
    <t>Service Name:</t>
  </si>
  <si>
    <t>Customer ID:</t>
  </si>
  <si>
    <t>USD to INR Conv. Rate</t>
  </si>
  <si>
    <t>05AACCB9907G2ZQ</t>
  </si>
  <si>
    <t>Mr. Sudhakar S.</t>
  </si>
  <si>
    <t>Bunga Kasturi Tiga</t>
  </si>
  <si>
    <t>Tsushima</t>
  </si>
  <si>
    <t>Bunga Kasturi</t>
  </si>
  <si>
    <t>Atlantic Pioneer</t>
  </si>
  <si>
    <t>Iwatesan</t>
  </si>
  <si>
    <t>Eagle Virginia</t>
  </si>
  <si>
    <t>Selene Trader</t>
  </si>
  <si>
    <t>*Already invoiced in the month of June 2017</t>
  </si>
  <si>
    <t>1027/1617</t>
  </si>
  <si>
    <t>24AAACR5055K1ZD</t>
  </si>
  <si>
    <t>Remarks</t>
  </si>
  <si>
    <t>Rupees Eight Lacs Fifty Four Thousand Nine Hundred Ten and Zero Paise.</t>
  </si>
  <si>
    <r>
      <t>Phoenix Vanguard</t>
    </r>
    <r>
      <rPr>
        <b/>
        <sz val="14"/>
        <rFont val="Arial"/>
        <family val="2"/>
      </rPr>
      <t>*</t>
    </r>
  </si>
  <si>
    <t xml:space="preserve">Total Invoice Amount Due (Rounded Off): </t>
  </si>
  <si>
    <t>Total Invoice Amount</t>
  </si>
  <si>
    <t>Bank Tel. # +91-135 2744865     Fax : +91-135-2746089</t>
  </si>
  <si>
    <t>Note: GST rates in this invoice is based on current applicable rate. In case of revision of GST rates and policy in the current financial year, arrears arising due to such revision will be settled at the end of current financial year.</t>
  </si>
  <si>
    <t>K. Gupta</t>
  </si>
  <si>
    <t>Perth I</t>
  </si>
  <si>
    <t>Eships Progress</t>
  </si>
  <si>
    <t>APJ Jad</t>
  </si>
  <si>
    <t>Eships Dugon</t>
  </si>
  <si>
    <t>Oriental Glory</t>
  </si>
  <si>
    <t>Silver Star</t>
  </si>
  <si>
    <t>Eastern View</t>
  </si>
  <si>
    <t>APJ Kais</t>
  </si>
  <si>
    <t>Passage</t>
  </si>
  <si>
    <t>Report ID</t>
  </si>
  <si>
    <t>Paradip -Ennore</t>
  </si>
  <si>
    <t>Ennore- Paradip/Dhamra</t>
  </si>
  <si>
    <t>D</t>
  </si>
  <si>
    <t>C</t>
  </si>
  <si>
    <t>VESSEL</t>
  </si>
  <si>
    <t>ACTUAL PASSAGE</t>
  </si>
  <si>
    <t>STANDARD PASSAGE APPLICABLE</t>
  </si>
  <si>
    <t>Paradip-Ennore</t>
  </si>
  <si>
    <t>Ennore-Paradip</t>
  </si>
  <si>
    <t>Haldia-Paradip</t>
  </si>
  <si>
    <t>Haldia- Paradip</t>
  </si>
  <si>
    <t>B</t>
  </si>
  <si>
    <t>Tuticorin- Visakhapatnam (Vizag)</t>
  </si>
  <si>
    <t>Tuticorin-Vizag/Gangavaram</t>
  </si>
  <si>
    <t>Visakhapatnam (Vizag)-Haldia</t>
  </si>
  <si>
    <t>Vizag-Haldia</t>
  </si>
  <si>
    <t>Haldia-Visakhapatnam (Vizag)</t>
  </si>
  <si>
    <t>Haldia- Vizag</t>
  </si>
  <si>
    <t>Visakhapatnam (Vizag) -Ennore</t>
  </si>
  <si>
    <t>Vizag- Ennore</t>
  </si>
  <si>
    <t>Tuticorin-Haldia</t>
  </si>
  <si>
    <t>Paradip-Tuticorin</t>
  </si>
  <si>
    <t>Paradip -Tuticorin</t>
  </si>
  <si>
    <t>Kakinada-Ennore</t>
  </si>
  <si>
    <t>Kakinada to Ennore</t>
  </si>
  <si>
    <t>Ennore Paradip</t>
  </si>
  <si>
    <t>Vizag-Tuticorin</t>
  </si>
  <si>
    <t>Vizag- Tuticorin</t>
  </si>
  <si>
    <t>Poompuhar Shipping Corporation Limited</t>
  </si>
  <si>
    <t>692, Anna Salai, 4th Floor, Nandanam</t>
  </si>
  <si>
    <t>Chennai - 6000 038</t>
  </si>
  <si>
    <t>Mr. P Annamalai I.A.S</t>
  </si>
  <si>
    <t>S. N.</t>
  </si>
  <si>
    <t>Work Order:   H/OP/ORS/200/001/18-19</t>
  </si>
  <si>
    <t>33AAACP4383J1ZD</t>
  </si>
  <si>
    <t>POOMPUHAR/PMS/2018-19</t>
  </si>
  <si>
    <r>
      <t>By wire transfer to our account "</t>
    </r>
    <r>
      <rPr>
        <b/>
        <sz val="9"/>
        <color theme="1"/>
        <rFont val="Arial"/>
        <family val="2"/>
      </rPr>
      <t>Blue Water Trade Winds Pvt Ltd</t>
    </r>
    <r>
      <rPr>
        <sz val="9"/>
        <color theme="1"/>
        <rFont val="Arial"/>
        <family val="2"/>
      </rPr>
      <t>" with-</t>
    </r>
  </si>
  <si>
    <r>
      <t>SWIFT Code:</t>
    </r>
    <r>
      <rPr>
        <b/>
        <sz val="9"/>
        <color theme="1"/>
        <rFont val="Arial"/>
        <family val="2"/>
      </rPr>
      <t xml:space="preserve"> HDFCINBB</t>
    </r>
  </si>
  <si>
    <r>
      <t xml:space="preserve">RTGS/NEFT IFSC Code: </t>
    </r>
    <r>
      <rPr>
        <b/>
        <sz val="9"/>
        <color theme="1"/>
        <rFont val="Arial"/>
        <family val="2"/>
      </rPr>
      <t>HDFC0000225</t>
    </r>
  </si>
  <si>
    <r>
      <t xml:space="preserve">Bank Account: </t>
    </r>
    <r>
      <rPr>
        <b/>
        <sz val="9"/>
        <color theme="1"/>
        <rFont val="Arial"/>
        <family val="2"/>
      </rPr>
      <t>02252560001213</t>
    </r>
  </si>
  <si>
    <r>
      <t>Other Professional, Technical And Business Services [</t>
    </r>
    <r>
      <rPr>
        <b/>
        <sz val="10"/>
        <color theme="1"/>
        <rFont val="Arial"/>
        <family val="2"/>
      </rPr>
      <t>SAC Code: 998399</t>
    </r>
    <r>
      <rPr>
        <sz val="10"/>
        <color theme="1"/>
        <rFont val="Arial"/>
        <family val="2"/>
      </rPr>
      <t>]</t>
    </r>
  </si>
  <si>
    <t>1131/1920</t>
  </si>
  <si>
    <t>Invoice for period of Sep 2019</t>
  </si>
  <si>
    <t>Rupees Four Lakhs Thirteen Thousand Nine Hundred and Forty Four</t>
  </si>
</sst>
</file>

<file path=xl/styles.xml><?xml version="1.0" encoding="utf-8"?>
<styleSheet xmlns="http://schemas.openxmlformats.org/spreadsheetml/2006/main">
  <numFmts count="8">
    <numFmt numFmtId="164" formatCode="[$-409]d\-mmm\-yy;@"/>
    <numFmt numFmtId="165" formatCode="[$INR]\ #,##0.00"/>
    <numFmt numFmtId="166" formatCode="[$USD]\ #,##0.00"/>
    <numFmt numFmtId="167" formatCode="[$INR]\ #,##0.0"/>
    <numFmt numFmtId="168" formatCode="0.0"/>
    <numFmt numFmtId="169" formatCode="_(* #,##0.00_);_(* \(#,##0.00\);_(* \-??_);_(@_)"/>
    <numFmt numFmtId="170" formatCode="[$INR]\ #,##0"/>
    <numFmt numFmtId="171" formatCode="[$-409]d\-mmm\-yyyy;@"/>
  </numFmts>
  <fonts count="58">
    <font>
      <sz val="11"/>
      <color theme="1"/>
      <name val="Calibri"/>
      <family val="2"/>
      <scheme val="minor"/>
    </font>
    <font>
      <sz val="11"/>
      <color theme="1"/>
      <name val="Calibri"/>
      <family val="2"/>
      <scheme val="minor"/>
    </font>
    <font>
      <sz val="10"/>
      <name val="Arial"/>
      <family val="2"/>
    </font>
    <font>
      <sz val="10"/>
      <color indexed="9"/>
      <name val="Arial"/>
      <family val="2"/>
    </font>
    <font>
      <b/>
      <u/>
      <sz val="10"/>
      <name val="Arial"/>
      <family val="2"/>
    </font>
    <font>
      <sz val="8"/>
      <name val="Arial Narrow"/>
      <family val="2"/>
    </font>
    <font>
      <sz val="7"/>
      <color indexed="63"/>
      <name val="Arial Narrow"/>
      <family val="2"/>
    </font>
    <font>
      <i/>
      <sz val="8"/>
      <color indexed="63"/>
      <name val="Arial"/>
      <family val="2"/>
    </font>
    <font>
      <i/>
      <sz val="10"/>
      <name val="Arial"/>
      <family val="2"/>
    </font>
    <font>
      <i/>
      <sz val="9"/>
      <name val="Arial"/>
      <family val="2"/>
    </font>
    <font>
      <sz val="10"/>
      <color indexed="63"/>
      <name val="Arial"/>
      <family val="2"/>
    </font>
    <font>
      <b/>
      <sz val="10"/>
      <color indexed="63"/>
      <name val="Arial"/>
      <family val="2"/>
    </font>
    <font>
      <b/>
      <sz val="10"/>
      <name val="Arial"/>
      <family val="2"/>
    </font>
    <font>
      <b/>
      <sz val="9"/>
      <color indexed="63"/>
      <name val="Arial"/>
      <family val="2"/>
    </font>
    <font>
      <sz val="9.5"/>
      <name val="Arial"/>
      <family val="2"/>
    </font>
    <font>
      <b/>
      <sz val="9.5"/>
      <color indexed="63"/>
      <name val="Arial"/>
      <family val="2"/>
    </font>
    <font>
      <sz val="9"/>
      <name val="Arial Narrow"/>
      <family val="2"/>
    </font>
    <font>
      <sz val="10"/>
      <color rgb="FFFF0000"/>
      <name val="Arial"/>
      <family val="2"/>
    </font>
    <font>
      <b/>
      <sz val="12"/>
      <name val="Arial"/>
      <family val="2"/>
    </font>
    <font>
      <b/>
      <i/>
      <sz val="6"/>
      <color indexed="55"/>
      <name val="Arial"/>
      <family val="2"/>
    </font>
    <font>
      <b/>
      <i/>
      <sz val="6"/>
      <name val="Verdana"/>
      <family val="2"/>
    </font>
    <font>
      <b/>
      <sz val="10"/>
      <name val="Verdana"/>
      <family val="2"/>
    </font>
    <font>
      <b/>
      <sz val="18"/>
      <color indexed="18"/>
      <name val="Verdana"/>
      <family val="2"/>
    </font>
    <font>
      <b/>
      <i/>
      <sz val="18"/>
      <color indexed="18"/>
      <name val="Verdana"/>
      <family val="2"/>
    </font>
    <font>
      <sz val="9"/>
      <name val="Arial"/>
      <family val="2"/>
    </font>
    <font>
      <b/>
      <sz val="10"/>
      <color rgb="FFFA6500"/>
      <name val="Arial"/>
      <family val="2"/>
    </font>
    <font>
      <sz val="9.5"/>
      <color rgb="FFFA6500"/>
      <name val="Arial"/>
      <family val="2"/>
    </font>
    <font>
      <b/>
      <sz val="11"/>
      <color rgb="FFFA6500"/>
      <name val="Arial Narrow"/>
      <family val="2"/>
    </font>
    <font>
      <b/>
      <sz val="9"/>
      <name val="Arial"/>
      <family val="2"/>
    </font>
    <font>
      <b/>
      <sz val="14"/>
      <name val="Arial"/>
      <family val="2"/>
    </font>
    <font>
      <sz val="9.5"/>
      <color theme="1"/>
      <name val="Arial"/>
      <family val="2"/>
    </font>
    <font>
      <b/>
      <sz val="11"/>
      <color theme="1"/>
      <name val="Calibri"/>
      <family val="2"/>
      <scheme val="minor"/>
    </font>
    <font>
      <sz val="9"/>
      <color theme="1"/>
      <name val="Calibri"/>
      <family val="2"/>
      <scheme val="minor"/>
    </font>
    <font>
      <b/>
      <sz val="10"/>
      <color theme="1"/>
      <name val="Arial Narrow"/>
      <family val="2"/>
    </font>
    <font>
      <sz val="10"/>
      <color theme="1"/>
      <name val="Arial"/>
      <family val="2"/>
    </font>
    <font>
      <sz val="9"/>
      <color theme="1"/>
      <name val="Arial"/>
      <family val="2"/>
    </font>
    <font>
      <b/>
      <sz val="10"/>
      <color theme="1"/>
      <name val="Arial"/>
      <family val="2"/>
    </font>
    <font>
      <b/>
      <sz val="9.5"/>
      <color theme="1"/>
      <name val="Calibri"/>
      <family val="2"/>
      <scheme val="minor"/>
    </font>
    <font>
      <b/>
      <sz val="9"/>
      <color theme="1"/>
      <name val="Arial"/>
      <family val="2"/>
    </font>
    <font>
      <i/>
      <sz val="8"/>
      <color theme="1"/>
      <name val="Arial"/>
      <family val="2"/>
    </font>
    <font>
      <b/>
      <sz val="18"/>
      <color theme="1"/>
      <name val="Verdana"/>
      <family val="2"/>
    </font>
    <font>
      <b/>
      <sz val="10"/>
      <color theme="1"/>
      <name val="Verdana"/>
      <family val="2"/>
    </font>
    <font>
      <b/>
      <i/>
      <sz val="6"/>
      <color theme="1"/>
      <name val="Arial"/>
      <family val="2"/>
    </font>
    <font>
      <b/>
      <sz val="12"/>
      <color theme="1"/>
      <name val="Arial"/>
      <family val="2"/>
    </font>
    <font>
      <sz val="9"/>
      <color theme="1"/>
      <name val="Arial Narrow"/>
      <family val="2"/>
    </font>
    <font>
      <sz val="9.5"/>
      <color theme="1"/>
      <name val="Calibri"/>
      <family val="2"/>
      <scheme val="minor"/>
    </font>
    <font>
      <sz val="10"/>
      <color theme="1"/>
      <name val="Arial Narrow"/>
      <family val="2"/>
    </font>
    <font>
      <b/>
      <sz val="9.5"/>
      <color theme="1"/>
      <name val="Arial"/>
      <family val="2"/>
    </font>
    <font>
      <i/>
      <sz val="9"/>
      <color theme="1"/>
      <name val="Arial"/>
      <family val="2"/>
    </font>
    <font>
      <i/>
      <sz val="10"/>
      <color theme="1"/>
      <name val="Arial"/>
      <family val="2"/>
    </font>
    <font>
      <sz val="7"/>
      <color theme="1"/>
      <name val="Arial Narrow"/>
      <family val="2"/>
    </font>
    <font>
      <sz val="8"/>
      <color theme="1"/>
      <name val="Arial Narrow"/>
      <family val="2"/>
    </font>
    <font>
      <b/>
      <u/>
      <sz val="10"/>
      <color theme="1"/>
      <name val="Arial"/>
      <family val="2"/>
    </font>
    <font>
      <sz val="11"/>
      <color rgb="FFFF0000"/>
      <name val="Calibri"/>
      <family val="2"/>
      <scheme val="minor"/>
    </font>
    <font>
      <sz val="9"/>
      <color rgb="FFFF0000"/>
      <name val="Calibri"/>
      <family val="2"/>
      <scheme val="minor"/>
    </font>
    <font>
      <b/>
      <sz val="11"/>
      <color theme="1" tint="0.249977111117893"/>
      <name val="Calibri"/>
      <family val="2"/>
      <scheme val="minor"/>
    </font>
    <font>
      <b/>
      <sz val="9"/>
      <color theme="1"/>
      <name val="Arial Narrow"/>
      <family val="2"/>
    </font>
    <font>
      <sz val="11"/>
      <color theme="1" tint="0.249977111117893"/>
      <name val="Calibri"/>
      <family val="2"/>
      <scheme val="minor"/>
    </font>
  </fonts>
  <fills count="11">
    <fill>
      <patternFill patternType="none"/>
    </fill>
    <fill>
      <patternFill patternType="gray125"/>
    </fill>
    <fill>
      <patternFill patternType="solid">
        <fgColor indexed="56"/>
        <bgColor indexed="62"/>
      </patternFill>
    </fill>
    <fill>
      <patternFill patternType="solid">
        <fgColor theme="0" tint="-0.14999847407452621"/>
        <bgColor indexed="64"/>
      </patternFill>
    </fill>
    <fill>
      <patternFill patternType="solid">
        <fgColor indexed="2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bgColor indexed="64"/>
      </patternFill>
    </fill>
  </fills>
  <borders count="58">
    <border>
      <left/>
      <right/>
      <top/>
      <bottom/>
      <diagonal/>
    </border>
    <border>
      <left/>
      <right/>
      <top/>
      <bottom style="medium">
        <color indexed="64"/>
      </bottom>
      <diagonal/>
    </border>
    <border>
      <left style="thin">
        <color indexed="59"/>
      </left>
      <right style="thin">
        <color indexed="59"/>
      </right>
      <top style="thin">
        <color indexed="59"/>
      </top>
      <bottom style="thin">
        <color indexed="59"/>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theme="1" tint="0.499984740745262"/>
      </top>
      <bottom/>
      <diagonal/>
    </border>
    <border>
      <left/>
      <right/>
      <top/>
      <bottom style="thin">
        <color theme="1" tint="0.499984740745262"/>
      </bottom>
      <diagonal/>
    </border>
    <border>
      <left style="thin">
        <color theme="1" tint="0.499984740745262"/>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top/>
      <bottom style="thin">
        <color theme="1" tint="0.499984740745262"/>
      </bottom>
      <diagonal/>
    </border>
    <border>
      <left/>
      <right style="thin">
        <color theme="1" tint="0.499984740745262"/>
      </right>
      <top/>
      <bottom style="thin">
        <color theme="1" tint="0.49998474074526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theme="1" tint="0.34998626667073579"/>
      </top>
      <bottom style="thin">
        <color theme="1" tint="0.34998626667073579"/>
      </bottom>
      <diagonal/>
    </border>
    <border>
      <left style="thin">
        <color indexed="64"/>
      </left>
      <right style="thin">
        <color indexed="64"/>
      </right>
      <top style="thin">
        <color theme="1" tint="0.34998626667073579"/>
      </top>
      <bottom style="thin">
        <color indexed="64"/>
      </bottom>
      <diagonal/>
    </border>
    <border>
      <left style="thin">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theme="0" tint="-0.34998626667073579"/>
      </left>
      <right style="thin">
        <color indexed="64"/>
      </right>
      <top style="thin">
        <color theme="0" tint="-0.34998626667073579"/>
      </top>
      <bottom style="thin">
        <color indexed="64"/>
      </bottom>
      <diagonal/>
    </border>
    <border>
      <left/>
      <right/>
      <top style="thin">
        <color theme="0"/>
      </top>
      <bottom/>
      <diagonal/>
    </border>
    <border>
      <left style="thin">
        <color theme="0"/>
      </left>
      <right/>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indexed="64"/>
      </top>
      <bottom style="thin">
        <color theme="0" tint="-0.499984740745262"/>
      </bottom>
      <diagonal/>
    </border>
    <border>
      <left style="thin">
        <color theme="1" tint="0.34998626667073579"/>
      </left>
      <right style="thin">
        <color theme="1" tint="0.34998626667073579"/>
      </right>
      <top style="thin">
        <color indexed="64"/>
      </top>
      <bottom/>
      <diagonal/>
    </border>
    <border>
      <left style="thin">
        <color indexed="64"/>
      </left>
      <right style="thin">
        <color theme="1" tint="0.34998626667073579"/>
      </right>
      <top style="thin">
        <color indexed="64"/>
      </top>
      <bottom/>
      <diagonal/>
    </border>
    <border>
      <left style="thin">
        <color theme="1" tint="0.34998626667073579"/>
      </left>
      <right style="thin">
        <color indexed="64"/>
      </right>
      <top style="thin">
        <color indexed="64"/>
      </top>
      <bottom/>
      <diagonal/>
    </border>
    <border>
      <left style="thin">
        <color indexed="64"/>
      </left>
      <right style="thin">
        <color theme="0" tint="-0.499984740745262"/>
      </right>
      <top style="thin">
        <color indexed="64"/>
      </top>
      <bottom style="thin">
        <color theme="0" tint="-0.499984740745262"/>
      </bottom>
      <diagonal/>
    </border>
    <border>
      <left style="thin">
        <color theme="0" tint="-0.499984740745262"/>
      </left>
      <right style="thin">
        <color indexed="64"/>
      </right>
      <top style="thin">
        <color indexed="64"/>
      </top>
      <bottom style="thin">
        <color theme="0" tint="-0.499984740745262"/>
      </bottom>
      <diagonal/>
    </border>
    <border>
      <left style="thin">
        <color indexed="64"/>
      </left>
      <right style="thin">
        <color theme="0" tint="-0.499984740745262"/>
      </right>
      <top style="thin">
        <color theme="0" tint="-0.499984740745262"/>
      </top>
      <bottom style="thin">
        <color theme="0" tint="-0.499984740745262"/>
      </bottom>
      <diagonal/>
    </border>
    <border>
      <left style="thin">
        <color theme="0" tint="-0.499984740745262"/>
      </left>
      <right style="thin">
        <color indexed="64"/>
      </right>
      <top style="thin">
        <color theme="0" tint="-0.499984740745262"/>
      </top>
      <bottom style="thin">
        <color theme="0" tint="-0.499984740745262"/>
      </bottom>
      <diagonal/>
    </border>
    <border>
      <left style="thin">
        <color indexed="64"/>
      </left>
      <right style="thin">
        <color indexed="64"/>
      </right>
      <top/>
      <bottom style="thin">
        <color theme="1" tint="0.34998626667073579"/>
      </bottom>
      <diagonal/>
    </border>
    <border>
      <left style="thin">
        <color indexed="64"/>
      </left>
      <right style="thin">
        <color theme="0" tint="-0.34998626667073579"/>
      </right>
      <top style="thin">
        <color theme="0" tint="-0.499984740745262"/>
      </top>
      <bottom style="thin">
        <color indexed="64"/>
      </bottom>
      <diagonal/>
    </border>
    <border>
      <left style="thin">
        <color theme="0" tint="-0.34998626667073579"/>
      </left>
      <right style="thin">
        <color theme="0" tint="-0.34998626667073579"/>
      </right>
      <top style="thin">
        <color theme="0" tint="-0.499984740745262"/>
      </top>
      <bottom style="thin">
        <color indexed="64"/>
      </bottom>
      <diagonal/>
    </border>
    <border>
      <left style="thin">
        <color indexed="64"/>
      </left>
      <right style="thin">
        <color theme="0" tint="-0.499984740745262"/>
      </right>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s>
  <cellStyleXfs count="5">
    <xf numFmtId="0" fontId="0" fillId="0" borderId="0"/>
    <xf numFmtId="0" fontId="2" fillId="0" borderId="0"/>
    <xf numFmtId="169" fontId="2" fillId="0" borderId="0" applyFill="0" applyBorder="0" applyAlignment="0" applyProtection="0"/>
    <xf numFmtId="169" fontId="2" fillId="0" borderId="0" applyFill="0" applyBorder="0" applyAlignment="0" applyProtection="0"/>
    <xf numFmtId="0" fontId="1" fillId="0" borderId="0"/>
  </cellStyleXfs>
  <cellXfs count="410">
    <xf numFmtId="0" fontId="0" fillId="0" borderId="0" xfId="0"/>
    <xf numFmtId="0" fontId="2" fillId="0" borderId="0" xfId="1"/>
    <xf numFmtId="0" fontId="3" fillId="0" borderId="0" xfId="1" applyFont="1"/>
    <xf numFmtId="0" fontId="2" fillId="0" borderId="1" xfId="1" applyBorder="1"/>
    <xf numFmtId="0" fontId="2" fillId="0" borderId="0" xfId="1" applyBorder="1"/>
    <xf numFmtId="0" fontId="3" fillId="2" borderId="2" xfId="1" applyFont="1" applyFill="1" applyBorder="1"/>
    <xf numFmtId="0" fontId="4" fillId="3" borderId="0" xfId="1" applyFont="1" applyFill="1" applyAlignment="1">
      <alignment horizontal="center"/>
    </xf>
    <xf numFmtId="1" fontId="2" fillId="0" borderId="0" xfId="1" applyNumberFormat="1"/>
    <xf numFmtId="0" fontId="2" fillId="0" borderId="0" xfId="1" applyAlignment="1">
      <alignment horizontal="center" vertical="center"/>
    </xf>
    <xf numFmtId="0" fontId="5" fillId="0" borderId="0" xfId="1" applyFont="1"/>
    <xf numFmtId="0" fontId="6" fillId="0" borderId="0" xfId="1" applyFont="1" applyAlignment="1">
      <alignment horizontal="center"/>
    </xf>
    <xf numFmtId="0" fontId="3" fillId="0" borderId="0" xfId="1" applyFont="1" applyBorder="1"/>
    <xf numFmtId="0" fontId="2" fillId="0" borderId="3" xfId="1" applyBorder="1"/>
    <xf numFmtId="0" fontId="7" fillId="0" borderId="1" xfId="1" applyFont="1" applyBorder="1" applyAlignment="1"/>
    <xf numFmtId="0" fontId="2" fillId="0" borderId="4" xfId="1" applyBorder="1"/>
    <xf numFmtId="0" fontId="2" fillId="0" borderId="5" xfId="1" applyBorder="1"/>
    <xf numFmtId="0" fontId="2" fillId="4" borderId="0" xfId="1" applyFill="1" applyBorder="1"/>
    <xf numFmtId="0" fontId="2" fillId="0" borderId="6" xfId="1" applyBorder="1"/>
    <xf numFmtId="0" fontId="8" fillId="0" borderId="0" xfId="1" applyFont="1" applyBorder="1" applyAlignment="1"/>
    <xf numFmtId="0" fontId="2" fillId="0" borderId="0" xfId="1" applyFont="1"/>
    <xf numFmtId="0" fontId="2" fillId="0" borderId="5" xfId="1" applyFont="1" applyBorder="1"/>
    <xf numFmtId="0" fontId="2" fillId="0" borderId="0" xfId="1" applyFont="1" applyBorder="1"/>
    <xf numFmtId="0" fontId="2" fillId="0" borderId="6" xfId="1" applyFont="1" applyBorder="1"/>
    <xf numFmtId="0" fontId="10" fillId="0" borderId="0" xfId="1" applyFont="1" applyBorder="1"/>
    <xf numFmtId="164" fontId="2" fillId="0" borderId="0" xfId="1" applyNumberFormat="1" applyFont="1" applyBorder="1" applyAlignment="1">
      <alignment horizontal="center"/>
    </xf>
    <xf numFmtId="164" fontId="10" fillId="0" borderId="0" xfId="1" applyNumberFormat="1" applyFont="1" applyBorder="1" applyAlignment="1">
      <alignment horizontal="center"/>
    </xf>
    <xf numFmtId="164" fontId="2" fillId="0" borderId="0" xfId="1" applyNumberFormat="1" applyBorder="1" applyAlignment="1"/>
    <xf numFmtId="0" fontId="2" fillId="0" borderId="16" xfId="1" applyBorder="1"/>
    <xf numFmtId="0" fontId="2" fillId="0" borderId="17" xfId="1" applyBorder="1"/>
    <xf numFmtId="0" fontId="2" fillId="0" borderId="5" xfId="1" applyBorder="1" applyAlignment="1">
      <alignment vertical="center"/>
    </xf>
    <xf numFmtId="0" fontId="12" fillId="0" borderId="5" xfId="1" applyFont="1" applyBorder="1" applyAlignment="1"/>
    <xf numFmtId="0" fontId="2" fillId="0" borderId="0" xfId="1" applyBorder="1" applyAlignment="1">
      <alignment horizontal="center"/>
    </xf>
    <xf numFmtId="0" fontId="12" fillId="0" borderId="18" xfId="1" applyFont="1" applyBorder="1" applyAlignment="1">
      <alignment horizontal="right"/>
    </xf>
    <xf numFmtId="168" fontId="14" fillId="0" borderId="18" xfId="1" applyNumberFormat="1" applyFont="1" applyBorder="1" applyAlignment="1">
      <alignment horizontal="right"/>
    </xf>
    <xf numFmtId="168" fontId="14" fillId="0" borderId="18" xfId="1" applyNumberFormat="1" applyFont="1" applyBorder="1" applyAlignment="1">
      <alignment horizontal="center"/>
    </xf>
    <xf numFmtId="168" fontId="14" fillId="0" borderId="17" xfId="1" applyNumberFormat="1" applyFont="1" applyBorder="1" applyAlignment="1"/>
    <xf numFmtId="0" fontId="14" fillId="0" borderId="18" xfId="1" applyFont="1" applyBorder="1" applyAlignment="1">
      <alignment horizontal="center"/>
    </xf>
    <xf numFmtId="0" fontId="2" fillId="0" borderId="5" xfId="1" applyBorder="1" applyAlignment="1"/>
    <xf numFmtId="0" fontId="2" fillId="0" borderId="18" xfId="1" applyBorder="1"/>
    <xf numFmtId="0" fontId="15" fillId="5" borderId="18" xfId="1" applyFont="1" applyFill="1" applyBorder="1" applyAlignment="1">
      <alignment horizontal="center" wrapText="1"/>
    </xf>
    <xf numFmtId="0" fontId="15" fillId="5" borderId="18" xfId="1" applyFont="1" applyFill="1" applyBorder="1" applyAlignment="1">
      <alignment horizontal="center"/>
    </xf>
    <xf numFmtId="0" fontId="15" fillId="5" borderId="15" xfId="1" applyFont="1" applyFill="1" applyBorder="1" applyAlignment="1"/>
    <xf numFmtId="0" fontId="15" fillId="5" borderId="16" xfId="1" applyFont="1" applyFill="1" applyBorder="1" applyAlignment="1">
      <alignment horizontal="center"/>
    </xf>
    <xf numFmtId="0" fontId="2" fillId="6" borderId="0" xfId="1" applyFill="1"/>
    <xf numFmtId="0" fontId="11" fillId="4" borderId="15" xfId="1" applyFont="1" applyFill="1" applyBorder="1" applyAlignment="1">
      <alignment vertical="center"/>
    </xf>
    <xf numFmtId="0" fontId="11" fillId="4" borderId="16" xfId="1" applyFont="1" applyFill="1" applyBorder="1" applyAlignment="1">
      <alignment vertical="center"/>
    </xf>
    <xf numFmtId="0" fontId="2" fillId="5" borderId="7" xfId="1" applyFill="1" applyBorder="1" applyAlignment="1">
      <alignment horizontal="left"/>
    </xf>
    <xf numFmtId="0" fontId="2" fillId="5" borderId="8" xfId="1" applyFill="1" applyBorder="1" applyAlignment="1">
      <alignment horizontal="left"/>
    </xf>
    <xf numFmtId="0" fontId="2" fillId="5" borderId="9" xfId="1" applyFill="1" applyBorder="1" applyAlignment="1">
      <alignment horizontal="left"/>
    </xf>
    <xf numFmtId="0" fontId="2" fillId="7" borderId="18" xfId="1" applyFill="1" applyBorder="1"/>
    <xf numFmtId="0" fontId="2" fillId="5" borderId="10" xfId="1" applyFill="1" applyBorder="1"/>
    <xf numFmtId="0" fontId="2" fillId="5" borderId="0" xfId="1" applyFill="1" applyBorder="1"/>
    <xf numFmtId="0" fontId="2" fillId="5" borderId="0" xfId="1" applyFill="1" applyBorder="1" applyAlignment="1">
      <alignment horizontal="left"/>
    </xf>
    <xf numFmtId="0" fontId="2" fillId="5" borderId="11" xfId="1" applyFill="1" applyBorder="1" applyAlignment="1">
      <alignment horizontal="left"/>
    </xf>
    <xf numFmtId="0" fontId="2" fillId="0" borderId="5" xfId="1" applyFill="1" applyBorder="1" applyAlignment="1">
      <alignment vertical="center"/>
    </xf>
    <xf numFmtId="0" fontId="12" fillId="5" borderId="10" xfId="1" applyFont="1" applyFill="1" applyBorder="1" applyAlignment="1">
      <alignment horizontal="center" vertical="center"/>
    </xf>
    <xf numFmtId="0" fontId="12" fillId="5" borderId="0" xfId="1" applyFont="1" applyFill="1" applyBorder="1" applyAlignment="1">
      <alignment horizontal="center" vertical="center"/>
    </xf>
    <xf numFmtId="0" fontId="12" fillId="5" borderId="11" xfId="1" applyFont="1" applyFill="1" applyBorder="1" applyAlignment="1">
      <alignment horizontal="center" vertical="center"/>
    </xf>
    <xf numFmtId="0" fontId="2" fillId="8" borderId="18" xfId="1" applyFill="1" applyBorder="1"/>
    <xf numFmtId="0" fontId="2" fillId="0" borderId="10" xfId="1" applyBorder="1"/>
    <xf numFmtId="0" fontId="2" fillId="0" borderId="11" xfId="1" applyBorder="1"/>
    <xf numFmtId="0" fontId="2" fillId="5" borderId="10" xfId="1" applyFill="1" applyBorder="1" applyAlignment="1"/>
    <xf numFmtId="0" fontId="2" fillId="5" borderId="0" xfId="1" applyFill="1" applyBorder="1" applyAlignment="1"/>
    <xf numFmtId="0" fontId="2" fillId="5" borderId="11" xfId="1" applyFont="1" applyFill="1" applyBorder="1" applyAlignment="1"/>
    <xf numFmtId="0" fontId="3" fillId="0" borderId="0" xfId="1" quotePrefix="1" applyFont="1" applyBorder="1"/>
    <xf numFmtId="0" fontId="2" fillId="5" borderId="10" xfId="1" applyNumberFormat="1" applyFont="1" applyFill="1" applyBorder="1" applyAlignment="1"/>
    <xf numFmtId="0" fontId="2" fillId="5" borderId="0" xfId="1" applyNumberFormat="1" applyFont="1" applyFill="1" applyBorder="1" applyAlignment="1"/>
    <xf numFmtId="0" fontId="12" fillId="5" borderId="0" xfId="1" applyNumberFormat="1" applyFont="1" applyFill="1" applyBorder="1" applyAlignment="1"/>
    <xf numFmtId="0" fontId="2" fillId="0" borderId="0" xfId="1" applyFill="1" applyBorder="1"/>
    <xf numFmtId="0" fontId="17" fillId="0" borderId="0" xfId="1" applyFont="1" applyFill="1" applyBorder="1"/>
    <xf numFmtId="164" fontId="12" fillId="0" borderId="12" xfId="1" applyNumberFormat="1" applyFont="1" applyBorder="1" applyAlignment="1"/>
    <xf numFmtId="164" fontId="12" fillId="0" borderId="13" xfId="1" applyNumberFormat="1" applyFont="1" applyBorder="1" applyAlignment="1"/>
    <xf numFmtId="0" fontId="12" fillId="0" borderId="0" xfId="1" applyFont="1" applyFill="1" applyBorder="1" applyAlignment="1">
      <alignment horizontal="left"/>
    </xf>
    <xf numFmtId="0" fontId="2" fillId="5" borderId="12" xfId="1" applyFont="1" applyFill="1" applyBorder="1" applyAlignment="1">
      <alignment vertical="top" wrapText="1"/>
    </xf>
    <xf numFmtId="0" fontId="2" fillId="5" borderId="13" xfId="1" applyFont="1" applyFill="1" applyBorder="1" applyAlignment="1">
      <alignment vertical="top" wrapText="1"/>
    </xf>
    <xf numFmtId="0" fontId="2" fillId="5" borderId="14" xfId="1" applyFont="1" applyFill="1" applyBorder="1" applyAlignment="1">
      <alignment vertical="top"/>
    </xf>
    <xf numFmtId="0" fontId="12" fillId="0" borderId="0" xfId="1" applyFont="1" applyFill="1" applyBorder="1" applyAlignment="1">
      <alignment horizontal="left" vertical="center"/>
    </xf>
    <xf numFmtId="0" fontId="18" fillId="0" borderId="5" xfId="1" applyFont="1" applyBorder="1" applyAlignment="1">
      <alignment horizontal="center"/>
    </xf>
    <xf numFmtId="0" fontId="18" fillId="0" borderId="0" xfId="1" applyFont="1" applyBorder="1" applyAlignment="1">
      <alignment horizontal="center"/>
    </xf>
    <xf numFmtId="0" fontId="2" fillId="0" borderId="20" xfId="1" applyBorder="1"/>
    <xf numFmtId="0" fontId="2" fillId="0" borderId="21" xfId="1" applyBorder="1"/>
    <xf numFmtId="0" fontId="2" fillId="0" borderId="22" xfId="1" applyBorder="1"/>
    <xf numFmtId="0" fontId="20" fillId="0" borderId="0" xfId="1" applyFont="1" applyBorder="1" applyAlignment="1"/>
    <xf numFmtId="0" fontId="22" fillId="0" borderId="0" xfId="1" applyFont="1" applyFill="1" applyAlignment="1"/>
    <xf numFmtId="0" fontId="23" fillId="0" borderId="0" xfId="1" applyFont="1" applyFill="1" applyAlignment="1"/>
    <xf numFmtId="0" fontId="14" fillId="0" borderId="16" xfId="1" applyFont="1" applyBorder="1" applyAlignment="1">
      <alignment horizontal="center"/>
    </xf>
    <xf numFmtId="0" fontId="18" fillId="0" borderId="0" xfId="1" applyFont="1" applyBorder="1" applyAlignment="1">
      <alignment horizontal="center"/>
    </xf>
    <xf numFmtId="0" fontId="11" fillId="4" borderId="16" xfId="1" applyFont="1" applyFill="1" applyBorder="1" applyAlignment="1">
      <alignment vertical="center"/>
    </xf>
    <xf numFmtId="0" fontId="11" fillId="4" borderId="15" xfId="1" applyFont="1" applyFill="1" applyBorder="1" applyAlignment="1">
      <alignment vertical="center"/>
    </xf>
    <xf numFmtId="0" fontId="2" fillId="8" borderId="0" xfId="1" applyFill="1" applyBorder="1"/>
    <xf numFmtId="0" fontId="2" fillId="7" borderId="0" xfId="1" applyFill="1" applyBorder="1"/>
    <xf numFmtId="0" fontId="25" fillId="5" borderId="18" xfId="1" applyFont="1" applyFill="1" applyBorder="1" applyAlignment="1">
      <alignment horizontal="center"/>
    </xf>
    <xf numFmtId="0" fontId="26" fillId="0" borderId="16" xfId="1" applyFont="1" applyBorder="1" applyAlignment="1">
      <alignment horizontal="center"/>
    </xf>
    <xf numFmtId="0" fontId="11" fillId="4" borderId="16" xfId="1" applyFont="1" applyFill="1" applyBorder="1" applyAlignment="1">
      <alignment horizontal="left" vertical="center"/>
    </xf>
    <xf numFmtId="168" fontId="14" fillId="0" borderId="18" xfId="1" applyNumberFormat="1" applyFont="1" applyBorder="1" applyAlignment="1">
      <alignment horizontal="right"/>
    </xf>
    <xf numFmtId="0" fontId="18" fillId="0" borderId="0" xfId="1" applyFont="1" applyBorder="1" applyAlignment="1">
      <alignment horizontal="center"/>
    </xf>
    <xf numFmtId="164" fontId="12" fillId="0" borderId="13" xfId="1" applyNumberFormat="1" applyFont="1" applyBorder="1" applyAlignment="1">
      <alignment horizontal="left"/>
    </xf>
    <xf numFmtId="165" fontId="12" fillId="0" borderId="16" xfId="1" applyNumberFormat="1" applyFont="1" applyBorder="1" applyAlignment="1">
      <alignment vertical="center"/>
    </xf>
    <xf numFmtId="0" fontId="10" fillId="0" borderId="0" xfId="1" applyFont="1" applyBorder="1" applyAlignment="1"/>
    <xf numFmtId="0" fontId="11" fillId="0" borderId="0" xfId="1" applyFont="1" applyBorder="1"/>
    <xf numFmtId="0" fontId="10" fillId="0" borderId="0" xfId="1" applyFont="1" applyFill="1" applyBorder="1"/>
    <xf numFmtId="0" fontId="2" fillId="0" borderId="0" xfId="1" applyBorder="1" applyAlignment="1">
      <alignment horizontal="center" vertical="center"/>
    </xf>
    <xf numFmtId="0" fontId="14" fillId="0" borderId="17" xfId="1" applyFont="1" applyBorder="1" applyAlignment="1">
      <alignment horizontal="left"/>
    </xf>
    <xf numFmtId="0" fontId="14" fillId="0" borderId="15" xfId="1" applyFont="1" applyBorder="1" applyAlignment="1">
      <alignment horizontal="left"/>
    </xf>
    <xf numFmtId="0" fontId="2" fillId="0" borderId="6" xfId="1" applyBorder="1" applyAlignment="1">
      <alignment vertical="center"/>
    </xf>
    <xf numFmtId="0" fontId="2" fillId="0" borderId="16" xfId="1" applyFont="1" applyBorder="1" applyAlignment="1">
      <alignment horizontal="left" vertical="center"/>
    </xf>
    <xf numFmtId="0" fontId="3" fillId="0" borderId="0" xfId="1" applyFont="1" applyBorder="1" applyAlignment="1">
      <alignment vertical="center"/>
    </xf>
    <xf numFmtId="0" fontId="2" fillId="0" borderId="0" xfId="1" applyAlignment="1">
      <alignment vertical="center"/>
    </xf>
    <xf numFmtId="0" fontId="2" fillId="0" borderId="15" xfId="1" applyFont="1" applyBorder="1" applyAlignment="1">
      <alignment vertical="center"/>
    </xf>
    <xf numFmtId="0" fontId="2" fillId="8" borderId="18" xfId="1" applyFill="1" applyBorder="1" applyAlignment="1">
      <alignment vertical="center"/>
    </xf>
    <xf numFmtId="0" fontId="28" fillId="5" borderId="18" xfId="1" applyFont="1" applyFill="1" applyBorder="1" applyAlignment="1">
      <alignment horizontal="center" wrapText="1"/>
    </xf>
    <xf numFmtId="0" fontId="32" fillId="0" borderId="0" xfId="0" applyFont="1" applyBorder="1"/>
    <xf numFmtId="0" fontId="32" fillId="0" borderId="0" xfId="0" applyFont="1" applyBorder="1" applyAlignment="1">
      <alignment vertical="center"/>
    </xf>
    <xf numFmtId="0" fontId="33" fillId="0" borderId="31" xfId="1" applyFont="1" applyFill="1" applyBorder="1" applyAlignment="1">
      <alignment vertical="center"/>
    </xf>
    <xf numFmtId="0" fontId="34" fillId="0" borderId="0" xfId="1" applyFont="1" applyBorder="1"/>
    <xf numFmtId="0" fontId="35" fillId="5" borderId="13" xfId="1" applyFont="1" applyFill="1" applyBorder="1" applyAlignment="1"/>
    <xf numFmtId="0" fontId="35" fillId="5" borderId="0" xfId="1" applyFont="1" applyFill="1" applyBorder="1" applyAlignment="1"/>
    <xf numFmtId="0" fontId="36" fillId="5" borderId="11" xfId="1" applyFont="1" applyFill="1" applyBorder="1" applyAlignment="1">
      <alignment horizontal="center" vertical="center"/>
    </xf>
    <xf numFmtId="0" fontId="34" fillId="5" borderId="11" xfId="1" applyFont="1" applyFill="1" applyBorder="1" applyAlignment="1">
      <alignment horizontal="left"/>
    </xf>
    <xf numFmtId="0" fontId="34" fillId="5" borderId="11" xfId="1" applyFont="1" applyFill="1" applyBorder="1" applyAlignment="1">
      <alignment horizontal="left" vertical="center"/>
    </xf>
    <xf numFmtId="0" fontId="34" fillId="5" borderId="0" xfId="1" applyFont="1" applyFill="1" applyBorder="1" applyAlignment="1">
      <alignment horizontal="left"/>
    </xf>
    <xf numFmtId="0" fontId="30" fillId="0" borderId="0" xfId="1" applyFont="1" applyBorder="1" applyAlignment="1">
      <alignment horizontal="center" vertical="center"/>
    </xf>
    <xf numFmtId="0" fontId="30" fillId="0" borderId="0" xfId="1" applyFont="1" applyBorder="1" applyAlignment="1">
      <alignment horizontal="center"/>
    </xf>
    <xf numFmtId="0" fontId="34" fillId="0" borderId="17" xfId="1" applyFont="1" applyBorder="1"/>
    <xf numFmtId="0" fontId="35" fillId="0" borderId="0" xfId="1" applyFont="1" applyBorder="1" applyAlignment="1"/>
    <xf numFmtId="0" fontId="35" fillId="0" borderId="0" xfId="1" applyFont="1" applyBorder="1"/>
    <xf numFmtId="0" fontId="38" fillId="0" borderId="0" xfId="1" applyFont="1" applyBorder="1"/>
    <xf numFmtId="0" fontId="35" fillId="0" borderId="0" xfId="1" applyFont="1" applyFill="1" applyBorder="1"/>
    <xf numFmtId="0" fontId="34" fillId="0" borderId="0" xfId="1" applyFont="1" applyFill="1" applyBorder="1"/>
    <xf numFmtId="0" fontId="34" fillId="4" borderId="0" xfId="1" applyFont="1" applyFill="1" applyBorder="1"/>
    <xf numFmtId="0" fontId="39" fillId="0" borderId="1" xfId="1" applyFont="1" applyBorder="1" applyAlignment="1"/>
    <xf numFmtId="0" fontId="34" fillId="0" borderId="0" xfId="1" applyFont="1"/>
    <xf numFmtId="0" fontId="40" fillId="0" borderId="42" xfId="1" applyFont="1" applyFill="1" applyBorder="1" applyAlignment="1"/>
    <xf numFmtId="0" fontId="34" fillId="0" borderId="43" xfId="1" applyFont="1" applyBorder="1"/>
    <xf numFmtId="0" fontId="34" fillId="0" borderId="39" xfId="1" applyFont="1" applyBorder="1"/>
    <xf numFmtId="0" fontId="1" fillId="0" borderId="0" xfId="0" applyFont="1" applyBorder="1"/>
    <xf numFmtId="0" fontId="34" fillId="0" borderId="41" xfId="1" applyFont="1" applyBorder="1"/>
    <xf numFmtId="0" fontId="34" fillId="0" borderId="40" xfId="1" applyFont="1" applyBorder="1"/>
    <xf numFmtId="0" fontId="34" fillId="0" borderId="0" xfId="1" applyFont="1" applyFill="1" applyBorder="1" applyAlignment="1">
      <alignment horizontal="center"/>
    </xf>
    <xf numFmtId="0" fontId="38" fillId="4" borderId="16" xfId="1" applyFont="1" applyFill="1" applyBorder="1" applyAlignment="1">
      <alignment horizontal="left" vertical="center"/>
    </xf>
    <xf numFmtId="0" fontId="38" fillId="4" borderId="16" xfId="1" applyFont="1" applyFill="1" applyBorder="1" applyAlignment="1">
      <alignment vertical="center"/>
    </xf>
    <xf numFmtId="0" fontId="38" fillId="4" borderId="15" xfId="1" applyFont="1" applyFill="1" applyBorder="1" applyAlignment="1">
      <alignment vertical="center"/>
    </xf>
    <xf numFmtId="0" fontId="34" fillId="0" borderId="0" xfId="1" applyFont="1" applyBorder="1" applyAlignment="1">
      <alignment vertical="center"/>
    </xf>
    <xf numFmtId="164" fontId="38" fillId="0" borderId="12" xfId="1" applyNumberFormat="1" applyFont="1" applyBorder="1" applyAlignment="1">
      <alignment vertical="center"/>
    </xf>
    <xf numFmtId="0" fontId="34" fillId="7" borderId="0" xfId="1" applyFont="1" applyFill="1" applyBorder="1" applyAlignment="1">
      <alignment vertical="center"/>
    </xf>
    <xf numFmtId="0" fontId="34" fillId="0" borderId="0" xfId="1" applyFont="1" applyFill="1" applyBorder="1" applyAlignment="1">
      <alignment vertical="center"/>
    </xf>
    <xf numFmtId="0" fontId="1" fillId="0" borderId="0" xfId="0" applyFont="1" applyBorder="1" applyAlignment="1">
      <alignment vertical="center"/>
    </xf>
    <xf numFmtId="0" fontId="34" fillId="0" borderId="0" xfId="1" applyFont="1" applyAlignment="1">
      <alignment vertical="center"/>
    </xf>
    <xf numFmtId="0" fontId="36" fillId="0" borderId="0" xfId="1" applyFont="1" applyFill="1" applyBorder="1" applyAlignment="1">
      <alignment vertical="center"/>
    </xf>
    <xf numFmtId="0" fontId="38" fillId="5" borderId="8" xfId="1" applyNumberFormat="1" applyFont="1" applyFill="1" applyBorder="1" applyAlignment="1">
      <alignment vertical="center"/>
    </xf>
    <xf numFmtId="0" fontId="35" fillId="5" borderId="8" xfId="1" applyNumberFormat="1" applyFont="1" applyFill="1" applyBorder="1" applyAlignment="1">
      <alignment vertical="center"/>
    </xf>
    <xf numFmtId="0" fontId="35" fillId="5" borderId="7" xfId="1" applyNumberFormat="1" applyFont="1" applyFill="1" applyBorder="1" applyAlignment="1">
      <alignment vertical="center"/>
    </xf>
    <xf numFmtId="0" fontId="34" fillId="0" borderId="0" xfId="1" quotePrefix="1" applyFont="1" applyBorder="1" applyAlignment="1">
      <alignment vertical="center"/>
    </xf>
    <xf numFmtId="0" fontId="35" fillId="0" borderId="13" xfId="1" applyFont="1" applyBorder="1"/>
    <xf numFmtId="0" fontId="34" fillId="8" borderId="0" xfId="1" applyFont="1" applyFill="1" applyBorder="1"/>
    <xf numFmtId="0" fontId="34" fillId="7" borderId="0" xfId="1" applyFont="1" applyFill="1" applyBorder="1"/>
    <xf numFmtId="0" fontId="35" fillId="5" borderId="8" xfId="1" applyFont="1" applyFill="1" applyBorder="1" applyAlignment="1"/>
    <xf numFmtId="0" fontId="44" fillId="0" borderId="18" xfId="1" applyFont="1" applyBorder="1" applyAlignment="1">
      <alignment vertical="center"/>
    </xf>
    <xf numFmtId="0" fontId="36" fillId="5" borderId="0" xfId="1" applyFont="1" applyFill="1" applyBorder="1" applyAlignment="1">
      <alignment horizontal="center" vertical="center"/>
    </xf>
    <xf numFmtId="0" fontId="34" fillId="5" borderId="0" xfId="1" applyFont="1" applyFill="1" applyBorder="1" applyAlignment="1">
      <alignment horizontal="center" vertical="center"/>
    </xf>
    <xf numFmtId="0" fontId="36" fillId="5" borderId="10" xfId="1" applyFont="1" applyFill="1" applyBorder="1" applyAlignment="1">
      <alignment horizontal="center" vertical="center"/>
    </xf>
    <xf numFmtId="0" fontId="34" fillId="5" borderId="0" xfId="1" applyFont="1" applyFill="1" applyBorder="1" applyAlignment="1">
      <alignment vertical="center"/>
    </xf>
    <xf numFmtId="0" fontId="34" fillId="5" borderId="10" xfId="1" applyFont="1" applyFill="1" applyBorder="1" applyAlignment="1">
      <alignment vertical="center"/>
    </xf>
    <xf numFmtId="0" fontId="34" fillId="5" borderId="0" xfId="1" applyFont="1" applyFill="1" applyBorder="1" applyAlignment="1">
      <alignment horizontal="left" vertical="center"/>
    </xf>
    <xf numFmtId="0" fontId="30" fillId="0" borderId="34" xfId="1" applyFont="1" applyFill="1" applyBorder="1" applyAlignment="1">
      <alignment horizontal="center" vertical="center" wrapText="1"/>
    </xf>
    <xf numFmtId="0" fontId="44" fillId="0" borderId="31" xfId="1" applyFont="1" applyFill="1" applyBorder="1" applyAlignment="1">
      <alignment vertical="center"/>
    </xf>
    <xf numFmtId="0" fontId="30" fillId="0" borderId="31" xfId="1" applyFont="1" applyFill="1" applyBorder="1" applyAlignment="1">
      <alignment horizontal="left" vertical="center"/>
    </xf>
    <xf numFmtId="0" fontId="30" fillId="0" borderId="31" xfId="1" applyFont="1" applyFill="1" applyBorder="1" applyAlignment="1">
      <alignment horizontal="center" vertical="center"/>
    </xf>
    <xf numFmtId="2" fontId="30" fillId="0" borderId="31" xfId="1" applyNumberFormat="1" applyFont="1" applyFill="1" applyBorder="1" applyAlignment="1">
      <alignment horizontal="center" vertical="center" wrapText="1"/>
    </xf>
    <xf numFmtId="0" fontId="30" fillId="0" borderId="31" xfId="1" applyFont="1" applyFill="1" applyBorder="1" applyAlignment="1">
      <alignment horizontal="center" vertical="center" wrapText="1"/>
    </xf>
    <xf numFmtId="0" fontId="46" fillId="0" borderId="31" xfId="1" applyFont="1" applyFill="1" applyBorder="1" applyAlignment="1">
      <alignment vertical="center"/>
    </xf>
    <xf numFmtId="0" fontId="47" fillId="0" borderId="31" xfId="1" applyFont="1" applyFill="1" applyBorder="1" applyAlignment="1">
      <alignment horizontal="center" vertical="center" wrapText="1"/>
    </xf>
    <xf numFmtId="0" fontId="47" fillId="0" borderId="34" xfId="1" applyFont="1" applyFill="1" applyBorder="1" applyAlignment="1">
      <alignment horizontal="center" vertical="center" wrapText="1"/>
    </xf>
    <xf numFmtId="0" fontId="47" fillId="0" borderId="36" xfId="1" applyFont="1" applyFill="1" applyBorder="1" applyAlignment="1">
      <alignment horizontal="center" vertical="center" wrapText="1"/>
    </xf>
    <xf numFmtId="0" fontId="34" fillId="0" borderId="0" xfId="1" applyFont="1" applyBorder="1" applyAlignment="1">
      <alignment horizontal="center"/>
    </xf>
    <xf numFmtId="0" fontId="38" fillId="0" borderId="0" xfId="1" applyFont="1" applyBorder="1" applyAlignment="1">
      <alignment horizontal="right" indent="1"/>
    </xf>
    <xf numFmtId="0" fontId="36" fillId="0" borderId="0" xfId="1" applyFont="1" applyBorder="1" applyAlignment="1"/>
    <xf numFmtId="165" fontId="34" fillId="0" borderId="16" xfId="1" applyNumberFormat="1" applyFont="1" applyBorder="1" applyAlignment="1">
      <alignment vertical="center"/>
    </xf>
    <xf numFmtId="165" fontId="36" fillId="0" borderId="16" xfId="1" applyNumberFormat="1" applyFont="1" applyBorder="1" applyAlignment="1">
      <alignment vertical="center"/>
    </xf>
    <xf numFmtId="165" fontId="36" fillId="0" borderId="0" xfId="1" applyNumberFormat="1" applyFont="1" applyBorder="1" applyAlignment="1">
      <alignment vertical="center"/>
    </xf>
    <xf numFmtId="0" fontId="34" fillId="0" borderId="16" xfId="1" applyFont="1" applyBorder="1"/>
    <xf numFmtId="164" fontId="34" fillId="0" borderId="0" xfId="1" applyNumberFormat="1" applyFont="1" applyBorder="1" applyAlignment="1"/>
    <xf numFmtId="0" fontId="35" fillId="0" borderId="0" xfId="1" applyFont="1"/>
    <xf numFmtId="164" fontId="34" fillId="0" borderId="0" xfId="1" applyNumberFormat="1" applyFont="1" applyBorder="1" applyAlignment="1">
      <alignment horizontal="center"/>
    </xf>
    <xf numFmtId="0" fontId="48" fillId="0" borderId="0" xfId="1" applyFont="1" applyBorder="1" applyAlignment="1">
      <alignment vertical="center"/>
    </xf>
    <xf numFmtId="0" fontId="49" fillId="0" borderId="0" xfId="1" applyFont="1" applyBorder="1" applyAlignment="1"/>
    <xf numFmtId="0" fontId="34" fillId="0" borderId="1" xfId="1" applyFont="1" applyBorder="1"/>
    <xf numFmtId="0" fontId="51" fillId="0" borderId="0" xfId="1" applyFont="1"/>
    <xf numFmtId="0" fontId="34" fillId="0" borderId="0" xfId="1" applyFont="1" applyBorder="1" applyAlignment="1">
      <alignment horizontal="center" vertical="center"/>
    </xf>
    <xf numFmtId="0" fontId="52" fillId="3" borderId="0" xfId="1" applyFont="1" applyFill="1" applyBorder="1" applyAlignment="1">
      <alignment horizontal="center"/>
    </xf>
    <xf numFmtId="0" fontId="34" fillId="2" borderId="0" xfId="1" applyFont="1" applyFill="1" applyBorder="1"/>
    <xf numFmtId="0" fontId="30" fillId="10" borderId="34" xfId="1" applyFont="1" applyFill="1" applyBorder="1" applyAlignment="1">
      <alignment horizontal="center" vertical="center" wrapText="1"/>
    </xf>
    <xf numFmtId="0" fontId="3" fillId="0" borderId="0" xfId="1" applyFont="1" applyAlignment="1">
      <alignment vertical="center"/>
    </xf>
    <xf numFmtId="0" fontId="32" fillId="0" borderId="0" xfId="0" applyFont="1" applyAlignment="1">
      <alignment vertical="center"/>
    </xf>
    <xf numFmtId="0" fontId="0" fillId="0" borderId="0" xfId="0" applyAlignment="1">
      <alignment vertical="center"/>
    </xf>
    <xf numFmtId="0" fontId="17" fillId="0" borderId="0" xfId="1" applyFont="1" applyAlignment="1">
      <alignment vertical="center"/>
    </xf>
    <xf numFmtId="0" fontId="54" fillId="0" borderId="0" xfId="0" applyFont="1" applyAlignment="1">
      <alignment vertical="center"/>
    </xf>
    <xf numFmtId="0" fontId="53" fillId="0" borderId="0" xfId="0" applyFont="1" applyAlignment="1">
      <alignment vertical="center"/>
    </xf>
    <xf numFmtId="0" fontId="44" fillId="0" borderId="31" xfId="1" applyFont="1" applyBorder="1" applyAlignment="1">
      <alignment vertical="center"/>
    </xf>
    <xf numFmtId="0" fontId="46" fillId="0" borderId="31" xfId="1" applyFont="1" applyBorder="1" applyAlignment="1">
      <alignment vertical="center"/>
    </xf>
    <xf numFmtId="0" fontId="30" fillId="0" borderId="31" xfId="1" applyFont="1" applyBorder="1" applyAlignment="1">
      <alignment horizontal="center" vertical="center"/>
    </xf>
    <xf numFmtId="2" fontId="30" fillId="0" borderId="31" xfId="1" applyNumberFormat="1" applyFont="1" applyBorder="1" applyAlignment="1">
      <alignment horizontal="center" vertical="center" wrapText="1"/>
    </xf>
    <xf numFmtId="0" fontId="30" fillId="0" borderId="31" xfId="1" applyFont="1" applyBorder="1" applyAlignment="1">
      <alignment horizontal="center" vertical="center" wrapText="1"/>
    </xf>
    <xf numFmtId="0" fontId="30" fillId="0" borderId="31" xfId="1" applyFont="1" applyBorder="1" applyAlignment="1">
      <alignment horizontal="left" vertical="center"/>
    </xf>
    <xf numFmtId="0" fontId="47" fillId="0" borderId="34" xfId="1" applyFont="1" applyBorder="1" applyAlignment="1">
      <alignment horizontal="center" vertical="center" wrapText="1"/>
    </xf>
    <xf numFmtId="0" fontId="33" fillId="0" borderId="31" xfId="1" applyFont="1" applyBorder="1" applyAlignment="1">
      <alignment vertical="center"/>
    </xf>
    <xf numFmtId="0" fontId="30" fillId="0" borderId="34" xfId="1" applyFont="1" applyBorder="1" applyAlignment="1">
      <alignment horizontal="center" vertical="center" wrapText="1"/>
    </xf>
    <xf numFmtId="0" fontId="37" fillId="9" borderId="46" xfId="1" applyFont="1" applyFill="1" applyBorder="1" applyAlignment="1">
      <alignment horizontal="center" vertical="center"/>
    </xf>
    <xf numFmtId="0" fontId="45" fillId="9" borderId="46" xfId="1" applyFont="1" applyFill="1" applyBorder="1" applyAlignment="1">
      <alignment horizontal="center" vertical="center" wrapText="1"/>
    </xf>
    <xf numFmtId="0" fontId="37" fillId="9" borderId="46" xfId="1" applyFont="1" applyFill="1" applyBorder="1" applyAlignment="1">
      <alignment horizontal="center" vertical="center" wrapText="1"/>
    </xf>
    <xf numFmtId="0" fontId="37" fillId="9" borderId="47" xfId="1" applyFont="1" applyFill="1" applyBorder="1" applyAlignment="1">
      <alignment horizontal="center" vertical="center" wrapText="1"/>
    </xf>
    <xf numFmtId="0" fontId="37" fillId="9" borderId="46" xfId="1" applyFont="1" applyFill="1" applyBorder="1" applyAlignment="1">
      <alignment vertical="center" wrapText="1"/>
    </xf>
    <xf numFmtId="0" fontId="30" fillId="0" borderId="51" xfId="1" applyFont="1" applyFill="1" applyBorder="1" applyAlignment="1">
      <alignment horizontal="center" vertical="center" wrapText="1"/>
    </xf>
    <xf numFmtId="0" fontId="44" fillId="0" borderId="44" xfId="1" applyFont="1" applyFill="1" applyBorder="1" applyAlignment="1">
      <alignment vertical="center"/>
    </xf>
    <xf numFmtId="0" fontId="55" fillId="0" borderId="44" xfId="0" applyFont="1" applyFill="1" applyBorder="1" applyAlignment="1">
      <alignment horizontal="center" vertical="center"/>
    </xf>
    <xf numFmtId="0" fontId="30" fillId="0" borderId="44" xfId="1" applyFont="1" applyFill="1" applyBorder="1" applyAlignment="1">
      <alignment horizontal="center" vertical="center" wrapText="1"/>
    </xf>
    <xf numFmtId="0" fontId="30" fillId="0" borderId="44" xfId="1" applyFont="1" applyFill="1" applyBorder="1" applyAlignment="1">
      <alignment horizontal="left" vertical="center"/>
    </xf>
    <xf numFmtId="0" fontId="0" fillId="0" borderId="44" xfId="0" applyFont="1" applyFill="1" applyBorder="1"/>
    <xf numFmtId="0" fontId="0" fillId="0" borderId="44" xfId="0" applyFont="1" applyFill="1" applyBorder="1" applyAlignment="1">
      <alignment vertical="center"/>
    </xf>
    <xf numFmtId="0" fontId="0" fillId="3" borderId="44" xfId="0" applyFont="1" applyFill="1" applyBorder="1"/>
    <xf numFmtId="0" fontId="55" fillId="3" borderId="44" xfId="0" applyFont="1" applyFill="1" applyBorder="1" applyAlignment="1">
      <alignment horizontal="center" vertical="center"/>
    </xf>
    <xf numFmtId="0" fontId="47" fillId="3" borderId="51" xfId="1" applyFont="1" applyFill="1" applyBorder="1" applyAlignment="1">
      <alignment horizontal="center" vertical="center" wrapText="1"/>
    </xf>
    <xf numFmtId="0" fontId="56" fillId="3" borderId="44" xfId="1" applyFont="1" applyFill="1" applyBorder="1" applyAlignment="1">
      <alignment vertical="center"/>
    </xf>
    <xf numFmtId="0" fontId="31" fillId="3" borderId="44" xfId="0" applyFont="1" applyFill="1" applyBorder="1"/>
    <xf numFmtId="0" fontId="31" fillId="3" borderId="44" xfId="0" applyFont="1" applyFill="1" applyBorder="1" applyAlignment="1">
      <alignment vertical="center"/>
    </xf>
    <xf numFmtId="0" fontId="47" fillId="3" borderId="44" xfId="1" applyFont="1" applyFill="1" applyBorder="1" applyAlignment="1">
      <alignment horizontal="left" vertical="center"/>
    </xf>
    <xf numFmtId="0" fontId="30" fillId="0" borderId="54" xfId="1" applyFont="1" applyFill="1" applyBorder="1" applyAlignment="1">
      <alignment horizontal="center" vertical="center" wrapText="1"/>
    </xf>
    <xf numFmtId="0" fontId="44" fillId="0" borderId="55" xfId="1" applyFont="1" applyFill="1" applyBorder="1" applyAlignment="1">
      <alignment vertical="center"/>
    </xf>
    <xf numFmtId="0" fontId="0" fillId="0" borderId="55" xfId="0" applyFont="1" applyFill="1" applyBorder="1"/>
    <xf numFmtId="0" fontId="0" fillId="0" borderId="55" xfId="0" applyFont="1" applyFill="1" applyBorder="1" applyAlignment="1">
      <alignment vertical="center"/>
    </xf>
    <xf numFmtId="0" fontId="55" fillId="0" borderId="55" xfId="0" applyFont="1" applyFill="1" applyBorder="1" applyAlignment="1">
      <alignment horizontal="center" vertical="center"/>
    </xf>
    <xf numFmtId="2" fontId="0" fillId="0" borderId="44" xfId="0" applyNumberFormat="1" applyFont="1" applyFill="1" applyBorder="1" applyAlignment="1">
      <alignment horizontal="right" vertical="center" indent="1"/>
    </xf>
    <xf numFmtId="0" fontId="31" fillId="0" borderId="44" xfId="0" applyFont="1" applyFill="1" applyBorder="1" applyAlignment="1">
      <alignment vertical="center"/>
    </xf>
    <xf numFmtId="0" fontId="47" fillId="0" borderId="49" xfId="1" applyFont="1" applyFill="1" applyBorder="1" applyAlignment="1">
      <alignment horizontal="center" vertical="center" wrapText="1"/>
    </xf>
    <xf numFmtId="0" fontId="56" fillId="0" borderId="45" xfId="1" applyFont="1" applyFill="1" applyBorder="1" applyAlignment="1">
      <alignment vertical="center"/>
    </xf>
    <xf numFmtId="0" fontId="31" fillId="0" borderId="45" xfId="0" applyFont="1" applyFill="1" applyBorder="1" applyAlignment="1">
      <alignment vertical="center"/>
    </xf>
    <xf numFmtId="0" fontId="55" fillId="0" borderId="45" xfId="0" applyFont="1" applyFill="1" applyBorder="1" applyAlignment="1">
      <alignment horizontal="center" vertical="center"/>
    </xf>
    <xf numFmtId="0" fontId="47" fillId="0" borderId="51" xfId="1" applyFont="1" applyFill="1" applyBorder="1" applyAlignment="1">
      <alignment horizontal="center" vertical="center" wrapText="1"/>
    </xf>
    <xf numFmtId="0" fontId="56" fillId="0" borderId="44" xfId="1" applyFont="1" applyFill="1" applyBorder="1" applyAlignment="1">
      <alignment vertical="center"/>
    </xf>
    <xf numFmtId="0" fontId="57" fillId="0" borderId="44" xfId="0" applyFont="1" applyFill="1" applyBorder="1" applyAlignment="1">
      <alignment horizontal="center" vertical="center"/>
    </xf>
    <xf numFmtId="2" fontId="31" fillId="0" borderId="45" xfId="0" applyNumberFormat="1" applyFont="1" applyFill="1" applyBorder="1" applyAlignment="1">
      <alignment horizontal="right" vertical="center" indent="1"/>
    </xf>
    <xf numFmtId="2" fontId="31" fillId="0" borderId="44" xfId="0" applyNumberFormat="1" applyFont="1" applyFill="1" applyBorder="1" applyAlignment="1">
      <alignment horizontal="right" vertical="center" indent="1"/>
    </xf>
    <xf numFmtId="0" fontId="47" fillId="0" borderId="45" xfId="1" applyFont="1" applyFill="1" applyBorder="1" applyAlignment="1">
      <alignment horizontal="center" vertical="center" wrapText="1"/>
    </xf>
    <xf numFmtId="0" fontId="47" fillId="0" borderId="44" xfId="1" applyFont="1" applyFill="1" applyBorder="1" applyAlignment="1">
      <alignment horizontal="center" vertical="center" wrapText="1"/>
    </xf>
    <xf numFmtId="2" fontId="30" fillId="0" borderId="31" xfId="1" applyNumberFormat="1" applyFont="1" applyFill="1" applyBorder="1" applyAlignment="1">
      <alignment horizontal="right" vertical="center" indent="1"/>
    </xf>
    <xf numFmtId="2" fontId="30" fillId="0" borderId="35" xfId="1" applyNumberFormat="1" applyFont="1" applyFill="1" applyBorder="1" applyAlignment="1">
      <alignment horizontal="right" vertical="center" indent="1"/>
    </xf>
    <xf numFmtId="2" fontId="30" fillId="0" borderId="31" xfId="1" applyNumberFormat="1" applyFont="1" applyBorder="1" applyAlignment="1">
      <alignment horizontal="right" vertical="center" indent="1"/>
    </xf>
    <xf numFmtId="2" fontId="30" fillId="0" borderId="35" xfId="1" applyNumberFormat="1" applyFont="1" applyBorder="1" applyAlignment="1">
      <alignment horizontal="right" vertical="center" indent="1"/>
    </xf>
    <xf numFmtId="2" fontId="30" fillId="0" borderId="31" xfId="1" applyNumberFormat="1" applyFont="1" applyFill="1" applyBorder="1" applyAlignment="1">
      <alignment horizontal="right" vertical="center"/>
    </xf>
    <xf numFmtId="2" fontId="30" fillId="0" borderId="35" xfId="1" applyNumberFormat="1" applyFont="1" applyFill="1" applyBorder="1" applyAlignment="1">
      <alignment horizontal="right" vertical="center"/>
    </xf>
    <xf numFmtId="0" fontId="33" fillId="0" borderId="17" xfId="1" applyFont="1" applyBorder="1" applyAlignment="1">
      <alignment horizontal="left" vertical="center"/>
    </xf>
    <xf numFmtId="0" fontId="33" fillId="0" borderId="15" xfId="1" applyFont="1" applyBorder="1" applyAlignment="1">
      <alignment horizontal="left" vertical="center"/>
    </xf>
    <xf numFmtId="0" fontId="38" fillId="0" borderId="17" xfId="1" applyFont="1" applyBorder="1" applyAlignment="1">
      <alignment horizontal="center" vertical="center" wrapText="1"/>
    </xf>
    <xf numFmtId="0" fontId="38" fillId="0" borderId="16" xfId="1" applyFont="1" applyBorder="1" applyAlignment="1">
      <alignment horizontal="center" vertical="center" wrapText="1"/>
    </xf>
    <xf numFmtId="0" fontId="38" fillId="0" borderId="17" xfId="1" applyFont="1" applyBorder="1" applyAlignment="1">
      <alignment horizontal="center" vertical="center"/>
    </xf>
    <xf numFmtId="0" fontId="38" fillId="0" borderId="16" xfId="1" applyFont="1" applyBorder="1" applyAlignment="1">
      <alignment horizontal="center" vertical="center"/>
    </xf>
    <xf numFmtId="0" fontId="38" fillId="0" borderId="15" xfId="1" applyFont="1" applyBorder="1" applyAlignment="1">
      <alignment horizontal="center" vertical="center"/>
    </xf>
    <xf numFmtId="0" fontId="36" fillId="5" borderId="11" xfId="1" applyFont="1" applyFill="1" applyBorder="1" applyAlignment="1">
      <alignment horizontal="left" vertical="center"/>
    </xf>
    <xf numFmtId="0" fontId="36" fillId="5" borderId="0" xfId="1" applyFont="1" applyFill="1" applyBorder="1" applyAlignment="1">
      <alignment horizontal="left" vertical="center"/>
    </xf>
    <xf numFmtId="0" fontId="34" fillId="5" borderId="0" xfId="1" applyFont="1" applyFill="1" applyBorder="1" applyAlignment="1">
      <alignment horizontal="left" vertical="center"/>
    </xf>
    <xf numFmtId="0" fontId="34" fillId="5" borderId="10" xfId="1" applyFont="1" applyFill="1" applyBorder="1" applyAlignment="1">
      <alignment horizontal="left" vertical="center"/>
    </xf>
    <xf numFmtId="0" fontId="37" fillId="9" borderId="46" xfId="1" applyFont="1" applyFill="1" applyBorder="1" applyAlignment="1">
      <alignment horizontal="center" vertical="center" wrapText="1"/>
    </xf>
    <xf numFmtId="0" fontId="37" fillId="9" borderId="48" xfId="1" applyFont="1" applyFill="1" applyBorder="1" applyAlignment="1">
      <alignment horizontal="center" vertical="center" wrapText="1"/>
    </xf>
    <xf numFmtId="0" fontId="36" fillId="5" borderId="9" xfId="1" applyFont="1" applyFill="1" applyBorder="1" applyAlignment="1">
      <alignment horizontal="left" vertical="center"/>
    </xf>
    <xf numFmtId="0" fontId="36" fillId="5" borderId="8" xfId="1" applyFont="1" applyFill="1" applyBorder="1" applyAlignment="1">
      <alignment horizontal="left" vertical="center"/>
    </xf>
    <xf numFmtId="0" fontId="34" fillId="5" borderId="8" xfId="1" applyFont="1" applyFill="1" applyBorder="1" applyAlignment="1">
      <alignment horizontal="left" vertical="center"/>
    </xf>
    <xf numFmtId="0" fontId="34" fillId="5" borderId="7" xfId="1" applyFont="1" applyFill="1" applyBorder="1" applyAlignment="1">
      <alignment horizontal="left" vertical="center"/>
    </xf>
    <xf numFmtId="0" fontId="36" fillId="4" borderId="14" xfId="1" applyFont="1" applyFill="1" applyBorder="1" applyAlignment="1">
      <alignment horizontal="center" vertical="center"/>
    </xf>
    <xf numFmtId="0" fontId="36" fillId="4" borderId="13" xfId="1" applyFont="1" applyFill="1" applyBorder="1" applyAlignment="1">
      <alignment horizontal="center" vertical="center"/>
    </xf>
    <xf numFmtId="0" fontId="36" fillId="4" borderId="12" xfId="1" applyFont="1" applyFill="1" applyBorder="1" applyAlignment="1">
      <alignment horizontal="center" vertical="center"/>
    </xf>
    <xf numFmtId="2" fontId="30" fillId="0" borderId="44" xfId="1" applyNumberFormat="1" applyFont="1" applyFill="1" applyBorder="1" applyAlignment="1">
      <alignment horizontal="right" vertical="center" indent="1"/>
    </xf>
    <xf numFmtId="2" fontId="30" fillId="0" borderId="52" xfId="1" applyNumberFormat="1" applyFont="1" applyFill="1" applyBorder="1" applyAlignment="1">
      <alignment horizontal="right" vertical="center" indent="1"/>
    </xf>
    <xf numFmtId="2" fontId="47" fillId="0" borderId="44" xfId="1" applyNumberFormat="1" applyFont="1" applyFill="1" applyBorder="1" applyAlignment="1">
      <alignment horizontal="right" vertical="center" indent="1"/>
    </xf>
    <xf numFmtId="2" fontId="47" fillId="0" borderId="52" xfId="1" applyNumberFormat="1" applyFont="1" applyFill="1" applyBorder="1" applyAlignment="1">
      <alignment horizontal="right" vertical="center" indent="1"/>
    </xf>
    <xf numFmtId="0" fontId="41" fillId="0" borderId="0" xfId="1" applyFont="1" applyBorder="1" applyAlignment="1">
      <alignment horizontal="left" vertical="center"/>
    </xf>
    <xf numFmtId="0" fontId="34" fillId="5" borderId="14" xfId="1" applyFont="1" applyFill="1" applyBorder="1" applyAlignment="1">
      <alignment horizontal="left" vertical="center"/>
    </xf>
    <xf numFmtId="0" fontId="34" fillId="5" borderId="13" xfId="1" applyFont="1" applyFill="1" applyBorder="1" applyAlignment="1">
      <alignment horizontal="left" vertical="center"/>
    </xf>
    <xf numFmtId="0" fontId="34" fillId="5" borderId="12" xfId="1" applyFont="1" applyFill="1" applyBorder="1" applyAlignment="1">
      <alignment horizontal="left" vertical="center"/>
    </xf>
    <xf numFmtId="0" fontId="34" fillId="5" borderId="11" xfId="1" applyFont="1" applyFill="1" applyBorder="1" applyAlignment="1">
      <alignment horizontal="left" vertical="center"/>
    </xf>
    <xf numFmtId="0" fontId="34" fillId="5" borderId="9" xfId="1" applyFont="1" applyFill="1" applyBorder="1" applyAlignment="1">
      <alignment horizontal="left" vertical="center"/>
    </xf>
    <xf numFmtId="0" fontId="35" fillId="0" borderId="11" xfId="1" applyFont="1" applyFill="1" applyBorder="1" applyAlignment="1">
      <alignment horizontal="left" vertical="center"/>
    </xf>
    <xf numFmtId="0" fontId="35" fillId="0" borderId="0" xfId="1" applyFont="1" applyFill="1" applyBorder="1" applyAlignment="1">
      <alignment horizontal="left" vertical="center"/>
    </xf>
    <xf numFmtId="0" fontId="35" fillId="0" borderId="10" xfId="1" applyFont="1" applyFill="1" applyBorder="1" applyAlignment="1">
      <alignment horizontal="left" vertical="center"/>
    </xf>
    <xf numFmtId="0" fontId="42" fillId="0" borderId="0" xfId="1" applyFont="1" applyBorder="1" applyAlignment="1">
      <alignment horizontal="right"/>
    </xf>
    <xf numFmtId="0" fontId="43" fillId="0" borderId="38" xfId="1" applyFont="1" applyBorder="1" applyAlignment="1">
      <alignment horizontal="center"/>
    </xf>
    <xf numFmtId="0" fontId="38" fillId="4" borderId="18" xfId="1" applyFont="1" applyFill="1" applyBorder="1" applyAlignment="1">
      <alignment horizontal="left" vertical="center"/>
    </xf>
    <xf numFmtId="0" fontId="38" fillId="4" borderId="17" xfId="1" applyFont="1" applyFill="1" applyBorder="1" applyAlignment="1">
      <alignment horizontal="left" vertical="center"/>
    </xf>
    <xf numFmtId="0" fontId="38" fillId="4" borderId="16" xfId="1" applyFont="1" applyFill="1" applyBorder="1" applyAlignment="1">
      <alignment horizontal="left" vertical="center"/>
    </xf>
    <xf numFmtId="0" fontId="35" fillId="0" borderId="14" xfId="1" applyFont="1" applyBorder="1" applyAlignment="1">
      <alignment horizontal="left" vertical="center"/>
    </xf>
    <xf numFmtId="0" fontId="35" fillId="0" borderId="13" xfId="1" applyFont="1" applyBorder="1" applyAlignment="1">
      <alignment horizontal="left" vertical="center"/>
    </xf>
    <xf numFmtId="164" fontId="38" fillId="0" borderId="13" xfId="1" applyNumberFormat="1" applyFont="1" applyBorder="1" applyAlignment="1">
      <alignment horizontal="center" vertical="center"/>
    </xf>
    <xf numFmtId="0" fontId="35" fillId="0" borderId="9" xfId="1" applyFont="1" applyBorder="1" applyAlignment="1">
      <alignment horizontal="left" vertical="center"/>
    </xf>
    <xf numFmtId="0" fontId="35" fillId="0" borderId="8" xfId="1" applyFont="1" applyBorder="1" applyAlignment="1">
      <alignment horizontal="left" vertical="center"/>
    </xf>
    <xf numFmtId="0" fontId="35" fillId="0" borderId="17" xfId="1" applyFont="1" applyBorder="1" applyAlignment="1">
      <alignment horizontal="left" vertical="center"/>
    </xf>
    <xf numFmtId="0" fontId="35" fillId="0" borderId="16" xfId="1" applyFont="1" applyBorder="1" applyAlignment="1">
      <alignment horizontal="left" vertical="center"/>
    </xf>
    <xf numFmtId="0" fontId="36" fillId="3" borderId="17" xfId="1" applyFont="1" applyFill="1" applyBorder="1" applyAlignment="1">
      <alignment horizontal="right" vertical="center" indent="1"/>
    </xf>
    <xf numFmtId="0" fontId="36" fillId="3" borderId="16" xfId="1" applyFont="1" applyFill="1" applyBorder="1" applyAlignment="1">
      <alignment horizontal="right" vertical="center" indent="1"/>
    </xf>
    <xf numFmtId="0" fontId="36" fillId="3" borderId="15" xfId="1" applyFont="1" applyFill="1" applyBorder="1" applyAlignment="1">
      <alignment horizontal="right" vertical="center" indent="1"/>
    </xf>
    <xf numFmtId="170" fontId="36" fillId="0" borderId="16" xfId="1" applyNumberFormat="1" applyFont="1" applyBorder="1" applyAlignment="1">
      <alignment horizontal="center" vertical="center"/>
    </xf>
    <xf numFmtId="170" fontId="36" fillId="0" borderId="15" xfId="1" applyNumberFormat="1" applyFont="1" applyBorder="1" applyAlignment="1">
      <alignment horizontal="center" vertical="center"/>
    </xf>
    <xf numFmtId="2" fontId="34" fillId="0" borderId="33" xfId="1" applyNumberFormat="1" applyFont="1" applyBorder="1" applyAlignment="1">
      <alignment horizontal="right" vertical="center" indent="1"/>
    </xf>
    <xf numFmtId="0" fontId="34" fillId="0" borderId="0" xfId="1" applyFont="1" applyBorder="1" applyAlignment="1">
      <alignment horizontal="center" vertical="center"/>
    </xf>
    <xf numFmtId="171" fontId="36" fillId="0" borderId="16" xfId="1" applyNumberFormat="1" applyFont="1" applyBorder="1" applyAlignment="1">
      <alignment horizontal="right" vertical="center"/>
    </xf>
    <xf numFmtId="171" fontId="36" fillId="0" borderId="15" xfId="1" applyNumberFormat="1" applyFont="1" applyBorder="1" applyAlignment="1">
      <alignment horizontal="right" vertical="center"/>
    </xf>
    <xf numFmtId="0" fontId="44" fillId="0" borderId="25" xfId="1" applyFont="1" applyBorder="1" applyAlignment="1">
      <alignment horizontal="left" vertical="top" wrapText="1"/>
    </xf>
    <xf numFmtId="0" fontId="44" fillId="0" borderId="23" xfId="1" applyFont="1" applyBorder="1" applyAlignment="1">
      <alignment horizontal="left" vertical="top" wrapText="1"/>
    </xf>
    <xf numFmtId="0" fontId="44" fillId="0" borderId="26" xfId="1" applyFont="1" applyBorder="1" applyAlignment="1">
      <alignment horizontal="left" vertical="top" wrapText="1"/>
    </xf>
    <xf numFmtId="0" fontId="44" fillId="0" borderId="27" xfId="1" applyFont="1" applyBorder="1" applyAlignment="1">
      <alignment horizontal="left" vertical="top" wrapText="1"/>
    </xf>
    <xf numFmtId="0" fontId="44" fillId="0" borderId="0" xfId="1" applyFont="1" applyBorder="1" applyAlignment="1">
      <alignment horizontal="left" vertical="top" wrapText="1"/>
    </xf>
    <xf numFmtId="0" fontId="44" fillId="0" borderId="28" xfId="1" applyFont="1" applyBorder="1" applyAlignment="1">
      <alignment horizontal="left" vertical="top" wrapText="1"/>
    </xf>
    <xf numFmtId="0" fontId="44" fillId="0" borderId="29" xfId="1" applyFont="1" applyBorder="1" applyAlignment="1">
      <alignment horizontal="left" vertical="top" wrapText="1"/>
    </xf>
    <xf numFmtId="0" fontId="44" fillId="0" borderId="24" xfId="1" applyFont="1" applyBorder="1" applyAlignment="1">
      <alignment horizontal="left" vertical="top" wrapText="1"/>
    </xf>
    <xf numFmtId="0" fontId="44" fillId="0" borderId="30" xfId="1" applyFont="1" applyBorder="1" applyAlignment="1">
      <alignment horizontal="left" vertical="top" wrapText="1"/>
    </xf>
    <xf numFmtId="0" fontId="44" fillId="8" borderId="0" xfId="1" applyFont="1" applyFill="1" applyBorder="1" applyAlignment="1">
      <alignment horizontal="center"/>
    </xf>
    <xf numFmtId="0" fontId="38" fillId="0" borderId="17" xfId="1" applyFont="1" applyBorder="1" applyAlignment="1">
      <alignment horizontal="left" vertical="center"/>
    </xf>
    <xf numFmtId="0" fontId="38" fillId="0" borderId="15" xfId="1" applyFont="1" applyBorder="1" applyAlignment="1">
      <alignment horizontal="left" vertical="center"/>
    </xf>
    <xf numFmtId="0" fontId="38" fillId="0" borderId="17" xfId="1" applyFont="1" applyBorder="1" applyAlignment="1">
      <alignment horizontal="left" vertical="center" wrapText="1"/>
    </xf>
    <xf numFmtId="0" fontId="38" fillId="0" borderId="16" xfId="1" applyFont="1" applyBorder="1" applyAlignment="1">
      <alignment horizontal="left" vertical="center" wrapText="1"/>
    </xf>
    <xf numFmtId="0" fontId="35" fillId="0" borderId="16" xfId="1" applyFont="1" applyBorder="1" applyAlignment="1">
      <alignment horizontal="center" vertical="center"/>
    </xf>
    <xf numFmtId="0" fontId="35" fillId="0" borderId="15" xfId="1" applyFont="1" applyBorder="1" applyAlignment="1">
      <alignment horizontal="center" vertical="center"/>
    </xf>
    <xf numFmtId="2" fontId="47" fillId="0" borderId="45" xfId="1" applyNumberFormat="1" applyFont="1" applyFill="1" applyBorder="1" applyAlignment="1">
      <alignment horizontal="right" vertical="center" indent="1"/>
    </xf>
    <xf numFmtId="2" fontId="47" fillId="0" borderId="50" xfId="1" applyNumberFormat="1" applyFont="1" applyFill="1" applyBorder="1" applyAlignment="1">
      <alignment horizontal="right" vertical="center" indent="1"/>
    </xf>
    <xf numFmtId="0" fontId="50" fillId="0" borderId="0" xfId="1" applyFont="1" applyAlignment="1">
      <alignment horizontal="center"/>
    </xf>
    <xf numFmtId="2" fontId="34" fillId="0" borderId="53" xfId="1" applyNumberFormat="1" applyFont="1" applyBorder="1" applyAlignment="1">
      <alignment horizontal="right" vertical="center" indent="1"/>
    </xf>
    <xf numFmtId="2" fontId="34" fillId="0" borderId="32" xfId="1" applyNumberFormat="1" applyFont="1" applyBorder="1" applyAlignment="1">
      <alignment horizontal="right" vertical="center" indent="1"/>
    </xf>
    <xf numFmtId="2" fontId="30" fillId="0" borderId="36" xfId="1" applyNumberFormat="1" applyFont="1" applyFill="1" applyBorder="1" applyAlignment="1">
      <alignment horizontal="right" vertical="center" indent="1"/>
    </xf>
    <xf numFmtId="2" fontId="30" fillId="0" borderId="37" xfId="1" applyNumberFormat="1" applyFont="1" applyFill="1" applyBorder="1" applyAlignment="1">
      <alignment horizontal="right" vertical="center" indent="1"/>
    </xf>
    <xf numFmtId="0" fontId="34" fillId="0" borderId="16" xfId="1" applyFont="1" applyBorder="1" applyAlignment="1">
      <alignment horizontal="right" vertical="center"/>
    </xf>
    <xf numFmtId="0" fontId="38" fillId="0" borderId="13" xfId="1" applyFont="1" applyBorder="1" applyAlignment="1">
      <alignment horizontal="right" vertical="center" indent="1"/>
    </xf>
    <xf numFmtId="0" fontId="38" fillId="0" borderId="12" xfId="1" applyFont="1" applyBorder="1" applyAlignment="1">
      <alignment horizontal="right" vertical="center" indent="1"/>
    </xf>
    <xf numFmtId="0" fontId="38" fillId="0" borderId="0" xfId="1" applyFont="1" applyBorder="1" applyAlignment="1">
      <alignment horizontal="right" vertical="center" indent="1"/>
    </xf>
    <xf numFmtId="0" fontId="38" fillId="0" borderId="10" xfId="1" applyFont="1" applyBorder="1" applyAlignment="1">
      <alignment horizontal="right" vertical="center" indent="1"/>
    </xf>
    <xf numFmtId="0" fontId="14" fillId="0" borderId="17" xfId="1" applyFont="1" applyBorder="1" applyAlignment="1">
      <alignment horizontal="left"/>
    </xf>
    <xf numFmtId="0" fontId="14" fillId="0" borderId="15" xfId="1" applyFont="1" applyBorder="1" applyAlignment="1">
      <alignment horizontal="left"/>
    </xf>
    <xf numFmtId="0" fontId="14" fillId="0" borderId="17" xfId="1" applyFont="1" applyBorder="1" applyAlignment="1">
      <alignment horizontal="center"/>
    </xf>
    <xf numFmtId="0" fontId="14" fillId="0" borderId="15" xfId="1" applyFont="1" applyBorder="1" applyAlignment="1">
      <alignment horizontal="center"/>
    </xf>
    <xf numFmtId="0" fontId="14" fillId="0" borderId="17" xfId="1" applyFont="1" applyBorder="1" applyAlignment="1">
      <alignment horizontal="center" vertical="center"/>
    </xf>
    <xf numFmtId="0" fontId="14" fillId="0" borderId="16" xfId="1" applyFont="1" applyBorder="1" applyAlignment="1">
      <alignment horizontal="center" vertical="center"/>
    </xf>
    <xf numFmtId="0" fontId="14" fillId="0" borderId="15" xfId="1" applyFont="1" applyBorder="1" applyAlignment="1">
      <alignment horizontal="center" vertical="center"/>
    </xf>
    <xf numFmtId="0" fontId="10" fillId="0" borderId="0" xfId="1" applyFont="1" applyBorder="1" applyAlignment="1">
      <alignment horizontal="left"/>
    </xf>
    <xf numFmtId="0" fontId="2" fillId="0" borderId="17" xfId="1" applyBorder="1" applyAlignment="1">
      <alignment horizontal="left" vertical="center"/>
    </xf>
    <xf numFmtId="0" fontId="2" fillId="0" borderId="16" xfId="1" applyBorder="1" applyAlignment="1">
      <alignment horizontal="left" vertical="center"/>
    </xf>
    <xf numFmtId="164" fontId="12" fillId="0" borderId="16" xfId="1" applyNumberFormat="1" applyFont="1" applyBorder="1" applyAlignment="1">
      <alignment horizontal="right"/>
    </xf>
    <xf numFmtId="164" fontId="12" fillId="0" borderId="15" xfId="1" applyNumberFormat="1" applyFont="1" applyBorder="1" applyAlignment="1">
      <alignment horizontal="right"/>
    </xf>
    <xf numFmtId="168" fontId="14" fillId="0" borderId="18" xfId="1" applyNumberFormat="1" applyFont="1" applyBorder="1" applyAlignment="1">
      <alignment horizontal="right"/>
    </xf>
    <xf numFmtId="0" fontId="13" fillId="4" borderId="17" xfId="1" applyFont="1" applyFill="1" applyBorder="1" applyAlignment="1">
      <alignment horizontal="left" vertical="center"/>
    </xf>
    <xf numFmtId="0" fontId="13" fillId="4" borderId="16" xfId="1" applyFont="1" applyFill="1" applyBorder="1" applyAlignment="1">
      <alignment horizontal="left" vertical="center"/>
    </xf>
    <xf numFmtId="0" fontId="13" fillId="4" borderId="15" xfId="1" applyFont="1" applyFill="1" applyBorder="1" applyAlignment="1">
      <alignment horizontal="left" vertical="center"/>
    </xf>
    <xf numFmtId="165" fontId="12" fillId="0" borderId="16" xfId="1" applyNumberFormat="1" applyFont="1" applyBorder="1" applyAlignment="1">
      <alignment horizontal="center" vertical="center"/>
    </xf>
    <xf numFmtId="165" fontId="12" fillId="0" borderId="15" xfId="1" applyNumberFormat="1" applyFont="1" applyBorder="1" applyAlignment="1">
      <alignment horizontal="center" vertical="center"/>
    </xf>
    <xf numFmtId="0" fontId="11" fillId="4" borderId="17" xfId="1" applyFont="1" applyFill="1" applyBorder="1" applyAlignment="1">
      <alignment horizontal="center" vertical="center"/>
    </xf>
    <xf numFmtId="0" fontId="11" fillId="4" borderId="16" xfId="1" applyFont="1" applyFill="1" applyBorder="1" applyAlignment="1">
      <alignment horizontal="center" vertical="center"/>
    </xf>
    <xf numFmtId="167" fontId="2" fillId="0" borderId="19" xfId="1" applyNumberFormat="1" applyFont="1" applyBorder="1" applyAlignment="1">
      <alignment horizontal="right"/>
    </xf>
    <xf numFmtId="166" fontId="2" fillId="0" borderId="13" xfId="1" applyNumberFormat="1" applyFont="1" applyBorder="1" applyAlignment="1">
      <alignment horizontal="right"/>
    </xf>
    <xf numFmtId="168" fontId="14" fillId="0" borderId="17" xfId="1" applyNumberFormat="1" applyFont="1" applyBorder="1" applyAlignment="1">
      <alignment horizontal="right"/>
    </xf>
    <xf numFmtId="168" fontId="14" fillId="0" borderId="15" xfId="1" applyNumberFormat="1" applyFont="1" applyBorder="1" applyAlignment="1">
      <alignment horizontal="right"/>
    </xf>
    <xf numFmtId="0" fontId="24" fillId="0" borderId="17" xfId="1" applyFont="1" applyBorder="1" applyAlignment="1">
      <alignment horizontal="left"/>
    </xf>
    <xf numFmtId="0" fontId="24" fillId="0" borderId="15" xfId="1" applyFont="1" applyBorder="1" applyAlignment="1">
      <alignment horizontal="left"/>
    </xf>
    <xf numFmtId="17" fontId="2" fillId="0" borderId="17" xfId="1" applyNumberFormat="1" applyFont="1" applyBorder="1" applyAlignment="1">
      <alignment horizontal="center" vertical="center"/>
    </xf>
    <xf numFmtId="17" fontId="2" fillId="0" borderId="16" xfId="1" applyNumberFormat="1" applyFont="1" applyBorder="1" applyAlignment="1">
      <alignment horizontal="center" vertical="center"/>
    </xf>
    <xf numFmtId="0" fontId="11" fillId="4" borderId="16" xfId="1" applyFont="1" applyFill="1" applyBorder="1" applyAlignment="1">
      <alignment horizontal="left" vertical="center"/>
    </xf>
    <xf numFmtId="0" fontId="12" fillId="5" borderId="11" xfId="1" applyFont="1" applyFill="1" applyBorder="1" applyAlignment="1">
      <alignment horizontal="left"/>
    </xf>
    <xf numFmtId="0" fontId="12" fillId="5" borderId="0" xfId="1" applyFont="1" applyFill="1" applyBorder="1" applyAlignment="1">
      <alignment horizontal="left"/>
    </xf>
    <xf numFmtId="0" fontId="2" fillId="5" borderId="0" xfId="1" applyFill="1" applyBorder="1" applyAlignment="1">
      <alignment horizontal="left"/>
    </xf>
    <xf numFmtId="0" fontId="2" fillId="5" borderId="10" xfId="1" applyFill="1" applyBorder="1" applyAlignment="1">
      <alignment horizontal="left"/>
    </xf>
    <xf numFmtId="0" fontId="12" fillId="0" borderId="17" xfId="1" applyFont="1" applyBorder="1" applyAlignment="1">
      <alignment horizontal="left" vertical="center"/>
    </xf>
    <xf numFmtId="0" fontId="12" fillId="0" borderId="15" xfId="1" applyFont="1" applyBorder="1" applyAlignment="1">
      <alignment horizontal="left" vertical="center"/>
    </xf>
    <xf numFmtId="0" fontId="12" fillId="0" borderId="17" xfId="1" applyFont="1" applyBorder="1" applyAlignment="1">
      <alignment horizontal="left" vertical="center" wrapText="1"/>
    </xf>
    <xf numFmtId="0" fontId="12" fillId="0" borderId="16" xfId="1" applyFont="1" applyBorder="1" applyAlignment="1">
      <alignment horizontal="left" vertical="center" wrapText="1"/>
    </xf>
    <xf numFmtId="0" fontId="12" fillId="0" borderId="15" xfId="1" applyFont="1" applyBorder="1" applyAlignment="1">
      <alignment horizontal="left" vertical="center" wrapText="1"/>
    </xf>
    <xf numFmtId="0" fontId="11" fillId="4" borderId="14" xfId="1" applyFont="1" applyFill="1" applyBorder="1" applyAlignment="1">
      <alignment horizontal="center" vertical="center"/>
    </xf>
    <xf numFmtId="0" fontId="11" fillId="4" borderId="13" xfId="1" applyFont="1" applyFill="1" applyBorder="1" applyAlignment="1">
      <alignment horizontal="center" vertical="center"/>
    </xf>
    <xf numFmtId="0" fontId="11" fillId="4" borderId="12" xfId="1" applyFont="1" applyFill="1" applyBorder="1" applyAlignment="1">
      <alignment horizontal="center" vertical="center"/>
    </xf>
    <xf numFmtId="0" fontId="25" fillId="0" borderId="17" xfId="1" applyFont="1" applyBorder="1" applyAlignment="1">
      <alignment horizontal="left" vertical="center"/>
    </xf>
    <xf numFmtId="0" fontId="25" fillId="0" borderId="16" xfId="1" applyFont="1" applyBorder="1" applyAlignment="1">
      <alignment horizontal="left" vertical="center"/>
    </xf>
    <xf numFmtId="0" fontId="16" fillId="8" borderId="17" xfId="1" applyFont="1" applyFill="1" applyBorder="1" applyAlignment="1">
      <alignment horizontal="center"/>
    </xf>
    <xf numFmtId="0" fontId="16" fillId="8" borderId="16" xfId="1" applyFont="1" applyFill="1" applyBorder="1" applyAlignment="1">
      <alignment horizontal="center"/>
    </xf>
    <xf numFmtId="0" fontId="16" fillId="8" borderId="15" xfId="1" applyFont="1" applyFill="1" applyBorder="1" applyAlignment="1">
      <alignment horizontal="center"/>
    </xf>
    <xf numFmtId="0" fontId="21" fillId="0" borderId="0" xfId="1" applyFont="1" applyBorder="1" applyAlignment="1">
      <alignment horizontal="left" vertical="center"/>
    </xf>
    <xf numFmtId="0" fontId="19" fillId="0" borderId="0" xfId="1" applyFont="1" applyBorder="1" applyAlignment="1">
      <alignment horizontal="right"/>
    </xf>
    <xf numFmtId="0" fontId="2" fillId="0" borderId="0" xfId="1" applyFill="1" applyBorder="1" applyAlignment="1">
      <alignment horizontal="center"/>
    </xf>
    <xf numFmtId="0" fontId="18" fillId="0" borderId="0" xfId="1" applyFont="1" applyBorder="1" applyAlignment="1">
      <alignment horizontal="center"/>
    </xf>
    <xf numFmtId="0" fontId="18" fillId="0" borderId="5" xfId="1" applyFont="1" applyBorder="1" applyAlignment="1">
      <alignment horizontal="center"/>
    </xf>
    <xf numFmtId="0" fontId="11" fillId="4" borderId="18" xfId="1" applyFont="1" applyFill="1" applyBorder="1" applyAlignment="1">
      <alignment horizontal="left" vertical="center"/>
    </xf>
    <xf numFmtId="0" fontId="11" fillId="4" borderId="17" xfId="1" applyFont="1" applyFill="1" applyBorder="1" applyAlignment="1">
      <alignment horizontal="left" vertical="center"/>
    </xf>
    <xf numFmtId="0" fontId="2" fillId="0" borderId="14" xfId="1" applyFont="1" applyBorder="1" applyAlignment="1">
      <alignment horizontal="left"/>
    </xf>
    <xf numFmtId="0" fontId="2" fillId="0" borderId="13" xfId="1" applyFont="1" applyBorder="1" applyAlignment="1">
      <alignment horizontal="left"/>
    </xf>
    <xf numFmtId="0" fontId="27" fillId="0" borderId="17" xfId="1" applyFont="1" applyBorder="1" applyAlignment="1">
      <alignment horizontal="left" vertical="center"/>
    </xf>
    <xf numFmtId="0" fontId="27" fillId="0" borderId="15" xfId="1" applyFont="1" applyBorder="1" applyAlignment="1">
      <alignment horizontal="left" vertical="center"/>
    </xf>
    <xf numFmtId="0" fontId="12" fillId="0" borderId="17" xfId="1" applyFont="1" applyBorder="1" applyAlignment="1">
      <alignment horizontal="center" vertical="center" wrapText="1"/>
    </xf>
    <xf numFmtId="0" fontId="12" fillId="0" borderId="16" xfId="1" applyFont="1" applyBorder="1" applyAlignment="1">
      <alignment horizontal="center" vertical="center" wrapText="1"/>
    </xf>
    <xf numFmtId="0" fontId="12" fillId="0" borderId="15" xfId="1" applyFont="1" applyBorder="1" applyAlignment="1">
      <alignment horizontal="center" vertical="center" wrapText="1"/>
    </xf>
    <xf numFmtId="49" fontId="12" fillId="0" borderId="16" xfId="1" applyNumberFormat="1" applyFont="1" applyBorder="1" applyAlignment="1">
      <alignment horizontal="left" vertical="center"/>
    </xf>
    <xf numFmtId="49" fontId="12" fillId="0" borderId="15" xfId="1" applyNumberFormat="1" applyFont="1" applyBorder="1" applyAlignment="1">
      <alignment horizontal="left" vertical="center"/>
    </xf>
    <xf numFmtId="0" fontId="2" fillId="0" borderId="11" xfId="1" applyFont="1" applyBorder="1" applyAlignment="1">
      <alignment horizontal="left"/>
    </xf>
    <xf numFmtId="0" fontId="2" fillId="0" borderId="0" xfId="1" applyFont="1" applyBorder="1" applyAlignment="1">
      <alignment horizontal="left"/>
    </xf>
    <xf numFmtId="0" fontId="2" fillId="5" borderId="0" xfId="1" applyFont="1" applyFill="1" applyBorder="1" applyAlignment="1">
      <alignment horizontal="left"/>
    </xf>
    <xf numFmtId="0" fontId="9" fillId="0" borderId="0" xfId="1" applyFont="1" applyBorder="1" applyAlignment="1">
      <alignment horizontal="center" vertical="center"/>
    </xf>
    <xf numFmtId="0" fontId="2" fillId="0" borderId="0" xfId="1" applyBorder="1" applyAlignment="1">
      <alignment horizontal="center" vertical="center"/>
    </xf>
    <xf numFmtId="164" fontId="12" fillId="0" borderId="13" xfId="1" applyNumberFormat="1" applyFont="1" applyBorder="1" applyAlignment="1">
      <alignment horizontal="left"/>
    </xf>
    <xf numFmtId="0" fontId="12" fillId="0" borderId="16" xfId="1" applyFont="1" applyBorder="1" applyAlignment="1">
      <alignment horizontal="left" vertical="center"/>
    </xf>
    <xf numFmtId="0" fontId="2" fillId="0" borderId="16" xfId="1" applyFont="1" applyBorder="1" applyAlignment="1">
      <alignment horizontal="right" vertical="center"/>
    </xf>
    <xf numFmtId="0" fontId="15" fillId="5" borderId="17" xfId="1" applyFont="1" applyFill="1" applyBorder="1" applyAlignment="1">
      <alignment horizontal="center" wrapText="1"/>
    </xf>
    <xf numFmtId="0" fontId="15" fillId="5" borderId="15" xfId="1" applyFont="1" applyFill="1" applyBorder="1" applyAlignment="1">
      <alignment horizontal="center" wrapText="1"/>
    </xf>
    <xf numFmtId="0" fontId="47" fillId="0" borderId="56" xfId="1" applyFont="1" applyFill="1" applyBorder="1" applyAlignment="1">
      <alignment horizontal="center" vertical="center" wrapText="1"/>
    </xf>
    <xf numFmtId="0" fontId="56" fillId="0" borderId="57" xfId="1" applyFont="1" applyFill="1" applyBorder="1" applyAlignment="1">
      <alignment vertical="center"/>
    </xf>
    <xf numFmtId="0" fontId="31" fillId="0" borderId="57" xfId="0" applyFont="1" applyFill="1" applyBorder="1" applyAlignment="1">
      <alignment vertical="center"/>
    </xf>
    <xf numFmtId="0" fontId="55" fillId="0" borderId="57" xfId="0" applyFont="1" applyFill="1" applyBorder="1" applyAlignment="1">
      <alignment horizontal="center" vertical="center"/>
    </xf>
    <xf numFmtId="2" fontId="31" fillId="0" borderId="57" xfId="0" applyNumberFormat="1" applyFont="1" applyFill="1" applyBorder="1" applyAlignment="1">
      <alignment horizontal="right" vertical="center" indent="1"/>
    </xf>
    <xf numFmtId="0" fontId="47" fillId="0" borderId="57" xfId="1" applyFont="1" applyFill="1" applyBorder="1" applyAlignment="1">
      <alignment horizontal="center" vertical="center" wrapText="1"/>
    </xf>
  </cellXfs>
  <cellStyles count="5">
    <cellStyle name="Comma 2" xfId="2"/>
    <cellStyle name="Comma 3" xfId="3"/>
    <cellStyle name="Normal" xfId="0" builtinId="0"/>
    <cellStyle name="Normal 2" xfId="4"/>
    <cellStyle name="Normal 3" xfId="1"/>
  </cellStyles>
  <dxfs count="0"/>
  <tableStyles count="0" defaultTableStyle="TableStyleMedium9" defaultPivotStyle="PivotStyleLight16"/>
  <colors>
    <mruColors>
      <color rgb="FF006600"/>
      <color rgb="FFFA65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345270</xdr:colOff>
      <xdr:row>142</xdr:row>
      <xdr:rowOff>48586</xdr:rowOff>
    </xdr:from>
    <xdr:to>
      <xdr:col>8</xdr:col>
      <xdr:colOff>334399</xdr:colOff>
      <xdr:row>144</xdr:row>
      <xdr:rowOff>18759</xdr:rowOff>
    </xdr:to>
    <xdr:pic>
      <xdr:nvPicPr>
        <xdr:cNvPr id="4" name="Picture 3" descr="ringa.bmp">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cstate="print"/>
        <a:stretch>
          <a:fillRect/>
        </a:stretch>
      </xdr:blipFill>
      <xdr:spPr>
        <a:xfrm>
          <a:off x="5487156" y="10582590"/>
          <a:ext cx="783444" cy="332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file:///D:\Desktop%20Files\Desktop%20(2017-08-26)\Desktop%20Files\17-Dec-2016\BIM\Clearlake" TargetMode="External"/><Relationship Id="rId7" Type="http://schemas.openxmlformats.org/officeDocument/2006/relationships/printerSettings" Target="../printerSettings/printerSettings1.bin"/><Relationship Id="rId2" Type="http://schemas.openxmlformats.org/officeDocument/2006/relationships/hyperlink" Target="file:///D:\Desktop%20Files\Desktop%20(2017-08-26)\Desktop%20Files\17-Dec-2016\BIM\Clearlake" TargetMode="External"/><Relationship Id="rId1" Type="http://schemas.openxmlformats.org/officeDocument/2006/relationships/hyperlink" Target="file:///D:\Desktop%20Files\Desktop%20(2017-08-26)\Desktop%20Files\17-Dec-2016\BIM\HMM" TargetMode="External"/><Relationship Id="rId6" Type="http://schemas.openxmlformats.org/officeDocument/2006/relationships/hyperlink" Target="file:///D:\Desktop%20Files\Desktop%20(2017-08-26)\Desktop%20Files\17-Dec-2016\BIM\Testing" TargetMode="External"/><Relationship Id="rId5" Type="http://schemas.openxmlformats.org/officeDocument/2006/relationships/hyperlink" Target="file:///D:\Desktop%20Files\Desktop%20(2017-08-26)\Desktop%20Files\17-Dec-2016\BIM\Shell" TargetMode="External"/><Relationship Id="rId4" Type="http://schemas.openxmlformats.org/officeDocument/2006/relationships/hyperlink" Target="file:///D:\Desktop%20Files\Desktop%20(2017-08-26)\Desktop%20Files\17-Dec-2016\BIM\Relianc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file:///D:\Desktop%20Files\Desktop%20(2017-08-26)\Desktop%20Files\17-Dec-2016\BIM\Clearlake" TargetMode="External"/><Relationship Id="rId7" Type="http://schemas.openxmlformats.org/officeDocument/2006/relationships/printerSettings" Target="../printerSettings/printerSettings2.bin"/><Relationship Id="rId2" Type="http://schemas.openxmlformats.org/officeDocument/2006/relationships/hyperlink" Target="file:///D:\Desktop%20Files\Desktop%20(2017-08-26)\Desktop%20Files\17-Dec-2016\BIM\Clearlake" TargetMode="External"/><Relationship Id="rId1" Type="http://schemas.openxmlformats.org/officeDocument/2006/relationships/hyperlink" Target="file:///D:\Desktop%20Files\Desktop%20(2017-08-26)\Desktop%20Files\17-Dec-2016\BIM\HMM" TargetMode="External"/><Relationship Id="rId6" Type="http://schemas.openxmlformats.org/officeDocument/2006/relationships/hyperlink" Target="file:///D:\Desktop%20Files\Desktop%20(2017-08-26)\Desktop%20Files\17-Dec-2016\BIM\Testing" TargetMode="External"/><Relationship Id="rId5" Type="http://schemas.openxmlformats.org/officeDocument/2006/relationships/hyperlink" Target="file:///D:\Desktop%20Files\Desktop%20(2017-08-26)\Desktop%20Files\17-Dec-2016\BIM\Shell" TargetMode="External"/><Relationship Id="rId4" Type="http://schemas.openxmlformats.org/officeDocument/2006/relationships/hyperlink" Target="file:///D:\Desktop%20Files\Desktop%20(2017-08-26)\Desktop%20Files\17-Dec-2016\BIM\Reliance" TargetMode="External"/></Relationships>
</file>

<file path=xl/worksheets/sheet1.xml><?xml version="1.0" encoding="utf-8"?>
<worksheet xmlns="http://schemas.openxmlformats.org/spreadsheetml/2006/main" xmlns:r="http://schemas.openxmlformats.org/officeDocument/2006/relationships">
  <sheetPr>
    <tabColor theme="2" tint="-0.499984740745262"/>
  </sheetPr>
  <dimension ref="A1:AY264"/>
  <sheetViews>
    <sheetView showZeros="0" tabSelected="1" view="pageBreakPreview" topLeftCell="A8" zoomScale="85" zoomScaleNormal="91" zoomScaleSheetLayoutView="85" workbookViewId="0">
      <selection activeCell="B22" sqref="B22"/>
    </sheetView>
  </sheetViews>
  <sheetFormatPr defaultColWidth="9.109375" defaultRowHeight="14.4"/>
  <cols>
    <col min="1" max="1" width="4.88671875" style="131" customWidth="1"/>
    <col min="2" max="2" width="14.88671875" style="131" customWidth="1"/>
    <col min="3" max="3" width="15.44140625" style="131" customWidth="1"/>
    <col min="4" max="4" width="28.109375" style="131" customWidth="1"/>
    <col min="5" max="5" width="8.109375" style="131" customWidth="1"/>
    <col min="6" max="6" width="12.44140625" style="131" customWidth="1"/>
    <col min="7" max="7" width="5.5546875" style="131" customWidth="1"/>
    <col min="8" max="8" width="6.44140625" style="131" customWidth="1"/>
    <col min="9" max="9" width="9" style="131" customWidth="1"/>
    <col min="10" max="10" width="0.109375" style="114" customWidth="1"/>
    <col min="11" max="11" width="7.109375" style="114" hidden="1" customWidth="1"/>
    <col min="12" max="12" width="13.5546875" style="114" hidden="1" customWidth="1"/>
    <col min="13" max="13" width="9.109375" style="114" hidden="1" customWidth="1"/>
    <col min="14" max="14" width="13.33203125" style="114" hidden="1" customWidth="1"/>
    <col min="15" max="15" width="9.109375" style="114" hidden="1" customWidth="1"/>
    <col min="16" max="16" width="13.88671875" style="114" hidden="1" customWidth="1"/>
    <col min="17" max="18" width="27.33203125" style="135" hidden="1" customWidth="1"/>
    <col min="19" max="19" width="25.44140625" style="135" hidden="1" customWidth="1"/>
    <col min="20" max="20" width="23.33203125" style="135" hidden="1" customWidth="1"/>
    <col min="21" max="22" width="5.6640625" style="135" hidden="1" customWidth="1"/>
    <col min="23" max="23" width="0" style="135" hidden="1" customWidth="1"/>
    <col min="24" max="24" width="19.5546875" style="114" hidden="1" customWidth="1"/>
    <col min="25" max="25" width="8.88671875" style="114" hidden="1" customWidth="1"/>
    <col min="26" max="26" width="19.5546875" style="114" hidden="1" customWidth="1"/>
    <col min="27" max="27" width="23.5546875" style="114" hidden="1" customWidth="1"/>
    <col min="28" max="28" width="19.5546875" style="114" hidden="1" customWidth="1"/>
    <col min="29" max="29" width="38.6640625" style="114" hidden="1" customWidth="1"/>
    <col min="30" max="30" width="17" style="114" hidden="1" customWidth="1"/>
    <col min="31" max="31" width="60" style="114" hidden="1" customWidth="1"/>
    <col min="32" max="32" width="0" style="114" hidden="1" customWidth="1"/>
    <col min="33" max="33" width="12.88671875" style="114" hidden="1" customWidth="1"/>
    <col min="34" max="34" width="5.109375" style="114" hidden="1" customWidth="1"/>
    <col min="35" max="35" width="0" style="114" hidden="1" customWidth="1"/>
    <col min="36" max="36" width="15.88671875" bestFit="1" customWidth="1"/>
    <col min="37" max="37" width="25.44140625" customWidth="1"/>
    <col min="38" max="38" width="12.6640625" customWidth="1"/>
    <col min="39" max="39" width="30.5546875" bestFit="1" customWidth="1"/>
    <col min="40" max="40" width="2" customWidth="1"/>
    <col min="52" max="16384" width="9.109375" style="131"/>
  </cols>
  <sheetData>
    <row r="1" spans="1:51" ht="24" hidden="1" customHeight="1">
      <c r="A1" s="132"/>
      <c r="B1" s="132"/>
      <c r="C1" s="132"/>
      <c r="D1" s="132"/>
      <c r="E1" s="133"/>
      <c r="F1" s="134"/>
      <c r="G1" s="132"/>
    </row>
    <row r="2" spans="1:51" ht="24" hidden="1" customHeight="1">
      <c r="A2" s="114"/>
      <c r="B2" s="274"/>
      <c r="C2" s="274"/>
      <c r="D2" s="274"/>
      <c r="E2" s="136"/>
      <c r="F2" s="137"/>
      <c r="G2" s="132"/>
      <c r="H2" s="283"/>
      <c r="I2" s="283"/>
      <c r="J2" s="283"/>
    </row>
    <row r="3" spans="1:51" ht="54.6" customHeight="1">
      <c r="A3" s="284"/>
      <c r="B3" s="284"/>
      <c r="C3" s="284"/>
      <c r="D3" s="284"/>
      <c r="E3" s="284"/>
      <c r="F3" s="284"/>
      <c r="G3" s="284"/>
      <c r="H3" s="284"/>
      <c r="I3" s="284"/>
      <c r="J3" s="284"/>
      <c r="N3" s="138"/>
      <c r="O3" s="128"/>
      <c r="P3" s="128"/>
    </row>
    <row r="4" spans="1:51" ht="15" customHeight="1">
      <c r="A4" s="285" t="s">
        <v>75</v>
      </c>
      <c r="B4" s="285"/>
      <c r="C4" s="285"/>
      <c r="D4" s="286"/>
      <c r="E4" s="286" t="s">
        <v>74</v>
      </c>
      <c r="F4" s="287"/>
      <c r="G4" s="139" t="s">
        <v>191</v>
      </c>
      <c r="H4" s="140"/>
      <c r="I4" s="141"/>
      <c r="J4" s="142"/>
      <c r="L4" s="114" t="s">
        <v>73</v>
      </c>
      <c r="N4" s="128"/>
      <c r="O4" s="128"/>
      <c r="P4" s="128"/>
    </row>
    <row r="5" spans="1:51" s="147" customFormat="1" ht="19.95" customHeight="1">
      <c r="A5" s="275" t="s">
        <v>178</v>
      </c>
      <c r="B5" s="276"/>
      <c r="C5" s="276"/>
      <c r="D5" s="277"/>
      <c r="E5" s="288" t="s">
        <v>72</v>
      </c>
      <c r="F5" s="289"/>
      <c r="G5" s="290">
        <v>43740</v>
      </c>
      <c r="H5" s="290"/>
      <c r="I5" s="143"/>
      <c r="J5" s="142"/>
      <c r="K5" s="142"/>
      <c r="L5" s="144">
        <v>7</v>
      </c>
      <c r="M5" s="142"/>
      <c r="N5" s="145"/>
      <c r="O5" s="145"/>
      <c r="P5" s="145"/>
      <c r="Q5" s="146"/>
      <c r="R5" s="146"/>
      <c r="S5" s="146"/>
      <c r="T5" s="146"/>
      <c r="U5" s="146"/>
      <c r="V5" s="146"/>
      <c r="W5" s="146"/>
      <c r="X5" s="142"/>
      <c r="Y5" s="142"/>
      <c r="Z5" s="142"/>
      <c r="AA5" s="142"/>
      <c r="AB5" s="142"/>
      <c r="AC5" s="142"/>
      <c r="AD5" s="142"/>
      <c r="AE5" s="142"/>
      <c r="AF5" s="142"/>
      <c r="AG5" s="142"/>
      <c r="AH5" s="142"/>
      <c r="AI5" s="142"/>
      <c r="AJ5"/>
      <c r="AK5"/>
      <c r="AL5"/>
      <c r="AM5"/>
      <c r="AN5"/>
      <c r="AO5"/>
      <c r="AP5"/>
      <c r="AQ5"/>
      <c r="AR5"/>
      <c r="AS5"/>
      <c r="AT5"/>
      <c r="AU5"/>
      <c r="AV5"/>
      <c r="AW5"/>
      <c r="AX5"/>
      <c r="AY5"/>
    </row>
    <row r="6" spans="1:51" s="147" customFormat="1" ht="19.95" customHeight="1">
      <c r="A6" s="278" t="s">
        <v>179</v>
      </c>
      <c r="B6" s="259"/>
      <c r="C6" s="259"/>
      <c r="D6" s="260"/>
      <c r="E6" s="280" t="s">
        <v>183</v>
      </c>
      <c r="F6" s="281"/>
      <c r="G6" s="281"/>
      <c r="H6" s="281"/>
      <c r="I6" s="282"/>
      <c r="J6" s="148"/>
      <c r="K6" s="148"/>
      <c r="L6" s="148"/>
      <c r="M6" s="142"/>
      <c r="N6" s="145"/>
      <c r="O6" s="145"/>
      <c r="P6" s="145"/>
      <c r="Q6" s="146"/>
      <c r="R6" s="146"/>
      <c r="S6" s="146"/>
      <c r="T6" s="146"/>
      <c r="U6" s="146"/>
      <c r="V6" s="146"/>
      <c r="W6" s="146"/>
      <c r="X6" s="142"/>
      <c r="Y6" s="142"/>
      <c r="Z6" s="142"/>
      <c r="AA6" s="142"/>
      <c r="AB6" s="142"/>
      <c r="AC6" s="142"/>
      <c r="AD6" s="142"/>
      <c r="AE6" s="142"/>
      <c r="AF6" s="142"/>
      <c r="AG6" s="142"/>
      <c r="AH6" s="142"/>
      <c r="AI6" s="142"/>
      <c r="AJ6"/>
      <c r="AK6"/>
      <c r="AL6"/>
      <c r="AM6"/>
      <c r="AN6"/>
      <c r="AO6"/>
      <c r="AP6"/>
      <c r="AQ6"/>
      <c r="AR6"/>
      <c r="AS6"/>
      <c r="AT6"/>
      <c r="AU6"/>
      <c r="AV6"/>
      <c r="AW6"/>
      <c r="AX6"/>
      <c r="AY6"/>
    </row>
    <row r="7" spans="1:51" s="147" customFormat="1" ht="19.95" customHeight="1">
      <c r="A7" s="279" t="s">
        <v>180</v>
      </c>
      <c r="B7" s="265"/>
      <c r="C7" s="265"/>
      <c r="D7" s="266"/>
      <c r="E7" s="291" t="s">
        <v>70</v>
      </c>
      <c r="F7" s="292"/>
      <c r="G7" s="149" t="str">
        <f>G4</f>
        <v>1131/1920</v>
      </c>
      <c r="H7" s="150"/>
      <c r="I7" s="151"/>
      <c r="J7" s="142"/>
      <c r="K7" s="152"/>
      <c r="L7" s="142" t="s">
        <v>26</v>
      </c>
      <c r="M7" s="142"/>
      <c r="N7" s="142" t="s">
        <v>31</v>
      </c>
      <c r="O7" s="142"/>
      <c r="P7" s="142"/>
      <c r="Q7" s="146"/>
      <c r="R7" s="146"/>
      <c r="S7" s="146"/>
      <c r="T7" s="146"/>
      <c r="U7" s="146"/>
      <c r="V7" s="146"/>
      <c r="W7" s="146"/>
      <c r="X7" s="142"/>
      <c r="Y7" s="142"/>
      <c r="Z7" s="142"/>
      <c r="AA7" s="142"/>
      <c r="AB7" s="142"/>
      <c r="AC7" s="142"/>
      <c r="AD7" s="142"/>
      <c r="AE7" s="142"/>
      <c r="AF7" s="142"/>
      <c r="AG7" s="142"/>
      <c r="AH7" s="142"/>
      <c r="AI7" s="142"/>
      <c r="AJ7"/>
      <c r="AK7"/>
      <c r="AL7"/>
      <c r="AM7"/>
      <c r="AN7"/>
      <c r="AO7"/>
      <c r="AP7"/>
      <c r="AQ7"/>
      <c r="AR7"/>
      <c r="AS7"/>
      <c r="AT7"/>
      <c r="AU7"/>
      <c r="AV7"/>
      <c r="AW7"/>
      <c r="AX7"/>
      <c r="AY7"/>
    </row>
    <row r="8" spans="1:51" ht="2.25" customHeight="1">
      <c r="A8" s="115"/>
      <c r="B8" s="115"/>
      <c r="C8" s="115"/>
      <c r="D8" s="115"/>
      <c r="E8" s="153"/>
      <c r="F8" s="153"/>
      <c r="G8" s="153"/>
      <c r="H8" s="153"/>
      <c r="I8" s="153"/>
      <c r="L8" s="154" t="str">
        <f>IF(M8="","",UPPER(M8))</f>
        <v>RELIANCE</v>
      </c>
      <c r="M8" s="155" t="s">
        <v>69</v>
      </c>
      <c r="N8" s="155" t="s">
        <v>69</v>
      </c>
    </row>
    <row r="9" spans="1:51" ht="6" customHeight="1">
      <c r="A9" s="116"/>
      <c r="B9" s="116"/>
      <c r="C9" s="116"/>
      <c r="D9" s="156"/>
      <c r="E9" s="125"/>
      <c r="F9" s="125"/>
      <c r="G9" s="125"/>
      <c r="H9" s="125"/>
      <c r="I9" s="125"/>
      <c r="L9" s="154"/>
      <c r="M9" s="155"/>
      <c r="N9" s="155"/>
    </row>
    <row r="10" spans="1:51" ht="18" customHeight="1">
      <c r="A10" s="250" t="s">
        <v>110</v>
      </c>
      <c r="B10" s="251"/>
      <c r="C10" s="252" t="s">
        <v>184</v>
      </c>
      <c r="D10" s="253"/>
      <c r="E10" s="254" t="s">
        <v>111</v>
      </c>
      <c r="F10" s="255"/>
      <c r="G10" s="255" t="s">
        <v>120</v>
      </c>
      <c r="H10" s="255"/>
      <c r="I10" s="256"/>
      <c r="L10" s="114" t="s">
        <v>67</v>
      </c>
      <c r="M10" s="114" t="s">
        <v>66</v>
      </c>
    </row>
    <row r="11" spans="1:51" ht="18" customHeight="1">
      <c r="A11" s="314" t="s">
        <v>68</v>
      </c>
      <c r="B11" s="315"/>
      <c r="C11" s="316" t="s">
        <v>181</v>
      </c>
      <c r="D11" s="317"/>
      <c r="E11" s="157" t="s">
        <v>132</v>
      </c>
      <c r="F11" s="318" t="s">
        <v>192</v>
      </c>
      <c r="G11" s="318"/>
      <c r="H11" s="318"/>
      <c r="I11" s="319"/>
      <c r="L11" s="154" t="s">
        <v>65</v>
      </c>
      <c r="M11" s="154" t="s">
        <v>3</v>
      </c>
    </row>
    <row r="12" spans="1:51" ht="6" customHeight="1">
      <c r="A12" s="114"/>
      <c r="B12" s="114"/>
      <c r="C12" s="114"/>
      <c r="D12" s="114"/>
      <c r="E12" s="114"/>
      <c r="F12" s="114"/>
      <c r="G12" s="114"/>
      <c r="H12" s="114"/>
      <c r="I12" s="114"/>
    </row>
    <row r="13" spans="1:51" ht="18" customHeight="1">
      <c r="A13" s="267" t="s">
        <v>64</v>
      </c>
      <c r="B13" s="268"/>
      <c r="C13" s="268"/>
      <c r="D13" s="268"/>
      <c r="E13" s="268"/>
      <c r="F13" s="268"/>
      <c r="G13" s="268"/>
      <c r="H13" s="268"/>
      <c r="I13" s="269"/>
      <c r="J13" s="142"/>
      <c r="L13" s="155"/>
      <c r="M13" s="114" t="s">
        <v>63</v>
      </c>
    </row>
    <row r="14" spans="1:51" ht="7.95" customHeight="1">
      <c r="A14" s="117"/>
      <c r="B14" s="158"/>
      <c r="C14" s="158"/>
      <c r="D14" s="158"/>
      <c r="E14" s="159"/>
      <c r="F14" s="158"/>
      <c r="G14" s="158"/>
      <c r="H14" s="158"/>
      <c r="I14" s="160"/>
      <c r="J14" s="145"/>
    </row>
    <row r="15" spans="1:51" ht="18" customHeight="1">
      <c r="A15" s="257" t="s">
        <v>118</v>
      </c>
      <c r="B15" s="258"/>
      <c r="C15" s="259" t="s">
        <v>185</v>
      </c>
      <c r="D15" s="259"/>
      <c r="E15" s="259"/>
      <c r="F15" s="259"/>
      <c r="G15" s="259"/>
      <c r="H15" s="259"/>
      <c r="I15" s="260"/>
      <c r="L15" s="114" t="s">
        <v>62</v>
      </c>
    </row>
    <row r="16" spans="1:51" ht="7.95" customHeight="1">
      <c r="A16" s="118"/>
      <c r="B16" s="120"/>
      <c r="C16" s="161"/>
      <c r="D16" s="161"/>
      <c r="E16" s="161"/>
      <c r="F16" s="161"/>
      <c r="G16" s="161"/>
      <c r="H16" s="161"/>
      <c r="I16" s="162"/>
    </row>
    <row r="17" spans="1:51" ht="18" customHeight="1">
      <c r="A17" s="257" t="s">
        <v>117</v>
      </c>
      <c r="B17" s="258"/>
      <c r="C17" s="259" t="s">
        <v>61</v>
      </c>
      <c r="D17" s="259"/>
      <c r="E17" s="259"/>
      <c r="F17" s="259"/>
      <c r="G17" s="259"/>
      <c r="H17" s="259"/>
      <c r="I17" s="260"/>
      <c r="L17" s="313" t="str">
        <f>IF(N8="","",VLOOKUP(N8,$X$165:$AE$183,8,FALSE))</f>
        <v>\\172.16.5.100\Finance\Finance\Current\Finance\BIM\Reliance</v>
      </c>
      <c r="M17" s="313"/>
      <c r="N17" s="313"/>
      <c r="O17" s="313"/>
    </row>
    <row r="18" spans="1:51" ht="7.95" customHeight="1">
      <c r="A18" s="119"/>
      <c r="B18" s="163"/>
      <c r="C18" s="161"/>
      <c r="D18" s="161"/>
      <c r="E18" s="161"/>
      <c r="F18" s="161"/>
      <c r="G18" s="161"/>
      <c r="H18" s="161"/>
      <c r="I18" s="162"/>
    </row>
    <row r="19" spans="1:51" ht="18" customHeight="1">
      <c r="A19" s="263" t="s">
        <v>116</v>
      </c>
      <c r="B19" s="264"/>
      <c r="C19" s="265" t="s">
        <v>190</v>
      </c>
      <c r="D19" s="265"/>
      <c r="E19" s="265"/>
      <c r="F19" s="265"/>
      <c r="G19" s="265"/>
      <c r="H19" s="265"/>
      <c r="I19" s="266"/>
      <c r="L19" s="114" t="s">
        <v>59</v>
      </c>
      <c r="M19" s="155">
        <v>13</v>
      </c>
    </row>
    <row r="20" spans="1:51" ht="15" customHeight="1">
      <c r="A20" s="120"/>
      <c r="B20" s="120"/>
      <c r="C20" s="120"/>
      <c r="D20" s="120"/>
      <c r="E20" s="120"/>
      <c r="F20" s="120"/>
      <c r="G20" s="120"/>
      <c r="H20" s="120"/>
      <c r="I20" s="120"/>
    </row>
    <row r="21" spans="1:51" s="147" customFormat="1" ht="18" customHeight="1">
      <c r="A21" s="210" t="s">
        <v>182</v>
      </c>
      <c r="B21" s="211" t="s">
        <v>56</v>
      </c>
      <c r="C21" s="207" t="s">
        <v>55</v>
      </c>
      <c r="D21" s="207" t="s">
        <v>148</v>
      </c>
      <c r="E21" s="208" t="s">
        <v>149</v>
      </c>
      <c r="F21" s="209" t="s">
        <v>24</v>
      </c>
      <c r="G21" s="209" t="s">
        <v>54</v>
      </c>
      <c r="H21" s="261" t="s">
        <v>114</v>
      </c>
      <c r="I21" s="262"/>
      <c r="J21" s="142"/>
      <c r="K21" s="142"/>
      <c r="L21" s="142"/>
      <c r="M21" s="142" t="s">
        <v>52</v>
      </c>
      <c r="N21" s="142" t="s">
        <v>51</v>
      </c>
      <c r="O21" s="142" t="s">
        <v>50</v>
      </c>
      <c r="P21" s="112" t="s">
        <v>154</v>
      </c>
      <c r="Q21" s="112" t="s">
        <v>155</v>
      </c>
      <c r="R21" s="112" t="s">
        <v>156</v>
      </c>
      <c r="S21" s="112"/>
      <c r="T21" s="112"/>
      <c r="U21" s="112"/>
      <c r="V21" s="146"/>
      <c r="W21" s="142"/>
      <c r="X21" s="142"/>
      <c r="Y21" s="142"/>
      <c r="Z21" s="142"/>
      <c r="AA21" s="142"/>
      <c r="AB21" s="142"/>
      <c r="AC21" s="142"/>
      <c r="AD21" s="142"/>
      <c r="AE21" s="142"/>
      <c r="AF21" s="142"/>
      <c r="AG21" s="142"/>
      <c r="AH21" s="142"/>
      <c r="AI21" s="142"/>
      <c r="AJ21"/>
      <c r="AK21"/>
      <c r="AL21"/>
      <c r="AM21"/>
      <c r="AN21"/>
      <c r="AO21"/>
      <c r="AP21"/>
      <c r="AQ21"/>
      <c r="AR21"/>
      <c r="AS21"/>
      <c r="AT21"/>
      <c r="AU21"/>
      <c r="AV21"/>
      <c r="AW21"/>
      <c r="AX21"/>
      <c r="AY21"/>
    </row>
    <row r="22" spans="1:51" s="147" customFormat="1" ht="18" customHeight="1">
      <c r="A22" s="233"/>
      <c r="B22" s="234"/>
      <c r="C22" s="235"/>
      <c r="D22" s="235"/>
      <c r="E22" s="236"/>
      <c r="F22" s="240"/>
      <c r="G22" s="242"/>
      <c r="H22" s="320"/>
      <c r="I22" s="321"/>
      <c r="J22" s="142"/>
      <c r="K22" s="142"/>
      <c r="L22" s="142"/>
      <c r="M22" s="142"/>
      <c r="N22" s="142"/>
      <c r="O22" s="142"/>
      <c r="P22" s="112" t="s">
        <v>140</v>
      </c>
      <c r="Q22" s="112" t="s">
        <v>162</v>
      </c>
      <c r="R22" s="112" t="s">
        <v>163</v>
      </c>
      <c r="S22" s="112" t="s">
        <v>163</v>
      </c>
      <c r="T22" s="112" t="s">
        <v>153</v>
      </c>
      <c r="U22" s="112">
        <v>13200</v>
      </c>
      <c r="V22" s="146"/>
      <c r="W22" s="142"/>
      <c r="X22" s="142" t="s">
        <v>144</v>
      </c>
      <c r="Y22" s="142">
        <v>1</v>
      </c>
      <c r="Z22" s="142"/>
      <c r="AA22" s="142"/>
      <c r="AB22" s="142"/>
      <c r="AC22" s="142"/>
      <c r="AD22" s="142"/>
      <c r="AE22" s="142"/>
      <c r="AF22" s="142"/>
      <c r="AG22" s="142"/>
      <c r="AH22" s="142"/>
      <c r="AI22" s="142"/>
      <c r="AJ22"/>
      <c r="AK22"/>
      <c r="AL22"/>
      <c r="AM22"/>
      <c r="AN22"/>
      <c r="AO22"/>
      <c r="AP22"/>
      <c r="AQ22"/>
      <c r="AR22"/>
      <c r="AS22"/>
      <c r="AT22"/>
      <c r="AU22"/>
      <c r="AV22"/>
      <c r="AW22"/>
      <c r="AX22"/>
      <c r="AY22"/>
    </row>
    <row r="23" spans="1:51" s="147" customFormat="1" ht="18" customHeight="1">
      <c r="A23" s="404"/>
      <c r="B23" s="405"/>
      <c r="C23" s="406"/>
      <c r="D23" s="406"/>
      <c r="E23" s="407"/>
      <c r="F23" s="408"/>
      <c r="G23" s="409"/>
      <c r="H23" s="320"/>
      <c r="I23" s="321"/>
      <c r="J23" s="142"/>
      <c r="K23" s="142"/>
      <c r="L23" s="142"/>
      <c r="M23" s="142"/>
      <c r="N23" s="142"/>
      <c r="O23" s="142"/>
      <c r="P23" s="112"/>
      <c r="Q23" s="112"/>
      <c r="R23" s="112"/>
      <c r="S23" s="112"/>
      <c r="T23" s="112"/>
      <c r="U23" s="112"/>
      <c r="V23" s="146"/>
      <c r="W23" s="142"/>
      <c r="X23" s="142"/>
      <c r="Y23" s="142"/>
      <c r="Z23" s="142"/>
      <c r="AA23" s="142"/>
      <c r="AB23" s="142"/>
      <c r="AC23" s="142"/>
      <c r="AD23" s="142"/>
      <c r="AE23" s="142"/>
      <c r="AF23" s="142"/>
      <c r="AG23" s="142"/>
      <c r="AH23" s="142"/>
      <c r="AI23" s="142"/>
      <c r="AJ23"/>
      <c r="AK23"/>
      <c r="AL23"/>
      <c r="AM23"/>
      <c r="AN23"/>
      <c r="AO23"/>
      <c r="AP23"/>
      <c r="AQ23"/>
      <c r="AR23"/>
      <c r="AS23"/>
      <c r="AT23"/>
      <c r="AU23"/>
      <c r="AV23"/>
      <c r="AW23"/>
      <c r="AX23"/>
      <c r="AY23"/>
    </row>
    <row r="24" spans="1:51" s="147" customFormat="1" ht="18" customHeight="1">
      <c r="A24" s="404"/>
      <c r="B24" s="405"/>
      <c r="C24" s="406"/>
      <c r="D24" s="406"/>
      <c r="E24" s="407"/>
      <c r="F24" s="408"/>
      <c r="G24" s="409"/>
      <c r="H24" s="320"/>
      <c r="I24" s="321"/>
      <c r="J24" s="142"/>
      <c r="K24" s="142"/>
      <c r="L24" s="142"/>
      <c r="M24" s="142"/>
      <c r="N24" s="142"/>
      <c r="O24" s="142"/>
      <c r="P24" s="112"/>
      <c r="Q24" s="112"/>
      <c r="R24" s="112"/>
      <c r="S24" s="112"/>
      <c r="T24" s="112"/>
      <c r="U24" s="112"/>
      <c r="V24" s="146"/>
      <c r="W24" s="142"/>
      <c r="X24" s="142"/>
      <c r="Y24" s="142"/>
      <c r="Z24" s="142"/>
      <c r="AA24" s="142"/>
      <c r="AB24" s="142"/>
      <c r="AC24" s="142"/>
      <c r="AD24" s="142"/>
      <c r="AE24" s="142"/>
      <c r="AF24" s="142"/>
      <c r="AG24" s="142"/>
      <c r="AH24" s="142"/>
      <c r="AI24" s="142"/>
      <c r="AJ24"/>
      <c r="AK24"/>
      <c r="AL24"/>
      <c r="AM24"/>
      <c r="AN24"/>
      <c r="AO24"/>
      <c r="AP24"/>
      <c r="AQ24"/>
      <c r="AR24"/>
      <c r="AS24"/>
      <c r="AT24"/>
      <c r="AU24"/>
      <c r="AV24"/>
      <c r="AW24"/>
      <c r="AX24"/>
      <c r="AY24"/>
    </row>
    <row r="25" spans="1:51" s="147" customFormat="1" ht="18" customHeight="1">
      <c r="A25" s="404"/>
      <c r="B25" s="405"/>
      <c r="C25" s="406"/>
      <c r="D25" s="406"/>
      <c r="E25" s="407"/>
      <c r="F25" s="408"/>
      <c r="G25" s="409"/>
      <c r="H25" s="320"/>
      <c r="I25" s="321"/>
      <c r="J25" s="142"/>
      <c r="K25" s="142"/>
      <c r="L25" s="142"/>
      <c r="M25" s="142"/>
      <c r="N25" s="142"/>
      <c r="O25" s="142"/>
      <c r="P25" s="112"/>
      <c r="Q25" s="112"/>
      <c r="R25" s="112"/>
      <c r="S25" s="112"/>
      <c r="T25" s="112"/>
      <c r="U25" s="112"/>
      <c r="V25" s="146"/>
      <c r="W25" s="142"/>
      <c r="X25" s="142"/>
      <c r="Y25" s="142"/>
      <c r="Z25" s="142"/>
      <c r="AA25" s="142"/>
      <c r="AB25" s="142"/>
      <c r="AC25" s="142"/>
      <c r="AD25" s="142"/>
      <c r="AE25" s="142"/>
      <c r="AF25" s="142"/>
      <c r="AG25" s="142"/>
      <c r="AH25" s="142"/>
      <c r="AI25" s="142"/>
      <c r="AJ25"/>
      <c r="AK25"/>
      <c r="AL25"/>
      <c r="AM25"/>
      <c r="AN25"/>
      <c r="AO25"/>
      <c r="AP25"/>
      <c r="AQ25"/>
      <c r="AR25"/>
      <c r="AS25"/>
      <c r="AT25"/>
      <c r="AU25"/>
      <c r="AV25"/>
      <c r="AW25"/>
      <c r="AX25"/>
      <c r="AY25"/>
    </row>
    <row r="26" spans="1:51" s="147" customFormat="1" ht="18" customHeight="1">
      <c r="A26" s="404"/>
      <c r="B26" s="405"/>
      <c r="C26" s="406"/>
      <c r="D26" s="406"/>
      <c r="E26" s="407"/>
      <c r="F26" s="408"/>
      <c r="G26" s="409"/>
      <c r="H26" s="320"/>
      <c r="I26" s="321"/>
      <c r="J26" s="142"/>
      <c r="K26" s="142"/>
      <c r="L26" s="142"/>
      <c r="M26" s="142"/>
      <c r="N26" s="142"/>
      <c r="O26" s="142"/>
      <c r="P26" s="112"/>
      <c r="Q26" s="112"/>
      <c r="R26" s="112"/>
      <c r="S26" s="112"/>
      <c r="T26" s="112"/>
      <c r="U26" s="112"/>
      <c r="V26" s="146"/>
      <c r="W26" s="142"/>
      <c r="X26" s="142"/>
      <c r="Y26" s="142"/>
      <c r="Z26" s="142"/>
      <c r="AA26" s="142"/>
      <c r="AB26" s="142"/>
      <c r="AC26" s="142"/>
      <c r="AD26" s="142"/>
      <c r="AE26" s="142"/>
      <c r="AF26" s="142"/>
      <c r="AG26" s="142"/>
      <c r="AH26" s="142"/>
      <c r="AI26" s="142"/>
      <c r="AJ26"/>
      <c r="AK26"/>
      <c r="AL26"/>
      <c r="AM26"/>
      <c r="AN26"/>
      <c r="AO26"/>
      <c r="AP26"/>
      <c r="AQ26"/>
      <c r="AR26"/>
      <c r="AS26"/>
      <c r="AT26"/>
      <c r="AU26"/>
      <c r="AV26"/>
      <c r="AW26"/>
      <c r="AX26"/>
      <c r="AY26"/>
    </row>
    <row r="27" spans="1:51" s="147" customFormat="1" ht="18" customHeight="1">
      <c r="A27" s="404"/>
      <c r="B27" s="405"/>
      <c r="C27" s="406"/>
      <c r="D27" s="406"/>
      <c r="E27" s="407"/>
      <c r="F27" s="408"/>
      <c r="G27" s="409"/>
      <c r="H27" s="320"/>
      <c r="I27" s="321"/>
      <c r="J27" s="142"/>
      <c r="K27" s="142"/>
      <c r="L27" s="142"/>
      <c r="M27" s="142"/>
      <c r="N27" s="142"/>
      <c r="O27" s="142"/>
      <c r="P27" s="112"/>
      <c r="Q27" s="112"/>
      <c r="R27" s="112"/>
      <c r="S27" s="112"/>
      <c r="T27" s="112"/>
      <c r="U27" s="112"/>
      <c r="V27" s="146"/>
      <c r="W27" s="142"/>
      <c r="X27" s="142"/>
      <c r="Y27" s="142"/>
      <c r="Z27" s="142"/>
      <c r="AA27" s="142"/>
      <c r="AB27" s="142"/>
      <c r="AC27" s="142"/>
      <c r="AD27" s="142"/>
      <c r="AE27" s="142"/>
      <c r="AF27" s="142"/>
      <c r="AG27" s="142"/>
      <c r="AH27" s="142"/>
      <c r="AI27" s="142"/>
      <c r="AJ27"/>
      <c r="AK27"/>
      <c r="AL27"/>
      <c r="AM27"/>
      <c r="AN27"/>
      <c r="AO27"/>
      <c r="AP27"/>
      <c r="AQ27"/>
      <c r="AR27"/>
      <c r="AS27"/>
      <c r="AT27"/>
      <c r="AU27"/>
      <c r="AV27"/>
      <c r="AW27"/>
      <c r="AX27"/>
      <c r="AY27"/>
    </row>
    <row r="28" spans="1:51" s="147" customFormat="1" ht="18" customHeight="1">
      <c r="A28" s="404"/>
      <c r="B28" s="405"/>
      <c r="C28" s="406"/>
      <c r="D28" s="406"/>
      <c r="E28" s="407"/>
      <c r="F28" s="408"/>
      <c r="G28" s="409"/>
      <c r="H28" s="320"/>
      <c r="I28" s="321"/>
      <c r="J28" s="142"/>
      <c r="K28" s="142"/>
      <c r="L28" s="142"/>
      <c r="M28" s="142"/>
      <c r="N28" s="142"/>
      <c r="O28" s="142"/>
      <c r="P28" s="112"/>
      <c r="Q28" s="112"/>
      <c r="R28" s="112"/>
      <c r="S28" s="112"/>
      <c r="T28" s="112"/>
      <c r="U28" s="112"/>
      <c r="V28" s="146"/>
      <c r="W28" s="142"/>
      <c r="X28" s="142"/>
      <c r="Y28" s="142"/>
      <c r="Z28" s="142"/>
      <c r="AA28" s="142"/>
      <c r="AB28" s="142"/>
      <c r="AC28" s="142"/>
      <c r="AD28" s="142"/>
      <c r="AE28" s="142"/>
      <c r="AF28" s="142"/>
      <c r="AG28" s="142"/>
      <c r="AH28" s="142"/>
      <c r="AI28" s="142"/>
      <c r="AJ28"/>
      <c r="AK28"/>
      <c r="AL28"/>
      <c r="AM28"/>
      <c r="AN28"/>
      <c r="AO28"/>
      <c r="AP28"/>
      <c r="AQ28"/>
      <c r="AR28"/>
      <c r="AS28"/>
      <c r="AT28"/>
      <c r="AU28"/>
      <c r="AV28"/>
      <c r="AW28"/>
      <c r="AX28"/>
      <c r="AY28"/>
    </row>
    <row r="29" spans="1:51" s="147" customFormat="1" ht="18" customHeight="1">
      <c r="A29" s="404"/>
      <c r="B29" s="405"/>
      <c r="C29" s="406"/>
      <c r="D29" s="406"/>
      <c r="E29" s="407"/>
      <c r="F29" s="408"/>
      <c r="G29" s="409"/>
      <c r="H29" s="320"/>
      <c r="I29" s="321"/>
      <c r="J29" s="142"/>
      <c r="K29" s="142"/>
      <c r="L29" s="142"/>
      <c r="M29" s="142"/>
      <c r="N29" s="142"/>
      <c r="O29" s="142"/>
      <c r="P29" s="112"/>
      <c r="Q29" s="112"/>
      <c r="R29" s="112"/>
      <c r="S29" s="112"/>
      <c r="T29" s="112"/>
      <c r="U29" s="112"/>
      <c r="V29" s="146"/>
      <c r="W29" s="142"/>
      <c r="X29" s="142"/>
      <c r="Y29" s="142"/>
      <c r="Z29" s="142"/>
      <c r="AA29" s="142"/>
      <c r="AB29" s="142"/>
      <c r="AC29" s="142"/>
      <c r="AD29" s="142"/>
      <c r="AE29" s="142"/>
      <c r="AF29" s="142"/>
      <c r="AG29" s="142"/>
      <c r="AH29" s="142"/>
      <c r="AI29" s="142"/>
      <c r="AJ29"/>
      <c r="AK29"/>
      <c r="AL29"/>
      <c r="AM29"/>
      <c r="AN29"/>
      <c r="AO29"/>
      <c r="AP29"/>
      <c r="AQ29"/>
      <c r="AR29"/>
      <c r="AS29"/>
      <c r="AT29"/>
      <c r="AU29"/>
      <c r="AV29"/>
      <c r="AW29"/>
      <c r="AX29"/>
      <c r="AY29"/>
    </row>
    <row r="30" spans="1:51" s="147" customFormat="1" ht="18" customHeight="1">
      <c r="A30" s="404"/>
      <c r="B30" s="405"/>
      <c r="C30" s="406"/>
      <c r="D30" s="406"/>
      <c r="E30" s="407"/>
      <c r="F30" s="408"/>
      <c r="G30" s="409"/>
      <c r="H30" s="320"/>
      <c r="I30" s="321"/>
      <c r="J30" s="142"/>
      <c r="K30" s="142"/>
      <c r="L30" s="142"/>
      <c r="M30" s="142"/>
      <c r="N30" s="142"/>
      <c r="O30" s="142"/>
      <c r="P30" s="112"/>
      <c r="Q30" s="112"/>
      <c r="R30" s="112"/>
      <c r="S30" s="112"/>
      <c r="T30" s="112"/>
      <c r="U30" s="112"/>
      <c r="V30" s="146"/>
      <c r="W30" s="142"/>
      <c r="X30" s="142"/>
      <c r="Y30" s="142"/>
      <c r="Z30" s="142"/>
      <c r="AA30" s="142"/>
      <c r="AB30" s="142"/>
      <c r="AC30" s="142"/>
      <c r="AD30" s="142"/>
      <c r="AE30" s="142"/>
      <c r="AF30" s="142"/>
      <c r="AG30" s="142"/>
      <c r="AH30" s="142"/>
      <c r="AI30" s="142"/>
      <c r="AJ30"/>
      <c r="AK30"/>
      <c r="AL30"/>
      <c r="AM30"/>
      <c r="AN30"/>
      <c r="AO30"/>
      <c r="AP30"/>
      <c r="AQ30"/>
      <c r="AR30"/>
      <c r="AS30"/>
      <c r="AT30"/>
      <c r="AU30"/>
      <c r="AV30"/>
      <c r="AW30"/>
      <c r="AX30"/>
      <c r="AY30"/>
    </row>
    <row r="31" spans="1:51" s="147" customFormat="1" ht="18" customHeight="1">
      <c r="A31" s="404"/>
      <c r="B31" s="405"/>
      <c r="C31" s="406"/>
      <c r="D31" s="406"/>
      <c r="E31" s="407"/>
      <c r="F31" s="408"/>
      <c r="G31" s="409"/>
      <c r="H31" s="320"/>
      <c r="I31" s="321"/>
      <c r="J31" s="142"/>
      <c r="K31" s="142"/>
      <c r="L31" s="142"/>
      <c r="M31" s="142"/>
      <c r="N31" s="142"/>
      <c r="O31" s="142"/>
      <c r="P31" s="112"/>
      <c r="Q31" s="112"/>
      <c r="R31" s="112"/>
      <c r="S31" s="112"/>
      <c r="T31" s="112"/>
      <c r="U31" s="112"/>
      <c r="V31" s="146"/>
      <c r="W31" s="142"/>
      <c r="X31" s="142"/>
      <c r="Y31" s="142"/>
      <c r="Z31" s="142"/>
      <c r="AA31" s="142"/>
      <c r="AB31" s="142"/>
      <c r="AC31" s="142"/>
      <c r="AD31" s="142"/>
      <c r="AE31" s="142"/>
      <c r="AF31" s="142"/>
      <c r="AG31" s="142"/>
      <c r="AH31" s="142"/>
      <c r="AI31" s="142"/>
      <c r="AJ31"/>
      <c r="AK31"/>
      <c r="AL31"/>
      <c r="AM31"/>
      <c r="AN31"/>
      <c r="AO31"/>
      <c r="AP31"/>
      <c r="AQ31"/>
      <c r="AR31"/>
      <c r="AS31"/>
      <c r="AT31"/>
      <c r="AU31"/>
      <c r="AV31"/>
      <c r="AW31"/>
      <c r="AX31"/>
      <c r="AY31"/>
    </row>
    <row r="32" spans="1:51" s="147" customFormat="1" ht="18" customHeight="1">
      <c r="A32" s="404"/>
      <c r="B32" s="405"/>
      <c r="C32" s="406"/>
      <c r="D32" s="406"/>
      <c r="E32" s="407"/>
      <c r="F32" s="408"/>
      <c r="G32" s="409"/>
      <c r="H32" s="320"/>
      <c r="I32" s="321"/>
      <c r="J32" s="142"/>
      <c r="K32" s="142"/>
      <c r="L32" s="142"/>
      <c r="M32" s="142"/>
      <c r="N32" s="142"/>
      <c r="O32" s="142"/>
      <c r="P32" s="112"/>
      <c r="Q32" s="112"/>
      <c r="R32" s="112"/>
      <c r="S32" s="112"/>
      <c r="T32" s="112"/>
      <c r="U32" s="112"/>
      <c r="V32" s="146"/>
      <c r="W32" s="142"/>
      <c r="X32" s="142"/>
      <c r="Y32" s="142"/>
      <c r="Z32" s="142"/>
      <c r="AA32" s="142"/>
      <c r="AB32" s="142"/>
      <c r="AC32" s="142"/>
      <c r="AD32" s="142"/>
      <c r="AE32" s="142"/>
      <c r="AF32" s="142"/>
      <c r="AG32" s="142"/>
      <c r="AH32" s="142"/>
      <c r="AI32" s="142"/>
      <c r="AJ32"/>
      <c r="AK32"/>
      <c r="AL32"/>
      <c r="AM32"/>
      <c r="AN32"/>
      <c r="AO32"/>
      <c r="AP32"/>
      <c r="AQ32"/>
      <c r="AR32"/>
      <c r="AS32"/>
      <c r="AT32"/>
      <c r="AU32"/>
      <c r="AV32"/>
      <c r="AW32"/>
      <c r="AX32"/>
      <c r="AY32"/>
    </row>
    <row r="33" spans="1:51" s="147" customFormat="1" ht="18" customHeight="1">
      <c r="A33" s="404"/>
      <c r="B33" s="405"/>
      <c r="C33" s="406"/>
      <c r="D33" s="406"/>
      <c r="E33" s="407"/>
      <c r="F33" s="408"/>
      <c r="G33" s="409"/>
      <c r="H33" s="320"/>
      <c r="I33" s="321"/>
      <c r="J33" s="142"/>
      <c r="K33" s="142"/>
      <c r="L33" s="142"/>
      <c r="M33" s="142"/>
      <c r="N33" s="142"/>
      <c r="O33" s="142"/>
      <c r="P33" s="112"/>
      <c r="Q33" s="112"/>
      <c r="R33" s="112"/>
      <c r="S33" s="112"/>
      <c r="T33" s="112"/>
      <c r="U33" s="112"/>
      <c r="V33" s="146"/>
      <c r="W33" s="142"/>
      <c r="X33" s="142"/>
      <c r="Y33" s="142"/>
      <c r="Z33" s="142"/>
      <c r="AA33" s="142"/>
      <c r="AB33" s="142"/>
      <c r="AC33" s="142"/>
      <c r="AD33" s="142"/>
      <c r="AE33" s="142"/>
      <c r="AF33" s="142"/>
      <c r="AG33" s="142"/>
      <c r="AH33" s="142"/>
      <c r="AI33" s="142"/>
      <c r="AJ33"/>
      <c r="AK33"/>
      <c r="AL33"/>
      <c r="AM33"/>
      <c r="AN33"/>
      <c r="AO33"/>
      <c r="AP33"/>
      <c r="AQ33"/>
      <c r="AR33"/>
      <c r="AS33"/>
      <c r="AT33"/>
      <c r="AU33"/>
      <c r="AV33"/>
      <c r="AW33"/>
      <c r="AX33"/>
      <c r="AY33"/>
    </row>
    <row r="34" spans="1:51" s="147" customFormat="1" ht="18" customHeight="1">
      <c r="A34" s="404"/>
      <c r="B34" s="405"/>
      <c r="C34" s="406"/>
      <c r="D34" s="406"/>
      <c r="E34" s="407"/>
      <c r="F34" s="408"/>
      <c r="G34" s="409"/>
      <c r="H34" s="320"/>
      <c r="I34" s="321"/>
      <c r="J34" s="142"/>
      <c r="K34" s="142"/>
      <c r="L34" s="142"/>
      <c r="M34" s="142"/>
      <c r="N34" s="142"/>
      <c r="O34" s="142"/>
      <c r="P34" s="112"/>
      <c r="Q34" s="112"/>
      <c r="R34" s="112"/>
      <c r="S34" s="112"/>
      <c r="T34" s="112"/>
      <c r="U34" s="112"/>
      <c r="V34" s="146"/>
      <c r="W34" s="142"/>
      <c r="X34" s="142"/>
      <c r="Y34" s="142"/>
      <c r="Z34" s="142"/>
      <c r="AA34" s="142"/>
      <c r="AB34" s="142"/>
      <c r="AC34" s="142"/>
      <c r="AD34" s="142"/>
      <c r="AE34" s="142"/>
      <c r="AF34" s="142"/>
      <c r="AG34" s="142"/>
      <c r="AH34" s="142"/>
      <c r="AI34" s="142"/>
      <c r="AJ34"/>
      <c r="AK34"/>
      <c r="AL34"/>
      <c r="AM34"/>
      <c r="AN34"/>
      <c r="AO34"/>
      <c r="AP34"/>
      <c r="AQ34"/>
      <c r="AR34"/>
      <c r="AS34"/>
      <c r="AT34"/>
      <c r="AU34"/>
      <c r="AV34"/>
      <c r="AW34"/>
      <c r="AX34"/>
      <c r="AY34"/>
    </row>
    <row r="35" spans="1:51" s="147" customFormat="1" ht="18" customHeight="1">
      <c r="A35" s="404"/>
      <c r="B35" s="405"/>
      <c r="C35" s="406"/>
      <c r="D35" s="406"/>
      <c r="E35" s="407"/>
      <c r="F35" s="408"/>
      <c r="G35" s="409"/>
      <c r="H35" s="320"/>
      <c r="I35" s="321"/>
      <c r="J35" s="142"/>
      <c r="K35" s="142"/>
      <c r="L35" s="142"/>
      <c r="M35" s="142"/>
      <c r="N35" s="142"/>
      <c r="O35" s="142"/>
      <c r="P35" s="112"/>
      <c r="Q35" s="112"/>
      <c r="R35" s="112"/>
      <c r="S35" s="112"/>
      <c r="T35" s="112"/>
      <c r="U35" s="112"/>
      <c r="V35" s="146"/>
      <c r="W35" s="142"/>
      <c r="X35" s="142"/>
      <c r="Y35" s="142"/>
      <c r="Z35" s="142"/>
      <c r="AA35" s="142"/>
      <c r="AB35" s="142"/>
      <c r="AC35" s="142"/>
      <c r="AD35" s="142"/>
      <c r="AE35" s="142"/>
      <c r="AF35" s="142"/>
      <c r="AG35" s="142"/>
      <c r="AH35" s="142"/>
      <c r="AI35" s="142"/>
      <c r="AJ35"/>
      <c r="AK35"/>
      <c r="AL35"/>
      <c r="AM35"/>
      <c r="AN35"/>
      <c r="AO35"/>
      <c r="AP35"/>
      <c r="AQ35"/>
      <c r="AR35"/>
      <c r="AS35"/>
      <c r="AT35"/>
      <c r="AU35"/>
      <c r="AV35"/>
      <c r="AW35"/>
      <c r="AX35"/>
      <c r="AY35"/>
    </row>
    <row r="36" spans="1:51" s="147" customFormat="1" ht="18" customHeight="1">
      <c r="A36" s="404"/>
      <c r="B36" s="405"/>
      <c r="C36" s="406"/>
      <c r="D36" s="406"/>
      <c r="E36" s="407"/>
      <c r="F36" s="408"/>
      <c r="G36" s="409"/>
      <c r="H36" s="320"/>
      <c r="I36" s="321"/>
      <c r="J36" s="142"/>
      <c r="K36" s="142"/>
      <c r="L36" s="142"/>
      <c r="M36" s="142"/>
      <c r="N36" s="142"/>
      <c r="O36" s="142"/>
      <c r="P36" s="112"/>
      <c r="Q36" s="112"/>
      <c r="R36" s="112"/>
      <c r="S36" s="112"/>
      <c r="T36" s="112"/>
      <c r="U36" s="112"/>
      <c r="V36" s="146"/>
      <c r="W36" s="142"/>
      <c r="X36" s="142"/>
      <c r="Y36" s="142"/>
      <c r="Z36" s="142"/>
      <c r="AA36" s="142"/>
      <c r="AB36" s="142"/>
      <c r="AC36" s="142"/>
      <c r="AD36" s="142"/>
      <c r="AE36" s="142"/>
      <c r="AF36" s="142"/>
      <c r="AG36" s="142"/>
      <c r="AH36" s="142"/>
      <c r="AI36" s="142"/>
      <c r="AJ36"/>
      <c r="AK36"/>
      <c r="AL36"/>
      <c r="AM36"/>
      <c r="AN36"/>
      <c r="AO36"/>
      <c r="AP36"/>
      <c r="AQ36"/>
      <c r="AR36"/>
      <c r="AS36"/>
      <c r="AT36"/>
      <c r="AU36"/>
      <c r="AV36"/>
      <c r="AW36"/>
      <c r="AX36"/>
      <c r="AY36"/>
    </row>
    <row r="37" spans="1:51" s="147" customFormat="1" ht="18" customHeight="1">
      <c r="A37" s="404"/>
      <c r="B37" s="405"/>
      <c r="C37" s="406"/>
      <c r="D37" s="406"/>
      <c r="E37" s="407"/>
      <c r="F37" s="408"/>
      <c r="G37" s="409"/>
      <c r="H37" s="320"/>
      <c r="I37" s="321"/>
      <c r="J37" s="142"/>
      <c r="K37" s="142"/>
      <c r="L37" s="142"/>
      <c r="M37" s="142"/>
      <c r="N37" s="142"/>
      <c r="O37" s="142"/>
      <c r="P37" s="112"/>
      <c r="Q37" s="112"/>
      <c r="R37" s="112"/>
      <c r="S37" s="112"/>
      <c r="T37" s="112"/>
      <c r="U37" s="112"/>
      <c r="V37" s="146"/>
      <c r="W37" s="142"/>
      <c r="X37" s="142"/>
      <c r="Y37" s="142"/>
      <c r="Z37" s="142"/>
      <c r="AA37" s="142"/>
      <c r="AB37" s="142"/>
      <c r="AC37" s="142"/>
      <c r="AD37" s="142"/>
      <c r="AE37" s="142"/>
      <c r="AF37" s="142"/>
      <c r="AG37" s="142"/>
      <c r="AH37" s="142"/>
      <c r="AI37" s="142"/>
      <c r="AJ37"/>
      <c r="AK37"/>
      <c r="AL37"/>
      <c r="AM37"/>
      <c r="AN37"/>
      <c r="AO37"/>
      <c r="AP37"/>
      <c r="AQ37"/>
      <c r="AR37"/>
      <c r="AS37"/>
      <c r="AT37"/>
      <c r="AU37"/>
      <c r="AV37"/>
      <c r="AW37"/>
      <c r="AX37"/>
      <c r="AY37"/>
    </row>
    <row r="38" spans="1:51" s="147" customFormat="1" ht="18" customHeight="1">
      <c r="A38" s="404"/>
      <c r="B38" s="405"/>
      <c r="C38" s="406"/>
      <c r="D38" s="406"/>
      <c r="E38" s="407"/>
      <c r="F38" s="408"/>
      <c r="G38" s="409"/>
      <c r="H38" s="320"/>
      <c r="I38" s="321"/>
      <c r="J38" s="142"/>
      <c r="K38" s="142"/>
      <c r="L38" s="142"/>
      <c r="M38" s="142"/>
      <c r="N38" s="142"/>
      <c r="O38" s="142"/>
      <c r="P38" s="112"/>
      <c r="Q38" s="112"/>
      <c r="R38" s="112"/>
      <c r="S38" s="112"/>
      <c r="T38" s="112"/>
      <c r="U38" s="112"/>
      <c r="V38" s="146"/>
      <c r="W38" s="142"/>
      <c r="X38" s="142"/>
      <c r="Y38" s="142"/>
      <c r="Z38" s="142"/>
      <c r="AA38" s="142"/>
      <c r="AB38" s="142"/>
      <c r="AC38" s="142"/>
      <c r="AD38" s="142"/>
      <c r="AE38" s="142"/>
      <c r="AF38" s="142"/>
      <c r="AG38" s="142"/>
      <c r="AH38" s="142"/>
      <c r="AI38" s="142"/>
      <c r="AJ38"/>
      <c r="AK38"/>
      <c r="AL38"/>
      <c r="AM38"/>
      <c r="AN38"/>
      <c r="AO38"/>
      <c r="AP38"/>
      <c r="AQ38"/>
      <c r="AR38"/>
      <c r="AS38"/>
      <c r="AT38"/>
      <c r="AU38"/>
      <c r="AV38"/>
      <c r="AW38"/>
      <c r="AX38"/>
      <c r="AY38"/>
    </row>
    <row r="39" spans="1:51" s="147" customFormat="1" ht="18" customHeight="1">
      <c r="A39" s="404"/>
      <c r="B39" s="405"/>
      <c r="C39" s="406"/>
      <c r="D39" s="406"/>
      <c r="E39" s="407"/>
      <c r="F39" s="408"/>
      <c r="G39" s="409"/>
      <c r="H39" s="320"/>
      <c r="I39" s="321"/>
      <c r="J39" s="142"/>
      <c r="K39" s="142"/>
      <c r="L39" s="142"/>
      <c r="M39" s="142"/>
      <c r="N39" s="142"/>
      <c r="O39" s="142"/>
      <c r="P39" s="112"/>
      <c r="Q39" s="112"/>
      <c r="R39" s="112"/>
      <c r="S39" s="112"/>
      <c r="T39" s="112"/>
      <c r="U39" s="112"/>
      <c r="V39" s="146"/>
      <c r="W39" s="142"/>
      <c r="X39" s="142"/>
      <c r="Y39" s="142"/>
      <c r="Z39" s="142"/>
      <c r="AA39" s="142"/>
      <c r="AB39" s="142"/>
      <c r="AC39" s="142"/>
      <c r="AD39" s="142"/>
      <c r="AE39" s="142"/>
      <c r="AF39" s="142"/>
      <c r="AG39" s="142"/>
      <c r="AH39" s="142"/>
      <c r="AI39" s="142"/>
      <c r="AJ39"/>
      <c r="AK39"/>
      <c r="AL39"/>
      <c r="AM39"/>
      <c r="AN39"/>
      <c r="AO39"/>
      <c r="AP39"/>
      <c r="AQ39"/>
      <c r="AR39"/>
      <c r="AS39"/>
      <c r="AT39"/>
      <c r="AU39"/>
      <c r="AV39"/>
      <c r="AW39"/>
      <c r="AX39"/>
      <c r="AY39"/>
    </row>
    <row r="40" spans="1:51" s="147" customFormat="1" ht="18" customHeight="1">
      <c r="A40" s="404"/>
      <c r="B40" s="405"/>
      <c r="C40" s="406"/>
      <c r="D40" s="406"/>
      <c r="E40" s="407"/>
      <c r="F40" s="408"/>
      <c r="G40" s="409"/>
      <c r="H40" s="320"/>
      <c r="I40" s="321"/>
      <c r="J40" s="142"/>
      <c r="K40" s="142"/>
      <c r="L40" s="142"/>
      <c r="M40" s="142"/>
      <c r="N40" s="142"/>
      <c r="O40" s="142"/>
      <c r="P40" s="112"/>
      <c r="Q40" s="112"/>
      <c r="R40" s="112"/>
      <c r="S40" s="112"/>
      <c r="T40" s="112"/>
      <c r="U40" s="112"/>
      <c r="V40" s="146"/>
      <c r="W40" s="142"/>
      <c r="X40" s="142"/>
      <c r="Y40" s="142"/>
      <c r="Z40" s="142"/>
      <c r="AA40" s="142"/>
      <c r="AB40" s="142"/>
      <c r="AC40" s="142"/>
      <c r="AD40" s="142"/>
      <c r="AE40" s="142"/>
      <c r="AF40" s="142"/>
      <c r="AG40" s="142"/>
      <c r="AH40" s="142"/>
      <c r="AI40" s="142"/>
      <c r="AJ40"/>
      <c r="AK40"/>
      <c r="AL40"/>
      <c r="AM40"/>
      <c r="AN40"/>
      <c r="AO40"/>
      <c r="AP40"/>
      <c r="AQ40"/>
      <c r="AR40"/>
      <c r="AS40"/>
      <c r="AT40"/>
      <c r="AU40"/>
      <c r="AV40"/>
      <c r="AW40"/>
      <c r="AX40"/>
      <c r="AY40"/>
    </row>
    <row r="41" spans="1:51" s="147" customFormat="1" ht="18" customHeight="1">
      <c r="A41" s="212"/>
      <c r="B41" s="213"/>
      <c r="C41" s="218"/>
      <c r="D41" s="218"/>
      <c r="E41" s="239"/>
      <c r="F41" s="231"/>
      <c r="G41" s="215"/>
      <c r="H41" s="270"/>
      <c r="I41" s="271"/>
      <c r="J41" s="142"/>
      <c r="K41" s="142"/>
      <c r="L41" s="142"/>
      <c r="M41" s="142"/>
      <c r="N41" s="142"/>
      <c r="O41" s="142"/>
      <c r="P41" s="112"/>
      <c r="Q41" s="112"/>
      <c r="R41" s="112"/>
      <c r="S41" s="112"/>
      <c r="T41" s="112"/>
      <c r="U41" s="112"/>
      <c r="V41" s="146"/>
      <c r="W41" s="142"/>
      <c r="X41" s="142"/>
      <c r="Y41" s="142"/>
      <c r="Z41" s="142"/>
      <c r="AA41" s="142"/>
      <c r="AB41" s="142"/>
      <c r="AC41" s="142"/>
      <c r="AD41" s="142"/>
      <c r="AE41" s="142"/>
      <c r="AF41" s="142"/>
      <c r="AG41" s="142"/>
      <c r="AH41" s="142"/>
      <c r="AI41" s="142"/>
      <c r="AJ41"/>
      <c r="AK41"/>
      <c r="AL41"/>
      <c r="AM41"/>
      <c r="AN41"/>
      <c r="AO41"/>
      <c r="AP41"/>
      <c r="AQ41"/>
      <c r="AR41"/>
      <c r="AS41"/>
      <c r="AT41"/>
      <c r="AU41"/>
      <c r="AV41"/>
      <c r="AW41"/>
      <c r="AX41"/>
      <c r="AY41"/>
    </row>
    <row r="42" spans="1:51" s="147" customFormat="1" ht="18" customHeight="1">
      <c r="A42" s="212"/>
      <c r="B42" s="213"/>
      <c r="C42" s="218"/>
      <c r="D42" s="216"/>
      <c r="E42" s="239"/>
      <c r="F42" s="231"/>
      <c r="G42" s="215"/>
      <c r="H42" s="270"/>
      <c r="I42" s="271"/>
      <c r="J42" s="142"/>
      <c r="K42" s="142"/>
      <c r="L42" s="142"/>
      <c r="M42" s="142"/>
      <c r="N42" s="142"/>
      <c r="O42" s="142"/>
      <c r="P42" s="112"/>
      <c r="Q42" s="112" t="s">
        <v>164</v>
      </c>
      <c r="R42" s="112" t="s">
        <v>165</v>
      </c>
      <c r="S42" s="112" t="s">
        <v>165</v>
      </c>
      <c r="T42" s="112" t="s">
        <v>161</v>
      </c>
      <c r="U42" s="112">
        <v>10000</v>
      </c>
      <c r="V42" s="146"/>
      <c r="W42" s="142"/>
      <c r="X42" s="142" t="s">
        <v>145</v>
      </c>
      <c r="Y42" s="142">
        <v>2</v>
      </c>
      <c r="Z42" s="142"/>
      <c r="AA42" s="142"/>
      <c r="AB42" s="142"/>
      <c r="AC42" s="142"/>
      <c r="AD42" s="142"/>
      <c r="AE42" s="142"/>
      <c r="AF42" s="142"/>
      <c r="AG42" s="142"/>
      <c r="AH42" s="142"/>
      <c r="AI42" s="142"/>
      <c r="AJ42"/>
      <c r="AK42"/>
      <c r="AL42"/>
      <c r="AM42"/>
      <c r="AN42"/>
      <c r="AO42"/>
      <c r="AP42"/>
      <c r="AQ42"/>
      <c r="AR42"/>
      <c r="AS42"/>
      <c r="AT42"/>
      <c r="AU42"/>
      <c r="AV42"/>
      <c r="AW42"/>
      <c r="AX42"/>
      <c r="AY42"/>
    </row>
    <row r="43" spans="1:51" s="147" customFormat="1" ht="18" customHeight="1">
      <c r="A43" s="237"/>
      <c r="B43" s="238"/>
      <c r="C43" s="232"/>
      <c r="D43" s="232"/>
      <c r="E43" s="214"/>
      <c r="F43" s="241"/>
      <c r="G43" s="243"/>
      <c r="H43" s="272"/>
      <c r="I43" s="273"/>
      <c r="J43" s="142"/>
      <c r="K43" s="142"/>
      <c r="L43" s="142"/>
      <c r="M43" s="142"/>
      <c r="N43" s="142"/>
      <c r="O43" s="142"/>
      <c r="P43" s="112"/>
      <c r="Q43" s="112"/>
      <c r="R43" s="112"/>
      <c r="S43" s="112"/>
      <c r="T43" s="112"/>
      <c r="U43" s="112"/>
      <c r="V43" s="146"/>
      <c r="W43" s="142"/>
      <c r="X43" s="142"/>
      <c r="Y43" s="142"/>
      <c r="Z43" s="142"/>
      <c r="AA43" s="142"/>
      <c r="AB43" s="142"/>
      <c r="AC43" s="142"/>
      <c r="AD43" s="142"/>
      <c r="AE43" s="142"/>
      <c r="AF43" s="142"/>
      <c r="AG43" s="142"/>
      <c r="AH43" s="142"/>
      <c r="AI43" s="142"/>
      <c r="AJ43"/>
      <c r="AK43"/>
      <c r="AL43"/>
      <c r="AM43"/>
      <c r="AN43"/>
      <c r="AO43"/>
      <c r="AP43"/>
      <c r="AQ43"/>
      <c r="AR43"/>
      <c r="AS43"/>
      <c r="AT43"/>
      <c r="AU43"/>
      <c r="AV43"/>
      <c r="AW43"/>
      <c r="AX43"/>
      <c r="AY43"/>
    </row>
    <row r="44" spans="1:51" s="147" customFormat="1" ht="18" customHeight="1">
      <c r="A44" s="212"/>
      <c r="B44" s="213"/>
      <c r="C44" s="218"/>
      <c r="D44" s="218"/>
      <c r="E44" s="239"/>
      <c r="F44" s="231"/>
      <c r="G44" s="215"/>
      <c r="H44" s="270"/>
      <c r="I44" s="271"/>
      <c r="J44" s="142"/>
      <c r="K44" s="142"/>
      <c r="L44" s="142"/>
      <c r="M44" s="142"/>
      <c r="N44" s="142"/>
      <c r="O44" s="142"/>
      <c r="P44" s="112" t="s">
        <v>142</v>
      </c>
      <c r="Q44" s="112" t="s">
        <v>159</v>
      </c>
      <c r="R44" s="112" t="s">
        <v>160</v>
      </c>
      <c r="S44" s="112" t="s">
        <v>160</v>
      </c>
      <c r="T44" s="112" t="s">
        <v>161</v>
      </c>
      <c r="U44" s="112">
        <v>10000</v>
      </c>
      <c r="V44" s="146"/>
      <c r="W44" s="142"/>
      <c r="X44" s="142"/>
      <c r="Y44" s="142"/>
      <c r="Z44" s="142"/>
      <c r="AA44" s="142"/>
      <c r="AB44" s="142"/>
      <c r="AC44" s="142"/>
      <c r="AD44" s="142"/>
      <c r="AE44" s="142"/>
      <c r="AF44" s="142"/>
      <c r="AG44" s="142"/>
      <c r="AH44" s="142"/>
      <c r="AI44" s="142"/>
      <c r="AJ44"/>
      <c r="AK44"/>
      <c r="AL44"/>
      <c r="AM44"/>
      <c r="AN44"/>
      <c r="AO44"/>
      <c r="AP44"/>
      <c r="AQ44"/>
      <c r="AR44"/>
      <c r="AS44"/>
      <c r="AT44"/>
      <c r="AU44"/>
      <c r="AV44"/>
      <c r="AW44"/>
      <c r="AX44"/>
      <c r="AY44"/>
    </row>
    <row r="45" spans="1:51" s="147" customFormat="1" ht="18" customHeight="1">
      <c r="A45" s="237"/>
      <c r="B45" s="238"/>
      <c r="C45" s="232"/>
      <c r="D45" s="232"/>
      <c r="E45" s="214"/>
      <c r="F45" s="241"/>
      <c r="G45" s="243"/>
      <c r="H45" s="272"/>
      <c r="I45" s="273"/>
      <c r="J45" s="142"/>
      <c r="K45" s="142"/>
      <c r="L45" s="142"/>
      <c r="M45" s="142"/>
      <c r="N45" s="142"/>
      <c r="O45" s="142"/>
      <c r="P45" s="112"/>
      <c r="Q45" s="112" t="s">
        <v>171</v>
      </c>
      <c r="R45" s="112" t="s">
        <v>172</v>
      </c>
      <c r="S45" s="112" t="s">
        <v>172</v>
      </c>
      <c r="T45" s="112" t="s">
        <v>152</v>
      </c>
      <c r="U45" s="112">
        <v>13250</v>
      </c>
      <c r="V45" s="146"/>
      <c r="W45" s="142"/>
      <c r="X45" s="142"/>
      <c r="Y45" s="142"/>
      <c r="Z45" s="142"/>
      <c r="AA45" s="142"/>
      <c r="AB45" s="142"/>
      <c r="AC45" s="142"/>
      <c r="AD45" s="142"/>
      <c r="AE45" s="142"/>
      <c r="AF45" s="142"/>
      <c r="AG45" s="142"/>
      <c r="AH45" s="142"/>
      <c r="AI45" s="142"/>
      <c r="AJ45"/>
      <c r="AK45"/>
      <c r="AL45"/>
      <c r="AM45"/>
      <c r="AN45"/>
      <c r="AO45"/>
      <c r="AP45"/>
      <c r="AQ45"/>
      <c r="AR45"/>
      <c r="AS45"/>
      <c r="AT45"/>
      <c r="AU45"/>
      <c r="AV45"/>
      <c r="AW45"/>
      <c r="AX45"/>
      <c r="AY45"/>
    </row>
    <row r="46" spans="1:51" s="147" customFormat="1" ht="18" customHeight="1">
      <c r="A46" s="212"/>
      <c r="B46" s="213"/>
      <c r="C46" s="218"/>
      <c r="D46" s="218"/>
      <c r="E46" s="239"/>
      <c r="F46" s="231"/>
      <c r="G46" s="215"/>
      <c r="H46" s="270"/>
      <c r="I46" s="271"/>
      <c r="J46" s="142"/>
      <c r="K46" s="142"/>
      <c r="L46" s="142"/>
      <c r="M46" s="142"/>
      <c r="N46" s="142"/>
      <c r="O46" s="142"/>
      <c r="P46" s="112"/>
      <c r="Q46" s="112"/>
      <c r="R46" s="112"/>
      <c r="S46" s="112"/>
      <c r="T46" s="112"/>
      <c r="U46" s="112"/>
      <c r="V46" s="146"/>
      <c r="W46" s="142"/>
      <c r="X46" s="142"/>
      <c r="Y46" s="142"/>
      <c r="Z46" s="142"/>
      <c r="AA46" s="142"/>
      <c r="AB46" s="142"/>
      <c r="AC46" s="142"/>
      <c r="AD46" s="142"/>
      <c r="AE46" s="142"/>
      <c r="AF46" s="142"/>
      <c r="AG46" s="142"/>
      <c r="AH46" s="142"/>
      <c r="AI46" s="142"/>
      <c r="AJ46"/>
      <c r="AK46"/>
      <c r="AL46"/>
      <c r="AM46"/>
      <c r="AN46"/>
      <c r="AO46"/>
      <c r="AP46"/>
      <c r="AQ46"/>
      <c r="AR46"/>
      <c r="AS46"/>
      <c r="AT46"/>
      <c r="AU46"/>
      <c r="AV46"/>
      <c r="AW46"/>
      <c r="AX46"/>
      <c r="AY46"/>
    </row>
    <row r="47" spans="1:51" s="147" customFormat="1" ht="18" customHeight="1">
      <c r="A47" s="237"/>
      <c r="B47" s="238"/>
      <c r="C47" s="232"/>
      <c r="D47" s="232"/>
      <c r="E47" s="214"/>
      <c r="F47" s="241"/>
      <c r="G47" s="243"/>
      <c r="H47" s="272"/>
      <c r="I47" s="273"/>
      <c r="J47" s="142"/>
      <c r="K47" s="142"/>
      <c r="L47" s="142"/>
      <c r="M47" s="142"/>
      <c r="N47" s="142"/>
      <c r="O47" s="142"/>
      <c r="P47" s="112"/>
      <c r="Q47" s="112"/>
      <c r="R47" s="112"/>
      <c r="S47" s="112"/>
      <c r="T47" s="112"/>
      <c r="U47" s="112"/>
      <c r="V47" s="146"/>
      <c r="W47" s="142"/>
      <c r="X47" s="142"/>
      <c r="Y47" s="142"/>
      <c r="Z47" s="142"/>
      <c r="AA47" s="142"/>
      <c r="AB47" s="142"/>
      <c r="AC47" s="142"/>
      <c r="AD47" s="142"/>
      <c r="AE47" s="142"/>
      <c r="AF47" s="142"/>
      <c r="AG47" s="142"/>
      <c r="AH47" s="142"/>
      <c r="AI47" s="142"/>
      <c r="AJ47"/>
      <c r="AK47"/>
      <c r="AL47"/>
      <c r="AM47"/>
      <c r="AN47"/>
      <c r="AO47"/>
      <c r="AP47"/>
      <c r="AQ47"/>
      <c r="AR47"/>
      <c r="AS47"/>
      <c r="AT47"/>
      <c r="AU47"/>
      <c r="AV47"/>
      <c r="AW47"/>
      <c r="AX47"/>
      <c r="AY47"/>
    </row>
    <row r="48" spans="1:51" s="147" customFormat="1" ht="18" customHeight="1">
      <c r="A48" s="212"/>
      <c r="B48" s="213"/>
      <c r="C48" s="218"/>
      <c r="D48" s="218"/>
      <c r="E48" s="239"/>
      <c r="F48" s="231"/>
      <c r="G48" s="215"/>
      <c r="H48" s="270"/>
      <c r="I48" s="271"/>
      <c r="J48" s="142"/>
      <c r="K48" s="142"/>
      <c r="L48" s="142"/>
      <c r="M48" s="142"/>
      <c r="N48" s="142"/>
      <c r="O48" s="142"/>
      <c r="P48" s="112"/>
      <c r="Q48" s="112"/>
      <c r="R48" s="112"/>
      <c r="S48" s="112"/>
      <c r="T48" s="112"/>
      <c r="U48" s="112"/>
      <c r="V48" s="146"/>
      <c r="W48" s="142"/>
      <c r="X48" s="142"/>
      <c r="Y48" s="142"/>
      <c r="Z48" s="142"/>
      <c r="AA48" s="142"/>
      <c r="AB48" s="142"/>
      <c r="AC48" s="142"/>
      <c r="AD48" s="142"/>
      <c r="AE48" s="142"/>
      <c r="AF48" s="142"/>
      <c r="AG48" s="142"/>
      <c r="AH48" s="142"/>
      <c r="AI48" s="142"/>
      <c r="AJ48"/>
      <c r="AK48"/>
      <c r="AL48"/>
      <c r="AM48"/>
      <c r="AN48"/>
      <c r="AO48"/>
      <c r="AP48"/>
      <c r="AQ48"/>
      <c r="AR48"/>
      <c r="AS48"/>
      <c r="AT48"/>
      <c r="AU48"/>
      <c r="AV48"/>
      <c r="AW48"/>
      <c r="AX48"/>
      <c r="AY48"/>
    </row>
    <row r="49" spans="1:51" s="147" customFormat="1" ht="18" customHeight="1">
      <c r="A49" s="237"/>
      <c r="B49" s="238"/>
      <c r="C49" s="232"/>
      <c r="D49" s="232"/>
      <c r="E49" s="214"/>
      <c r="F49" s="241"/>
      <c r="G49" s="243"/>
      <c r="H49" s="272"/>
      <c r="I49" s="273"/>
      <c r="J49" s="142"/>
      <c r="K49" s="142"/>
      <c r="L49" s="142"/>
      <c r="M49" s="142"/>
      <c r="N49" s="142"/>
      <c r="O49" s="142"/>
      <c r="P49" s="112"/>
      <c r="Q49" s="112" t="s">
        <v>170</v>
      </c>
      <c r="R49" s="112" t="s">
        <v>170</v>
      </c>
      <c r="S49" s="112" t="s">
        <v>170</v>
      </c>
      <c r="T49" s="112" t="s">
        <v>153</v>
      </c>
      <c r="U49" s="112">
        <v>13200</v>
      </c>
      <c r="V49" s="146"/>
      <c r="W49" s="142"/>
      <c r="X49" s="142"/>
      <c r="Y49" s="142"/>
      <c r="Z49" s="142"/>
      <c r="AA49" s="142"/>
      <c r="AB49" s="142"/>
      <c r="AC49" s="142"/>
      <c r="AD49" s="142"/>
      <c r="AE49" s="142"/>
      <c r="AF49" s="142"/>
      <c r="AG49" s="142"/>
      <c r="AH49" s="142"/>
      <c r="AI49" s="142"/>
      <c r="AJ49"/>
      <c r="AK49"/>
      <c r="AL49"/>
      <c r="AM49"/>
      <c r="AN49"/>
      <c r="AO49"/>
      <c r="AP49"/>
      <c r="AQ49"/>
      <c r="AR49"/>
      <c r="AS49"/>
      <c r="AT49"/>
      <c r="AU49"/>
      <c r="AV49"/>
      <c r="AW49"/>
      <c r="AX49"/>
      <c r="AY49"/>
    </row>
    <row r="50" spans="1:51" s="147" customFormat="1" ht="18" customHeight="1">
      <c r="A50" s="212"/>
      <c r="B50" s="213"/>
      <c r="C50" s="218"/>
      <c r="D50" s="218"/>
      <c r="E50" s="239"/>
      <c r="F50" s="231"/>
      <c r="G50" s="215"/>
      <c r="H50" s="270"/>
      <c r="I50" s="271"/>
      <c r="J50" s="142"/>
      <c r="K50" s="142"/>
      <c r="L50" s="142"/>
      <c r="M50" s="142"/>
      <c r="N50" s="142"/>
      <c r="O50" s="142"/>
      <c r="P50" s="112" t="s">
        <v>143</v>
      </c>
      <c r="Q50" s="112" t="s">
        <v>173</v>
      </c>
      <c r="R50" s="112" t="s">
        <v>174</v>
      </c>
      <c r="S50" s="112" t="s">
        <v>174</v>
      </c>
      <c r="T50" s="112" t="s">
        <v>153</v>
      </c>
      <c r="U50" s="112">
        <v>13200</v>
      </c>
      <c r="V50" s="146"/>
      <c r="W50" s="142"/>
      <c r="X50" s="142"/>
      <c r="Y50" s="142"/>
      <c r="Z50" s="142"/>
      <c r="AA50" s="142"/>
      <c r="AB50" s="142"/>
      <c r="AC50" s="142"/>
      <c r="AD50" s="142"/>
      <c r="AE50" s="142"/>
      <c r="AF50" s="142"/>
      <c r="AG50" s="142"/>
      <c r="AH50" s="142"/>
      <c r="AI50" s="142"/>
      <c r="AJ50"/>
      <c r="AK50"/>
      <c r="AL50"/>
      <c r="AM50"/>
      <c r="AN50"/>
      <c r="AO50"/>
      <c r="AP50"/>
      <c r="AQ50"/>
      <c r="AR50"/>
      <c r="AS50"/>
      <c r="AT50"/>
      <c r="AU50"/>
      <c r="AV50"/>
      <c r="AW50"/>
      <c r="AX50"/>
      <c r="AY50"/>
    </row>
    <row r="51" spans="1:51" s="147" customFormat="1" ht="18" customHeight="1">
      <c r="A51" s="212"/>
      <c r="B51" s="213"/>
      <c r="C51" s="218"/>
      <c r="D51" s="218"/>
      <c r="E51" s="239"/>
      <c r="F51" s="231"/>
      <c r="G51" s="215"/>
      <c r="H51" s="270"/>
      <c r="I51" s="271"/>
      <c r="J51" s="142"/>
      <c r="K51" s="142"/>
      <c r="L51" s="142"/>
      <c r="M51" s="142"/>
      <c r="N51" s="142"/>
      <c r="O51" s="142"/>
      <c r="P51" s="112"/>
      <c r="Q51" s="112" t="s">
        <v>158</v>
      </c>
      <c r="R51" s="112" t="s">
        <v>151</v>
      </c>
      <c r="S51" s="112" t="s">
        <v>151</v>
      </c>
      <c r="T51" s="112" t="s">
        <v>153</v>
      </c>
      <c r="U51" s="112">
        <v>13200</v>
      </c>
      <c r="V51" s="146"/>
      <c r="W51" s="142"/>
      <c r="X51" s="142"/>
      <c r="Y51" s="142"/>
      <c r="Z51" s="142"/>
      <c r="AA51" s="142"/>
      <c r="AB51" s="142"/>
      <c r="AC51" s="142"/>
      <c r="AD51" s="142"/>
      <c r="AE51" s="142"/>
      <c r="AF51" s="142"/>
      <c r="AG51" s="142"/>
      <c r="AH51" s="142"/>
      <c r="AI51" s="142"/>
      <c r="AJ51"/>
      <c r="AK51"/>
      <c r="AL51"/>
      <c r="AM51"/>
      <c r="AN51"/>
      <c r="AO51"/>
      <c r="AP51"/>
      <c r="AQ51"/>
      <c r="AR51"/>
      <c r="AS51"/>
      <c r="AT51"/>
      <c r="AU51"/>
      <c r="AV51"/>
      <c r="AW51"/>
      <c r="AX51"/>
      <c r="AY51"/>
    </row>
    <row r="52" spans="1:51" s="147" customFormat="1" ht="18" customHeight="1">
      <c r="A52" s="212"/>
      <c r="B52" s="213"/>
      <c r="C52" s="218"/>
      <c r="D52" s="218"/>
      <c r="E52" s="239"/>
      <c r="F52" s="231"/>
      <c r="G52" s="215"/>
      <c r="H52" s="270"/>
      <c r="I52" s="271"/>
      <c r="J52" s="142"/>
      <c r="K52" s="142"/>
      <c r="L52" s="142"/>
      <c r="M52" s="142"/>
      <c r="N52" s="142"/>
      <c r="O52" s="142"/>
      <c r="P52" s="112"/>
      <c r="Q52" s="112"/>
      <c r="R52" s="112"/>
      <c r="S52" s="112"/>
      <c r="T52" s="112"/>
      <c r="U52" s="112"/>
      <c r="V52" s="146"/>
      <c r="W52" s="142"/>
      <c r="X52" s="142"/>
      <c r="Y52" s="142"/>
      <c r="Z52" s="142"/>
      <c r="AA52" s="142"/>
      <c r="AB52" s="142"/>
      <c r="AC52" s="142"/>
      <c r="AD52" s="142"/>
      <c r="AE52" s="142"/>
      <c r="AF52" s="142"/>
      <c r="AG52" s="142"/>
      <c r="AH52" s="142"/>
      <c r="AI52" s="142"/>
      <c r="AJ52"/>
      <c r="AK52"/>
      <c r="AL52"/>
      <c r="AM52"/>
      <c r="AN52"/>
      <c r="AO52"/>
      <c r="AP52"/>
      <c r="AQ52"/>
      <c r="AR52"/>
      <c r="AS52"/>
      <c r="AT52"/>
      <c r="AU52"/>
      <c r="AV52"/>
      <c r="AW52"/>
      <c r="AX52"/>
      <c r="AY52"/>
    </row>
    <row r="53" spans="1:51" s="147" customFormat="1" ht="20.100000000000001" customHeight="1">
      <c r="A53" s="212"/>
      <c r="B53" s="213"/>
      <c r="C53" s="218"/>
      <c r="D53" s="218"/>
      <c r="E53" s="239"/>
      <c r="F53" s="231"/>
      <c r="G53" s="169"/>
      <c r="H53" s="244"/>
      <c r="I53" s="245"/>
      <c r="J53" s="142"/>
      <c r="K53" s="142"/>
      <c r="L53" s="142"/>
      <c r="M53" s="142"/>
      <c r="N53" s="142"/>
      <c r="O53" s="142"/>
      <c r="P53" s="112"/>
      <c r="Q53" s="112"/>
      <c r="R53" s="112"/>
      <c r="S53" s="112"/>
      <c r="T53" s="112"/>
      <c r="U53" s="112"/>
      <c r="V53" s="146"/>
      <c r="W53" s="142"/>
      <c r="X53" s="142"/>
      <c r="Y53" s="142"/>
      <c r="Z53" s="142"/>
      <c r="AA53" s="142"/>
      <c r="AB53" s="142"/>
      <c r="AC53" s="142"/>
      <c r="AD53" s="142"/>
      <c r="AE53" s="142"/>
      <c r="AF53" s="142"/>
      <c r="AG53" s="142"/>
      <c r="AH53" s="142"/>
      <c r="AI53" s="142"/>
      <c r="AJ53"/>
      <c r="AK53"/>
      <c r="AL53"/>
      <c r="AM53"/>
      <c r="AN53"/>
      <c r="AO53"/>
      <c r="AP53"/>
      <c r="AQ53"/>
      <c r="AR53"/>
      <c r="AS53"/>
      <c r="AT53"/>
      <c r="AU53"/>
      <c r="AV53"/>
      <c r="AW53"/>
      <c r="AX53"/>
      <c r="AY53"/>
    </row>
    <row r="54" spans="1:51" s="147" customFormat="1" ht="20.100000000000001" customHeight="1">
      <c r="A54" s="212"/>
      <c r="B54" s="213"/>
      <c r="C54" s="218"/>
      <c r="D54" s="218"/>
      <c r="E54" s="239"/>
      <c r="F54" s="231"/>
      <c r="G54" s="169"/>
      <c r="H54" s="244">
        <f t="shared" ref="H54" si="0">G54*F54</f>
        <v>0</v>
      </c>
      <c r="I54" s="245"/>
      <c r="J54" s="142"/>
      <c r="K54" s="142"/>
      <c r="L54" s="142"/>
      <c r="M54" s="142"/>
      <c r="N54" s="142"/>
      <c r="O54" s="142"/>
      <c r="P54" s="112"/>
      <c r="Q54" s="112"/>
      <c r="R54" s="112"/>
      <c r="S54" s="112"/>
      <c r="T54" s="112"/>
      <c r="U54" s="112"/>
      <c r="V54" s="146"/>
      <c r="W54" s="142"/>
      <c r="X54" s="142"/>
      <c r="Y54" s="142"/>
      <c r="Z54" s="142"/>
      <c r="AA54" s="142"/>
      <c r="AB54" s="142"/>
      <c r="AC54" s="142"/>
      <c r="AD54" s="142"/>
      <c r="AE54" s="142"/>
      <c r="AF54" s="142"/>
      <c r="AG54" s="142"/>
      <c r="AH54" s="142"/>
      <c r="AI54" s="142"/>
      <c r="AJ54"/>
      <c r="AK54"/>
      <c r="AL54"/>
      <c r="AM54"/>
      <c r="AN54"/>
      <c r="AO54"/>
      <c r="AP54"/>
      <c r="AQ54"/>
      <c r="AR54"/>
      <c r="AS54"/>
      <c r="AT54"/>
      <c r="AU54"/>
      <c r="AV54"/>
      <c r="AW54"/>
      <c r="AX54"/>
      <c r="AY54"/>
    </row>
    <row r="55" spans="1:51" s="147" customFormat="1" ht="20.100000000000001" hidden="1" customHeight="1">
      <c r="A55" s="164"/>
      <c r="B55" s="165"/>
      <c r="C55" s="113"/>
      <c r="D55" s="166"/>
      <c r="E55" s="167"/>
      <c r="F55" s="168"/>
      <c r="G55" s="171"/>
      <c r="H55" s="248"/>
      <c r="I55" s="249"/>
      <c r="J55" s="142"/>
      <c r="K55" s="142"/>
      <c r="L55" s="142"/>
      <c r="M55" s="142"/>
      <c r="N55" s="142"/>
      <c r="O55" s="142"/>
      <c r="P55" s="112"/>
      <c r="Q55" s="112"/>
      <c r="R55" s="112"/>
      <c r="S55" s="112"/>
      <c r="T55" s="112"/>
      <c r="U55" s="112"/>
      <c r="V55" s="146"/>
      <c r="W55" s="142"/>
      <c r="X55" s="142"/>
      <c r="Y55" s="142"/>
      <c r="Z55" s="142"/>
      <c r="AA55" s="142"/>
      <c r="AB55" s="142"/>
      <c r="AC55" s="142"/>
      <c r="AD55" s="142"/>
      <c r="AE55" s="142"/>
      <c r="AF55" s="142"/>
      <c r="AG55" s="142"/>
      <c r="AH55" s="142"/>
      <c r="AI55" s="142"/>
      <c r="AJ55"/>
      <c r="AK55"/>
      <c r="AL55"/>
      <c r="AM55"/>
      <c r="AN55"/>
      <c r="AO55"/>
      <c r="AP55"/>
      <c r="AQ55"/>
      <c r="AR55"/>
      <c r="AS55"/>
      <c r="AT55"/>
      <c r="AU55"/>
      <c r="AV55"/>
      <c r="AW55"/>
      <c r="AX55"/>
      <c r="AY55"/>
    </row>
    <row r="56" spans="1:51" s="147" customFormat="1" ht="20.100000000000001" hidden="1" customHeight="1">
      <c r="A56" s="164"/>
      <c r="B56" s="165"/>
      <c r="C56" s="170"/>
      <c r="D56" s="166"/>
      <c r="E56" s="167"/>
      <c r="F56" s="168"/>
      <c r="G56" s="169"/>
      <c r="H56" s="248"/>
      <c r="I56" s="249"/>
      <c r="J56" s="142"/>
      <c r="K56" s="142"/>
      <c r="L56" s="142"/>
      <c r="M56" s="142"/>
      <c r="N56" s="142"/>
      <c r="O56" s="142"/>
      <c r="P56" s="112"/>
      <c r="Q56" s="112"/>
      <c r="R56" s="112"/>
      <c r="S56" s="112"/>
      <c r="T56" s="112"/>
      <c r="U56" s="112"/>
      <c r="V56" s="146"/>
      <c r="W56" s="142"/>
      <c r="X56" s="142"/>
      <c r="Y56" s="142"/>
      <c r="Z56" s="142"/>
      <c r="AA56" s="142"/>
      <c r="AB56" s="142"/>
      <c r="AC56" s="142"/>
      <c r="AD56" s="142"/>
      <c r="AE56" s="142"/>
      <c r="AF56" s="142"/>
      <c r="AG56" s="142"/>
      <c r="AH56" s="142"/>
      <c r="AI56" s="142"/>
      <c r="AJ56"/>
      <c r="AK56"/>
      <c r="AL56"/>
      <c r="AM56"/>
      <c r="AN56"/>
      <c r="AO56"/>
      <c r="AP56"/>
      <c r="AQ56"/>
      <c r="AR56"/>
      <c r="AS56"/>
      <c r="AT56"/>
      <c r="AU56"/>
      <c r="AV56"/>
      <c r="AW56"/>
      <c r="AX56"/>
      <c r="AY56"/>
    </row>
    <row r="57" spans="1:51" s="147" customFormat="1" ht="20.100000000000001" hidden="1" customHeight="1">
      <c r="A57" s="164"/>
      <c r="B57" s="165"/>
      <c r="C57" s="170"/>
      <c r="D57" s="166"/>
      <c r="E57" s="167"/>
      <c r="F57" s="168"/>
      <c r="G57" s="169"/>
      <c r="H57" s="248"/>
      <c r="I57" s="249"/>
      <c r="J57" s="142"/>
      <c r="K57" s="142"/>
      <c r="L57" s="142"/>
      <c r="M57" s="142"/>
      <c r="N57" s="142"/>
      <c r="O57" s="142"/>
      <c r="P57" s="112"/>
      <c r="Q57" s="112"/>
      <c r="R57" s="112"/>
      <c r="S57" s="112"/>
      <c r="T57" s="112"/>
      <c r="U57" s="112"/>
      <c r="V57" s="146"/>
      <c r="W57" s="142"/>
      <c r="X57" s="142"/>
      <c r="Y57" s="142"/>
      <c r="Z57" s="142"/>
      <c r="AA57" s="142"/>
      <c r="AB57" s="142"/>
      <c r="AC57" s="142"/>
      <c r="AD57" s="142"/>
      <c r="AE57" s="142"/>
      <c r="AF57" s="142"/>
      <c r="AG57" s="142"/>
      <c r="AH57" s="142"/>
      <c r="AI57" s="142"/>
      <c r="AJ57"/>
      <c r="AK57"/>
      <c r="AL57"/>
      <c r="AM57"/>
      <c r="AN57"/>
      <c r="AO57"/>
      <c r="AP57"/>
      <c r="AQ57"/>
      <c r="AR57"/>
      <c r="AS57"/>
      <c r="AT57"/>
      <c r="AU57"/>
      <c r="AV57"/>
      <c r="AW57"/>
      <c r="AX57"/>
      <c r="AY57"/>
    </row>
    <row r="58" spans="1:51" s="147" customFormat="1" ht="20.100000000000001" hidden="1" customHeight="1">
      <c r="A58" s="164"/>
      <c r="B58" s="165"/>
      <c r="C58" s="170"/>
      <c r="D58" s="166"/>
      <c r="E58" s="167"/>
      <c r="F58" s="168"/>
      <c r="G58" s="169"/>
      <c r="H58" s="248"/>
      <c r="I58" s="249"/>
      <c r="J58" s="142"/>
      <c r="K58" s="142"/>
      <c r="L58" s="142"/>
      <c r="M58" s="142"/>
      <c r="N58" s="142"/>
      <c r="O58" s="142"/>
      <c r="P58" s="112"/>
      <c r="Q58" s="112"/>
      <c r="R58" s="112"/>
      <c r="S58" s="112"/>
      <c r="T58" s="112"/>
      <c r="U58" s="112"/>
      <c r="V58" s="146"/>
      <c r="W58" s="142"/>
      <c r="X58" s="142"/>
      <c r="Y58" s="142"/>
      <c r="Z58" s="142"/>
      <c r="AA58" s="142"/>
      <c r="AB58" s="142"/>
      <c r="AC58" s="142"/>
      <c r="AD58" s="142"/>
      <c r="AE58" s="142"/>
      <c r="AF58" s="142"/>
      <c r="AG58" s="142"/>
      <c r="AH58" s="142"/>
      <c r="AI58" s="142"/>
      <c r="AJ58"/>
      <c r="AK58"/>
      <c r="AL58"/>
      <c r="AM58"/>
      <c r="AN58"/>
      <c r="AO58"/>
      <c r="AP58"/>
      <c r="AQ58"/>
      <c r="AR58"/>
      <c r="AS58"/>
      <c r="AT58"/>
      <c r="AU58"/>
      <c r="AV58"/>
      <c r="AW58"/>
      <c r="AX58"/>
      <c r="AY58"/>
    </row>
    <row r="59" spans="1:51" s="147" customFormat="1" ht="20.100000000000001" hidden="1" customHeight="1">
      <c r="A59" s="164"/>
      <c r="B59" s="165"/>
      <c r="C59" s="113"/>
      <c r="D59" s="166"/>
      <c r="E59" s="167"/>
      <c r="F59" s="168"/>
      <c r="G59" s="169"/>
      <c r="H59" s="248"/>
      <c r="I59" s="249"/>
      <c r="J59" s="142"/>
      <c r="K59" s="142"/>
      <c r="L59" s="142"/>
      <c r="M59" s="142"/>
      <c r="N59" s="142"/>
      <c r="O59" s="142"/>
      <c r="P59" s="112"/>
      <c r="Q59" s="112"/>
      <c r="R59" s="112"/>
      <c r="S59" s="112"/>
      <c r="T59" s="112"/>
      <c r="U59" s="112"/>
      <c r="V59" s="146"/>
      <c r="W59" s="142"/>
      <c r="X59" s="142"/>
      <c r="Y59" s="142"/>
      <c r="Z59" s="142"/>
      <c r="AA59" s="142"/>
      <c r="AB59" s="142"/>
      <c r="AC59" s="142"/>
      <c r="AD59" s="142"/>
      <c r="AE59" s="142"/>
      <c r="AF59" s="142"/>
      <c r="AG59" s="142"/>
      <c r="AH59" s="142"/>
      <c r="AI59" s="142"/>
      <c r="AJ59"/>
      <c r="AK59"/>
      <c r="AL59"/>
      <c r="AM59"/>
      <c r="AN59"/>
      <c r="AO59"/>
      <c r="AP59"/>
      <c r="AQ59"/>
      <c r="AR59"/>
      <c r="AS59"/>
      <c r="AT59"/>
      <c r="AU59"/>
      <c r="AV59"/>
      <c r="AW59"/>
      <c r="AX59"/>
      <c r="AY59"/>
    </row>
    <row r="60" spans="1:51" s="147" customFormat="1" ht="15.9" hidden="1" customHeight="1">
      <c r="A60" s="164"/>
      <c r="B60" s="165"/>
      <c r="C60" s="170"/>
      <c r="D60" s="166"/>
      <c r="E60" s="167"/>
      <c r="F60" s="168"/>
      <c r="G60" s="169"/>
      <c r="H60" s="244"/>
      <c r="I60" s="245"/>
      <c r="J60" s="142"/>
      <c r="K60" s="142"/>
      <c r="L60" s="142"/>
      <c r="M60" s="142"/>
      <c r="N60" s="142"/>
      <c r="O60" s="142"/>
      <c r="P60" s="112"/>
      <c r="Q60" s="112"/>
      <c r="R60" s="112"/>
      <c r="S60" s="112"/>
      <c r="T60" s="112"/>
      <c r="U60" s="112"/>
      <c r="V60" s="146"/>
      <c r="W60" s="142"/>
      <c r="X60" s="142"/>
      <c r="Y60" s="142"/>
      <c r="Z60" s="142"/>
      <c r="AA60" s="142"/>
      <c r="AB60" s="142"/>
      <c r="AC60" s="142"/>
      <c r="AD60" s="142"/>
      <c r="AE60" s="142"/>
      <c r="AF60" s="142"/>
      <c r="AG60" s="142"/>
      <c r="AH60" s="142"/>
      <c r="AI60" s="142"/>
      <c r="AJ60"/>
      <c r="AK60"/>
      <c r="AL60"/>
      <c r="AM60"/>
      <c r="AN60"/>
      <c r="AO60"/>
      <c r="AP60"/>
      <c r="AQ60"/>
      <c r="AR60"/>
      <c r="AS60"/>
      <c r="AT60"/>
      <c r="AU60"/>
      <c r="AV60"/>
      <c r="AW60"/>
      <c r="AX60"/>
      <c r="AY60"/>
    </row>
    <row r="61" spans="1:51" s="147" customFormat="1" ht="15.9" hidden="1" customHeight="1">
      <c r="A61" s="164"/>
      <c r="B61" s="165"/>
      <c r="C61" s="170"/>
      <c r="D61" s="166"/>
      <c r="E61" s="167"/>
      <c r="F61" s="168"/>
      <c r="G61" s="169"/>
      <c r="H61" s="244"/>
      <c r="I61" s="245"/>
      <c r="J61" s="142"/>
      <c r="K61" s="142"/>
      <c r="L61" s="142"/>
      <c r="M61" s="142"/>
      <c r="N61" s="142"/>
      <c r="O61" s="142"/>
      <c r="P61" s="112"/>
      <c r="Q61" s="112"/>
      <c r="R61" s="112"/>
      <c r="S61" s="112"/>
      <c r="T61" s="112"/>
      <c r="U61" s="112"/>
      <c r="V61" s="146"/>
      <c r="W61" s="142"/>
      <c r="X61" s="142"/>
      <c r="Y61" s="142"/>
      <c r="Z61" s="142"/>
      <c r="AA61" s="142"/>
      <c r="AB61" s="142"/>
      <c r="AC61" s="142"/>
      <c r="AD61" s="142"/>
      <c r="AE61" s="142"/>
      <c r="AF61" s="142"/>
      <c r="AG61" s="142"/>
      <c r="AH61" s="142"/>
      <c r="AI61" s="142"/>
      <c r="AJ61"/>
      <c r="AK61"/>
      <c r="AL61"/>
      <c r="AM61"/>
      <c r="AN61"/>
      <c r="AO61"/>
      <c r="AP61"/>
      <c r="AQ61"/>
      <c r="AR61"/>
      <c r="AS61"/>
      <c r="AT61"/>
      <c r="AU61"/>
      <c r="AV61"/>
      <c r="AW61"/>
      <c r="AX61"/>
      <c r="AY61"/>
    </row>
    <row r="62" spans="1:51" s="147" customFormat="1" ht="15.9" hidden="1" customHeight="1">
      <c r="A62" s="164"/>
      <c r="B62" s="165"/>
      <c r="C62" s="170"/>
      <c r="D62" s="166"/>
      <c r="E62" s="167"/>
      <c r="F62" s="168"/>
      <c r="G62" s="169"/>
      <c r="H62" s="244"/>
      <c r="I62" s="245"/>
      <c r="J62" s="142"/>
      <c r="K62" s="142"/>
      <c r="L62" s="142"/>
      <c r="M62" s="142"/>
      <c r="N62" s="142"/>
      <c r="O62" s="142"/>
      <c r="P62" s="112"/>
      <c r="Q62" s="112"/>
      <c r="R62" s="112"/>
      <c r="S62" s="112"/>
      <c r="T62" s="112"/>
      <c r="U62" s="112"/>
      <c r="V62" s="146"/>
      <c r="W62" s="142"/>
      <c r="X62" s="142"/>
      <c r="Y62" s="142"/>
      <c r="Z62" s="142"/>
      <c r="AA62" s="142"/>
      <c r="AB62" s="142"/>
      <c r="AC62" s="142"/>
      <c r="AD62" s="142"/>
      <c r="AE62" s="142"/>
      <c r="AF62" s="142"/>
      <c r="AG62" s="142"/>
      <c r="AH62" s="142"/>
      <c r="AI62" s="142"/>
      <c r="AJ62"/>
      <c r="AK62"/>
      <c r="AL62"/>
      <c r="AM62"/>
      <c r="AN62"/>
      <c r="AO62"/>
      <c r="AP62"/>
      <c r="AQ62"/>
      <c r="AR62"/>
      <c r="AS62"/>
      <c r="AT62"/>
      <c r="AU62"/>
      <c r="AV62"/>
      <c r="AW62"/>
      <c r="AX62"/>
      <c r="AY62"/>
    </row>
    <row r="63" spans="1:51" s="147" customFormat="1" ht="15.9" hidden="1" customHeight="1">
      <c r="A63" s="164"/>
      <c r="B63" s="165"/>
      <c r="C63" s="113"/>
      <c r="D63" s="166"/>
      <c r="E63" s="167"/>
      <c r="F63" s="168"/>
      <c r="G63" s="169"/>
      <c r="H63" s="244"/>
      <c r="I63" s="245"/>
      <c r="J63" s="142"/>
      <c r="K63" s="142"/>
      <c r="L63" s="142"/>
      <c r="M63" s="142"/>
      <c r="N63" s="142"/>
      <c r="O63" s="142"/>
      <c r="P63" s="112"/>
      <c r="Q63" s="112"/>
      <c r="R63" s="112"/>
      <c r="S63" s="112"/>
      <c r="T63" s="112"/>
      <c r="U63" s="112"/>
      <c r="V63" s="146"/>
      <c r="W63" s="142"/>
      <c r="X63" s="142"/>
      <c r="Y63" s="142"/>
      <c r="Z63" s="142"/>
      <c r="AA63" s="142"/>
      <c r="AB63" s="142"/>
      <c r="AC63" s="142"/>
      <c r="AD63" s="142"/>
      <c r="AE63" s="142"/>
      <c r="AF63" s="142"/>
      <c r="AG63" s="142"/>
      <c r="AH63" s="142"/>
      <c r="AI63" s="142"/>
      <c r="AJ63"/>
      <c r="AK63"/>
      <c r="AL63"/>
      <c r="AM63"/>
      <c r="AN63"/>
      <c r="AO63"/>
      <c r="AP63"/>
      <c r="AQ63"/>
      <c r="AR63"/>
      <c r="AS63"/>
      <c r="AT63"/>
      <c r="AU63"/>
      <c r="AV63"/>
      <c r="AW63"/>
      <c r="AX63"/>
      <c r="AY63"/>
    </row>
    <row r="64" spans="1:51" s="147" customFormat="1" ht="15.9" hidden="1" customHeight="1">
      <c r="A64" s="164"/>
      <c r="B64" s="165"/>
      <c r="C64" s="170"/>
      <c r="D64" s="166"/>
      <c r="E64" s="167"/>
      <c r="F64" s="168"/>
      <c r="G64" s="169"/>
      <c r="H64" s="244"/>
      <c r="I64" s="245"/>
      <c r="J64" s="142"/>
      <c r="K64" s="142"/>
      <c r="L64" s="142"/>
      <c r="M64" s="142"/>
      <c r="N64" s="142"/>
      <c r="O64" s="142"/>
      <c r="P64" s="112"/>
      <c r="Q64" s="112"/>
      <c r="R64" s="112"/>
      <c r="S64" s="112"/>
      <c r="T64" s="112"/>
      <c r="U64" s="112"/>
      <c r="V64" s="146"/>
      <c r="W64" s="142"/>
      <c r="X64" s="142"/>
      <c r="Y64" s="142"/>
      <c r="Z64" s="142"/>
      <c r="AA64" s="142"/>
      <c r="AB64" s="142"/>
      <c r="AC64" s="142"/>
      <c r="AD64" s="142"/>
      <c r="AE64" s="142"/>
      <c r="AF64" s="142"/>
      <c r="AG64" s="142"/>
      <c r="AH64" s="142"/>
      <c r="AI64" s="142"/>
      <c r="AJ64"/>
      <c r="AK64"/>
      <c r="AL64"/>
      <c r="AM64"/>
      <c r="AN64"/>
      <c r="AO64"/>
      <c r="AP64"/>
      <c r="AQ64"/>
      <c r="AR64"/>
      <c r="AS64"/>
      <c r="AT64"/>
      <c r="AU64"/>
      <c r="AV64"/>
      <c r="AW64"/>
      <c r="AX64"/>
      <c r="AY64"/>
    </row>
    <row r="65" spans="1:51" s="147" customFormat="1" ht="15.9" hidden="1" customHeight="1">
      <c r="A65" s="164"/>
      <c r="B65" s="165"/>
      <c r="C65" s="170"/>
      <c r="D65" s="166"/>
      <c r="E65" s="167"/>
      <c r="F65" s="168"/>
      <c r="G65" s="171"/>
      <c r="H65" s="244"/>
      <c r="I65" s="245"/>
      <c r="J65" s="142"/>
      <c r="K65" s="142"/>
      <c r="L65" s="142"/>
      <c r="M65" s="142"/>
      <c r="N65" s="142"/>
      <c r="O65" s="142"/>
      <c r="P65" s="112"/>
      <c r="Q65" s="112"/>
      <c r="R65" s="112"/>
      <c r="S65" s="112"/>
      <c r="T65" s="112"/>
      <c r="U65" s="112"/>
      <c r="V65" s="146"/>
      <c r="W65" s="142"/>
      <c r="X65" s="142"/>
      <c r="Y65" s="142"/>
      <c r="Z65" s="142"/>
      <c r="AA65" s="142"/>
      <c r="AB65" s="142"/>
      <c r="AC65" s="142"/>
      <c r="AD65" s="142"/>
      <c r="AE65" s="142"/>
      <c r="AF65" s="142"/>
      <c r="AG65" s="142"/>
      <c r="AH65" s="142"/>
      <c r="AI65" s="142"/>
      <c r="AJ65"/>
      <c r="AK65"/>
      <c r="AL65"/>
      <c r="AM65"/>
      <c r="AN65"/>
      <c r="AO65"/>
      <c r="AP65"/>
      <c r="AQ65"/>
      <c r="AR65"/>
      <c r="AS65"/>
      <c r="AT65"/>
      <c r="AU65"/>
      <c r="AV65"/>
      <c r="AW65"/>
      <c r="AX65"/>
      <c r="AY65"/>
    </row>
    <row r="66" spans="1:51" s="147" customFormat="1" ht="15.9" hidden="1" customHeight="1">
      <c r="A66" s="164"/>
      <c r="B66" s="165"/>
      <c r="C66" s="170"/>
      <c r="D66" s="166"/>
      <c r="E66" s="167"/>
      <c r="F66" s="168"/>
      <c r="G66" s="169"/>
      <c r="H66" s="244"/>
      <c r="I66" s="245"/>
      <c r="J66" s="142"/>
      <c r="K66" s="142"/>
      <c r="L66" s="142"/>
      <c r="M66" s="142"/>
      <c r="N66" s="142"/>
      <c r="O66" s="142"/>
      <c r="P66" s="112"/>
      <c r="Q66" s="112" t="s">
        <v>173</v>
      </c>
      <c r="R66" s="112" t="s">
        <v>174</v>
      </c>
      <c r="S66" s="112" t="s">
        <v>174</v>
      </c>
      <c r="T66" s="112" t="s">
        <v>153</v>
      </c>
      <c r="U66" s="112">
        <v>13200</v>
      </c>
      <c r="V66" s="146"/>
      <c r="W66" s="142"/>
      <c r="X66" s="142"/>
      <c r="Y66" s="142"/>
      <c r="Z66" s="142"/>
      <c r="AA66" s="142"/>
      <c r="AB66" s="142"/>
      <c r="AC66" s="142"/>
      <c r="AD66" s="142"/>
      <c r="AE66" s="142"/>
      <c r="AF66" s="142"/>
      <c r="AG66" s="142"/>
      <c r="AH66" s="142"/>
      <c r="AI66" s="142"/>
      <c r="AJ66"/>
      <c r="AK66"/>
      <c r="AL66"/>
      <c r="AM66"/>
      <c r="AN66"/>
      <c r="AO66"/>
      <c r="AP66"/>
      <c r="AQ66"/>
      <c r="AR66"/>
      <c r="AS66"/>
      <c r="AT66"/>
      <c r="AU66"/>
      <c r="AV66"/>
      <c r="AW66"/>
      <c r="AX66"/>
      <c r="AY66"/>
    </row>
    <row r="67" spans="1:51" s="107" customFormat="1" ht="15.9" hidden="1" customHeight="1">
      <c r="A67" s="204"/>
      <c r="B67" s="165"/>
      <c r="C67" s="113"/>
      <c r="D67" s="166"/>
      <c r="E67" s="167"/>
      <c r="F67" s="168"/>
      <c r="G67" s="169"/>
      <c r="H67" s="244"/>
      <c r="I67" s="245"/>
      <c r="K67" s="192"/>
      <c r="P67" s="193" t="s">
        <v>140</v>
      </c>
      <c r="Q67" s="193" t="s">
        <v>162</v>
      </c>
      <c r="R67" s="193" t="s">
        <v>163</v>
      </c>
      <c r="S67" s="193" t="s">
        <v>163</v>
      </c>
      <c r="T67" s="193" t="s">
        <v>153</v>
      </c>
      <c r="U67" s="193">
        <v>13200</v>
      </c>
      <c r="V67" s="194"/>
      <c r="X67" s="107" t="s">
        <v>144</v>
      </c>
      <c r="Y67" s="107">
        <v>1</v>
      </c>
      <c r="AJ67"/>
      <c r="AK67"/>
      <c r="AL67"/>
      <c r="AM67"/>
      <c r="AN67"/>
      <c r="AO67"/>
      <c r="AP67"/>
      <c r="AQ67"/>
      <c r="AR67"/>
      <c r="AS67"/>
      <c r="AT67"/>
      <c r="AU67"/>
      <c r="AV67"/>
      <c r="AW67"/>
      <c r="AX67"/>
      <c r="AY67"/>
    </row>
    <row r="68" spans="1:51" s="107" customFormat="1" ht="15.9" hidden="1" customHeight="1">
      <c r="A68" s="206"/>
      <c r="B68" s="165"/>
      <c r="C68" s="170"/>
      <c r="D68" s="166"/>
      <c r="E68" s="167"/>
      <c r="F68" s="168"/>
      <c r="G68" s="169"/>
      <c r="H68" s="244"/>
      <c r="I68" s="245"/>
      <c r="K68" s="192"/>
      <c r="P68" s="193"/>
      <c r="Q68" s="193"/>
      <c r="R68" s="193"/>
      <c r="S68" s="193"/>
      <c r="T68" s="193"/>
      <c r="U68" s="193"/>
      <c r="V68" s="194"/>
      <c r="AJ68"/>
      <c r="AK68"/>
      <c r="AL68"/>
      <c r="AM68"/>
      <c r="AN68"/>
      <c r="AO68"/>
      <c r="AP68"/>
      <c r="AQ68"/>
      <c r="AR68"/>
      <c r="AS68"/>
      <c r="AT68"/>
      <c r="AU68"/>
      <c r="AV68"/>
      <c r="AW68"/>
      <c r="AX68"/>
      <c r="AY68"/>
    </row>
    <row r="69" spans="1:51" s="107" customFormat="1" ht="15.9" hidden="1" customHeight="1">
      <c r="A69" s="206"/>
      <c r="B69" s="165"/>
      <c r="C69" s="170"/>
      <c r="D69" s="166"/>
      <c r="E69" s="167"/>
      <c r="F69" s="168"/>
      <c r="G69" s="169"/>
      <c r="H69" s="244"/>
      <c r="I69" s="245"/>
      <c r="K69" s="192"/>
      <c r="P69" s="193"/>
      <c r="Q69" s="193"/>
      <c r="R69" s="193"/>
      <c r="S69" s="193"/>
      <c r="T69" s="193"/>
      <c r="U69" s="193"/>
      <c r="V69" s="194"/>
      <c r="AJ69"/>
      <c r="AK69"/>
      <c r="AL69"/>
      <c r="AM69"/>
      <c r="AN69"/>
      <c r="AO69"/>
      <c r="AP69"/>
      <c r="AQ69"/>
      <c r="AR69"/>
      <c r="AS69"/>
      <c r="AT69"/>
      <c r="AU69"/>
      <c r="AV69"/>
      <c r="AW69"/>
      <c r="AX69"/>
      <c r="AY69"/>
    </row>
    <row r="70" spans="1:51" s="107" customFormat="1" ht="15.9" hidden="1" customHeight="1">
      <c r="A70" s="206"/>
      <c r="B70" s="165"/>
      <c r="C70" s="170"/>
      <c r="D70" s="166"/>
      <c r="E70" s="167"/>
      <c r="F70" s="168"/>
      <c r="G70" s="169"/>
      <c r="H70" s="244"/>
      <c r="I70" s="245"/>
      <c r="K70" s="192"/>
      <c r="P70" s="193"/>
      <c r="Q70" s="193"/>
      <c r="R70" s="193"/>
      <c r="S70" s="193"/>
      <c r="T70" s="193"/>
      <c r="U70" s="193"/>
      <c r="V70" s="194"/>
      <c r="AJ70"/>
      <c r="AK70"/>
      <c r="AL70"/>
      <c r="AM70"/>
      <c r="AN70"/>
      <c r="AO70"/>
      <c r="AP70"/>
      <c r="AQ70"/>
      <c r="AR70"/>
      <c r="AS70"/>
      <c r="AT70"/>
      <c r="AU70"/>
      <c r="AV70"/>
      <c r="AW70"/>
      <c r="AX70"/>
      <c r="AY70"/>
    </row>
    <row r="71" spans="1:51" s="107" customFormat="1" ht="15.9" hidden="1" customHeight="1">
      <c r="A71" s="204"/>
      <c r="B71" s="198"/>
      <c r="C71" s="205"/>
      <c r="D71" s="203"/>
      <c r="E71" s="200"/>
      <c r="F71" s="201"/>
      <c r="G71" s="202"/>
      <c r="H71" s="246"/>
      <c r="I71" s="247"/>
      <c r="K71" s="192"/>
      <c r="P71" s="193"/>
      <c r="Q71" s="193"/>
      <c r="R71" s="193"/>
      <c r="S71" s="193"/>
      <c r="T71" s="193"/>
      <c r="U71" s="193"/>
      <c r="V71" s="194"/>
      <c r="AJ71"/>
      <c r="AK71"/>
      <c r="AL71"/>
      <c r="AM71"/>
      <c r="AN71"/>
      <c r="AO71"/>
      <c r="AP71"/>
      <c r="AQ71"/>
      <c r="AR71"/>
      <c r="AS71"/>
      <c r="AT71"/>
      <c r="AU71"/>
      <c r="AV71"/>
      <c r="AW71"/>
      <c r="AX71"/>
      <c r="AY71"/>
    </row>
    <row r="72" spans="1:51" s="107" customFormat="1" ht="15.9" hidden="1" customHeight="1">
      <c r="A72" s="206"/>
      <c r="B72" s="198"/>
      <c r="C72" s="199"/>
      <c r="D72" s="203"/>
      <c r="E72" s="200"/>
      <c r="F72" s="201"/>
      <c r="G72" s="202"/>
      <c r="H72" s="246"/>
      <c r="I72" s="247"/>
      <c r="K72" s="192"/>
      <c r="P72" s="193"/>
      <c r="Q72" s="193"/>
      <c r="R72" s="193"/>
      <c r="S72" s="193"/>
      <c r="T72" s="193"/>
      <c r="U72" s="193"/>
      <c r="V72" s="194"/>
      <c r="AJ72"/>
      <c r="AK72"/>
      <c r="AL72"/>
      <c r="AM72"/>
      <c r="AN72"/>
      <c r="AO72"/>
      <c r="AP72"/>
      <c r="AQ72"/>
      <c r="AR72"/>
      <c r="AS72"/>
      <c r="AT72"/>
      <c r="AU72"/>
      <c r="AV72"/>
      <c r="AW72"/>
      <c r="AX72"/>
      <c r="AY72"/>
    </row>
    <row r="73" spans="1:51" s="107" customFormat="1" ht="15.9" hidden="1" customHeight="1">
      <c r="A73" s="206"/>
      <c r="B73" s="198"/>
      <c r="C73" s="199"/>
      <c r="D73" s="203"/>
      <c r="E73" s="200"/>
      <c r="F73" s="201"/>
      <c r="G73" s="202"/>
      <c r="H73" s="246"/>
      <c r="I73" s="247"/>
      <c r="K73" s="192"/>
      <c r="P73" s="193"/>
      <c r="Q73" s="193"/>
      <c r="R73" s="193"/>
      <c r="S73" s="193"/>
      <c r="T73" s="193"/>
      <c r="U73" s="193"/>
      <c r="V73" s="194"/>
      <c r="AJ73"/>
      <c r="AK73"/>
      <c r="AL73"/>
      <c r="AM73"/>
      <c r="AN73"/>
      <c r="AO73"/>
      <c r="AP73"/>
      <c r="AQ73"/>
      <c r="AR73"/>
      <c r="AS73"/>
      <c r="AT73"/>
      <c r="AU73"/>
      <c r="AV73"/>
      <c r="AW73"/>
      <c r="AX73"/>
      <c r="AY73"/>
    </row>
    <row r="74" spans="1:51" s="107" customFormat="1" ht="15.9" hidden="1" customHeight="1">
      <c r="A74" s="206"/>
      <c r="B74" s="198"/>
      <c r="C74" s="199"/>
      <c r="D74" s="203"/>
      <c r="E74" s="200"/>
      <c r="F74" s="201"/>
      <c r="G74" s="202"/>
      <c r="H74" s="246"/>
      <c r="I74" s="247"/>
      <c r="K74" s="192"/>
      <c r="P74" s="193"/>
      <c r="Q74" s="193" t="s">
        <v>164</v>
      </c>
      <c r="R74" s="193" t="s">
        <v>165</v>
      </c>
      <c r="S74" s="193" t="s">
        <v>165</v>
      </c>
      <c r="T74" s="193" t="s">
        <v>161</v>
      </c>
      <c r="U74" s="193">
        <v>10000</v>
      </c>
      <c r="V74" s="194"/>
      <c r="X74" s="107" t="s">
        <v>145</v>
      </c>
      <c r="Y74" s="107">
        <v>2</v>
      </c>
      <c r="AJ74"/>
      <c r="AK74"/>
      <c r="AL74"/>
      <c r="AM74"/>
      <c r="AN74"/>
      <c r="AO74"/>
      <c r="AP74"/>
      <c r="AQ74"/>
      <c r="AR74"/>
      <c r="AS74"/>
      <c r="AT74"/>
      <c r="AU74"/>
      <c r="AV74"/>
      <c r="AW74"/>
      <c r="AX74"/>
      <c r="AY74"/>
    </row>
    <row r="75" spans="1:51" s="107" customFormat="1" ht="15.9" hidden="1" customHeight="1">
      <c r="A75" s="206"/>
      <c r="B75" s="198"/>
      <c r="C75" s="199"/>
      <c r="D75" s="203"/>
      <c r="E75" s="200"/>
      <c r="F75" s="201"/>
      <c r="G75" s="202"/>
      <c r="H75" s="246"/>
      <c r="I75" s="247"/>
      <c r="K75" s="192"/>
      <c r="P75" s="193"/>
      <c r="Q75" s="193"/>
      <c r="R75" s="193"/>
      <c r="S75" s="193"/>
      <c r="T75" s="193"/>
      <c r="U75" s="193"/>
      <c r="V75" s="194"/>
      <c r="AJ75"/>
      <c r="AK75"/>
      <c r="AL75"/>
      <c r="AM75"/>
      <c r="AN75"/>
      <c r="AO75"/>
      <c r="AP75"/>
      <c r="AQ75"/>
      <c r="AR75"/>
      <c r="AS75"/>
      <c r="AT75"/>
      <c r="AU75"/>
      <c r="AV75"/>
      <c r="AW75"/>
      <c r="AX75"/>
      <c r="AY75"/>
    </row>
    <row r="76" spans="1:51" s="107" customFormat="1" ht="15.9" hidden="1" customHeight="1">
      <c r="A76" s="204"/>
      <c r="B76" s="198"/>
      <c r="C76" s="199"/>
      <c r="D76" s="203"/>
      <c r="E76" s="200"/>
      <c r="F76" s="201"/>
      <c r="G76" s="202"/>
      <c r="H76" s="246"/>
      <c r="I76" s="247"/>
      <c r="K76" s="192"/>
      <c r="P76" s="193"/>
      <c r="Q76" s="193" t="s">
        <v>166</v>
      </c>
      <c r="R76" s="193" t="s">
        <v>167</v>
      </c>
      <c r="S76" s="193" t="s">
        <v>167</v>
      </c>
      <c r="T76" s="193" t="s">
        <v>161</v>
      </c>
      <c r="U76" s="193">
        <v>10000</v>
      </c>
      <c r="V76" s="194"/>
      <c r="X76" s="107" t="s">
        <v>146</v>
      </c>
      <c r="Y76" s="107">
        <v>2</v>
      </c>
      <c r="AJ76"/>
      <c r="AK76"/>
      <c r="AL76"/>
      <c r="AM76"/>
      <c r="AN76"/>
      <c r="AO76"/>
      <c r="AP76"/>
      <c r="AQ76"/>
      <c r="AR76"/>
      <c r="AS76"/>
      <c r="AT76"/>
      <c r="AU76"/>
      <c r="AV76"/>
      <c r="AW76"/>
      <c r="AX76"/>
      <c r="AY76"/>
    </row>
    <row r="77" spans="1:51" s="107" customFormat="1" ht="15.9" hidden="1" customHeight="1">
      <c r="A77" s="206"/>
      <c r="B77" s="198"/>
      <c r="C77" s="199"/>
      <c r="D77" s="203"/>
      <c r="E77" s="200"/>
      <c r="F77" s="201"/>
      <c r="G77" s="202"/>
      <c r="H77" s="246"/>
      <c r="I77" s="247"/>
      <c r="K77" s="192"/>
      <c r="P77" s="193"/>
      <c r="Q77" s="193" t="s">
        <v>168</v>
      </c>
      <c r="R77" s="193" t="s">
        <v>169</v>
      </c>
      <c r="S77" s="193" t="s">
        <v>169</v>
      </c>
      <c r="T77" s="193" t="s">
        <v>153</v>
      </c>
      <c r="U77" s="193">
        <v>13200</v>
      </c>
      <c r="V77" s="194"/>
      <c r="X77" s="107" t="s">
        <v>147</v>
      </c>
      <c r="Y77" s="107">
        <v>3</v>
      </c>
      <c r="AJ77"/>
      <c r="AK77"/>
      <c r="AL77"/>
      <c r="AM77"/>
      <c r="AN77"/>
      <c r="AO77"/>
      <c r="AP77"/>
      <c r="AQ77"/>
      <c r="AR77"/>
      <c r="AS77"/>
      <c r="AT77"/>
      <c r="AU77"/>
      <c r="AV77"/>
      <c r="AW77"/>
      <c r="AX77"/>
      <c r="AY77"/>
    </row>
    <row r="78" spans="1:51" s="107" customFormat="1" ht="15.9" hidden="1" customHeight="1">
      <c r="A78" s="206"/>
      <c r="B78" s="198"/>
      <c r="C78" s="199"/>
      <c r="D78" s="203"/>
      <c r="E78" s="200"/>
      <c r="F78" s="201"/>
      <c r="G78" s="202"/>
      <c r="H78" s="246"/>
      <c r="I78" s="247"/>
      <c r="K78" s="192"/>
      <c r="P78" s="193" t="s">
        <v>141</v>
      </c>
      <c r="Q78" s="193" t="s">
        <v>170</v>
      </c>
      <c r="R78" s="193" t="s">
        <v>170</v>
      </c>
      <c r="S78" s="193" t="s">
        <v>170</v>
      </c>
      <c r="T78" s="193" t="s">
        <v>153</v>
      </c>
      <c r="U78" s="193">
        <v>13200</v>
      </c>
      <c r="V78" s="194"/>
      <c r="AJ78"/>
      <c r="AK78"/>
      <c r="AL78"/>
      <c r="AM78"/>
      <c r="AN78"/>
      <c r="AO78"/>
      <c r="AP78"/>
      <c r="AQ78"/>
      <c r="AR78"/>
      <c r="AS78"/>
      <c r="AT78"/>
      <c r="AU78"/>
      <c r="AV78"/>
      <c r="AW78"/>
      <c r="AX78"/>
      <c r="AY78"/>
    </row>
    <row r="79" spans="1:51" s="107" customFormat="1" ht="15.9" hidden="1" customHeight="1">
      <c r="A79" s="206"/>
      <c r="B79" s="198"/>
      <c r="C79" s="199"/>
      <c r="D79" s="203"/>
      <c r="E79" s="200"/>
      <c r="F79" s="201"/>
      <c r="G79" s="202"/>
      <c r="H79" s="246"/>
      <c r="I79" s="247"/>
      <c r="K79" s="192"/>
      <c r="P79" s="193" t="s">
        <v>142</v>
      </c>
      <c r="Q79" s="193" t="s">
        <v>159</v>
      </c>
      <c r="R79" s="193" t="s">
        <v>160</v>
      </c>
      <c r="S79" s="193" t="s">
        <v>160</v>
      </c>
      <c r="T79" s="193" t="s">
        <v>161</v>
      </c>
      <c r="U79" s="193">
        <v>10000</v>
      </c>
      <c r="V79" s="194"/>
      <c r="AJ79"/>
      <c r="AK79"/>
      <c r="AL79"/>
      <c r="AM79"/>
      <c r="AN79"/>
      <c r="AO79"/>
      <c r="AP79"/>
      <c r="AQ79"/>
      <c r="AR79"/>
      <c r="AS79"/>
      <c r="AT79"/>
      <c r="AU79"/>
      <c r="AV79"/>
      <c r="AW79"/>
      <c r="AX79"/>
      <c r="AY79"/>
    </row>
    <row r="80" spans="1:51" s="107" customFormat="1" ht="15.9" hidden="1" customHeight="1">
      <c r="A80" s="206"/>
      <c r="B80" s="198"/>
      <c r="C80" s="199"/>
      <c r="D80" s="203"/>
      <c r="E80" s="200"/>
      <c r="F80" s="201"/>
      <c r="G80" s="202"/>
      <c r="H80" s="246"/>
      <c r="I80" s="247"/>
      <c r="K80" s="192"/>
      <c r="P80" s="193"/>
      <c r="Q80" s="193" t="s">
        <v>170</v>
      </c>
      <c r="R80" s="193" t="s">
        <v>170</v>
      </c>
      <c r="S80" s="193" t="s">
        <v>170</v>
      </c>
      <c r="T80" s="193" t="s">
        <v>153</v>
      </c>
      <c r="U80" s="193">
        <v>13200</v>
      </c>
      <c r="V80" s="194"/>
      <c r="AJ80"/>
      <c r="AK80"/>
      <c r="AL80"/>
      <c r="AM80"/>
      <c r="AN80"/>
      <c r="AO80"/>
      <c r="AP80"/>
      <c r="AQ80"/>
      <c r="AR80"/>
      <c r="AS80"/>
      <c r="AT80"/>
      <c r="AU80"/>
      <c r="AV80"/>
      <c r="AW80"/>
      <c r="AX80"/>
      <c r="AY80"/>
    </row>
    <row r="81" spans="1:51" s="107" customFormat="1" ht="15.9" hidden="1" customHeight="1">
      <c r="A81" s="204"/>
      <c r="B81" s="198"/>
      <c r="C81" s="205"/>
      <c r="D81" s="203"/>
      <c r="E81" s="200"/>
      <c r="F81" s="201"/>
      <c r="G81" s="202"/>
      <c r="H81" s="246"/>
      <c r="I81" s="247"/>
      <c r="K81" s="192"/>
      <c r="P81" s="193" t="s">
        <v>143</v>
      </c>
      <c r="Q81" s="193" t="s">
        <v>173</v>
      </c>
      <c r="R81" s="193" t="s">
        <v>174</v>
      </c>
      <c r="S81" s="193" t="s">
        <v>174</v>
      </c>
      <c r="T81" s="193" t="s">
        <v>153</v>
      </c>
      <c r="U81" s="193">
        <v>13200</v>
      </c>
      <c r="V81" s="194"/>
      <c r="AJ81"/>
      <c r="AK81"/>
      <c r="AL81"/>
      <c r="AM81"/>
      <c r="AN81"/>
      <c r="AO81"/>
      <c r="AP81"/>
      <c r="AQ81"/>
      <c r="AR81"/>
      <c r="AS81"/>
      <c r="AT81"/>
      <c r="AU81"/>
      <c r="AV81"/>
      <c r="AW81"/>
      <c r="AX81"/>
      <c r="AY81"/>
    </row>
    <row r="82" spans="1:51" s="107" customFormat="1" ht="15.9" hidden="1" customHeight="1">
      <c r="A82" s="206"/>
      <c r="B82" s="198"/>
      <c r="C82" s="199"/>
      <c r="D82" s="203"/>
      <c r="E82" s="200"/>
      <c r="F82" s="201"/>
      <c r="G82" s="202"/>
      <c r="H82" s="246"/>
      <c r="I82" s="247"/>
      <c r="K82" s="192"/>
      <c r="P82" s="193"/>
      <c r="Q82" s="193" t="s">
        <v>158</v>
      </c>
      <c r="R82" s="193" t="s">
        <v>151</v>
      </c>
      <c r="S82" s="193" t="s">
        <v>151</v>
      </c>
      <c r="T82" s="193" t="s">
        <v>153</v>
      </c>
      <c r="U82" s="193">
        <v>13200</v>
      </c>
      <c r="V82" s="194"/>
      <c r="AJ82"/>
      <c r="AK82"/>
      <c r="AL82"/>
      <c r="AM82"/>
      <c r="AN82"/>
      <c r="AO82"/>
      <c r="AP82"/>
      <c r="AQ82"/>
      <c r="AR82"/>
      <c r="AS82"/>
      <c r="AT82"/>
      <c r="AU82"/>
      <c r="AV82"/>
      <c r="AW82"/>
      <c r="AX82"/>
      <c r="AY82"/>
    </row>
    <row r="83" spans="1:51" s="107" customFormat="1" ht="15.9" hidden="1" customHeight="1">
      <c r="A83" s="206"/>
      <c r="B83" s="198"/>
      <c r="C83" s="199"/>
      <c r="D83" s="203"/>
      <c r="E83" s="200"/>
      <c r="F83" s="201"/>
      <c r="G83" s="202"/>
      <c r="H83" s="246"/>
      <c r="I83" s="247"/>
      <c r="K83" s="192"/>
      <c r="P83" s="193"/>
      <c r="Q83" s="193"/>
      <c r="R83" s="193"/>
      <c r="S83" s="193"/>
      <c r="T83" s="193"/>
      <c r="U83" s="193"/>
      <c r="V83" s="194"/>
      <c r="AJ83"/>
      <c r="AK83"/>
      <c r="AL83"/>
      <c r="AM83"/>
      <c r="AN83"/>
      <c r="AO83"/>
      <c r="AP83"/>
      <c r="AQ83"/>
      <c r="AR83"/>
      <c r="AS83"/>
      <c r="AT83"/>
      <c r="AU83"/>
      <c r="AV83"/>
      <c r="AW83"/>
      <c r="AX83"/>
      <c r="AY83"/>
    </row>
    <row r="84" spans="1:51" s="195" customFormat="1" ht="15.9" hidden="1" customHeight="1">
      <c r="A84" s="206"/>
      <c r="B84" s="198"/>
      <c r="C84" s="205"/>
      <c r="D84" s="203"/>
      <c r="E84" s="200"/>
      <c r="F84" s="201"/>
      <c r="G84" s="202"/>
      <c r="H84" s="246"/>
      <c r="I84" s="247"/>
      <c r="P84" s="196"/>
      <c r="Q84" s="196"/>
      <c r="R84" s="196"/>
      <c r="S84" s="196"/>
      <c r="T84" s="196"/>
      <c r="U84" s="196"/>
      <c r="V84" s="197"/>
      <c r="AJ84"/>
      <c r="AK84"/>
      <c r="AL84"/>
      <c r="AM84"/>
      <c r="AN84"/>
      <c r="AO84"/>
      <c r="AP84"/>
      <c r="AQ84"/>
      <c r="AR84"/>
      <c r="AS84"/>
      <c r="AT84"/>
      <c r="AU84"/>
      <c r="AV84"/>
      <c r="AW84"/>
      <c r="AX84"/>
      <c r="AY84"/>
    </row>
    <row r="85" spans="1:51" s="195" customFormat="1" ht="15.9" hidden="1" customHeight="1">
      <c r="A85" s="206"/>
      <c r="B85" s="198"/>
      <c r="C85" s="199"/>
      <c r="D85" s="203"/>
      <c r="E85" s="200"/>
      <c r="F85" s="201"/>
      <c r="G85" s="202"/>
      <c r="H85" s="246"/>
      <c r="I85" s="247"/>
      <c r="P85" s="196"/>
      <c r="Q85" s="196" t="s">
        <v>158</v>
      </c>
      <c r="R85" s="196" t="s">
        <v>151</v>
      </c>
      <c r="S85" s="196" t="s">
        <v>151</v>
      </c>
      <c r="T85" s="196" t="s">
        <v>153</v>
      </c>
      <c r="U85" s="196">
        <v>13200</v>
      </c>
      <c r="V85" s="197"/>
      <c r="AJ85"/>
      <c r="AK85"/>
      <c r="AL85"/>
      <c r="AM85"/>
      <c r="AN85"/>
      <c r="AO85"/>
      <c r="AP85"/>
      <c r="AQ85"/>
      <c r="AR85"/>
      <c r="AS85"/>
      <c r="AT85"/>
      <c r="AU85"/>
      <c r="AV85"/>
      <c r="AW85"/>
      <c r="AX85"/>
      <c r="AY85"/>
    </row>
    <row r="86" spans="1:51" s="195" customFormat="1" ht="15.9" hidden="1" customHeight="1">
      <c r="A86" s="206"/>
      <c r="B86" s="198"/>
      <c r="C86" s="199"/>
      <c r="D86" s="203"/>
      <c r="E86" s="200"/>
      <c r="F86" s="201"/>
      <c r="G86" s="202"/>
      <c r="H86" s="246"/>
      <c r="I86" s="247"/>
      <c r="P86" s="196" t="s">
        <v>146</v>
      </c>
      <c r="Q86" s="196" t="s">
        <v>158</v>
      </c>
      <c r="R86" s="196" t="s">
        <v>151</v>
      </c>
      <c r="S86" s="196" t="s">
        <v>151</v>
      </c>
      <c r="T86" s="196" t="s">
        <v>153</v>
      </c>
      <c r="U86" s="196">
        <v>13200</v>
      </c>
      <c r="V86" s="197"/>
      <c r="AJ86"/>
      <c r="AK86"/>
      <c r="AL86"/>
      <c r="AM86"/>
      <c r="AN86"/>
      <c r="AO86"/>
      <c r="AP86"/>
      <c r="AQ86"/>
      <c r="AR86"/>
      <c r="AS86"/>
      <c r="AT86"/>
      <c r="AU86"/>
      <c r="AV86"/>
      <c r="AW86"/>
      <c r="AX86"/>
      <c r="AY86"/>
    </row>
    <row r="87" spans="1:51" s="147" customFormat="1" ht="15.9" hidden="1" customHeight="1">
      <c r="A87" s="191"/>
      <c r="B87" s="165"/>
      <c r="C87" s="170"/>
      <c r="D87" s="166"/>
      <c r="E87" s="167"/>
      <c r="F87" s="168"/>
      <c r="G87" s="169"/>
      <c r="H87" s="244"/>
      <c r="I87" s="245"/>
      <c r="J87" s="142"/>
      <c r="K87" s="142"/>
      <c r="L87" s="142"/>
      <c r="M87" s="142"/>
      <c r="N87" s="142"/>
      <c r="O87" s="142"/>
      <c r="P87" s="112"/>
      <c r="Q87" s="112" t="s">
        <v>158</v>
      </c>
      <c r="R87" s="112" t="s">
        <v>151</v>
      </c>
      <c r="S87" s="112" t="s">
        <v>151</v>
      </c>
      <c r="T87" s="112" t="s">
        <v>153</v>
      </c>
      <c r="U87" s="112">
        <v>13200</v>
      </c>
      <c r="V87" s="146"/>
      <c r="W87" s="142"/>
      <c r="X87" s="142"/>
      <c r="Y87" s="142"/>
      <c r="Z87" s="142"/>
      <c r="AA87" s="142"/>
      <c r="AB87" s="142"/>
      <c r="AC87" s="142"/>
      <c r="AD87" s="142"/>
      <c r="AE87" s="142"/>
      <c r="AF87" s="142"/>
      <c r="AG87" s="142"/>
      <c r="AH87" s="142"/>
      <c r="AI87" s="142"/>
      <c r="AJ87"/>
      <c r="AK87"/>
      <c r="AL87"/>
      <c r="AM87"/>
      <c r="AN87"/>
      <c r="AO87"/>
      <c r="AP87"/>
      <c r="AQ87"/>
      <c r="AR87"/>
      <c r="AS87"/>
      <c r="AT87"/>
      <c r="AU87"/>
      <c r="AV87"/>
      <c r="AW87"/>
      <c r="AX87"/>
      <c r="AY87"/>
    </row>
    <row r="88" spans="1:51" s="147" customFormat="1" ht="15.9" hidden="1" customHeight="1">
      <c r="A88" s="191"/>
      <c r="B88" s="165"/>
      <c r="C88" s="170"/>
      <c r="D88" s="166"/>
      <c r="E88" s="167"/>
      <c r="F88" s="168"/>
      <c r="G88" s="169"/>
      <c r="H88" s="244"/>
      <c r="I88" s="245"/>
      <c r="J88" s="142"/>
      <c r="K88" s="142"/>
      <c r="L88" s="142"/>
      <c r="M88" s="142"/>
      <c r="N88" s="142"/>
      <c r="O88" s="142"/>
      <c r="P88" s="112" t="s">
        <v>144</v>
      </c>
      <c r="Q88" s="112" t="s">
        <v>175</v>
      </c>
      <c r="R88" s="112" t="s">
        <v>151</v>
      </c>
      <c r="S88" s="112" t="s">
        <v>151</v>
      </c>
      <c r="T88" s="112" t="s">
        <v>153</v>
      </c>
      <c r="U88" s="112">
        <v>13200</v>
      </c>
      <c r="V88" s="146"/>
      <c r="W88" s="142"/>
      <c r="X88" s="142"/>
      <c r="Y88" s="142"/>
      <c r="Z88" s="142"/>
      <c r="AA88" s="142"/>
      <c r="AB88" s="142"/>
      <c r="AC88" s="142"/>
      <c r="AD88" s="142"/>
      <c r="AE88" s="142"/>
      <c r="AF88" s="142"/>
      <c r="AG88" s="142"/>
      <c r="AH88" s="142"/>
      <c r="AI88" s="142"/>
      <c r="AJ88"/>
      <c r="AK88"/>
      <c r="AL88"/>
      <c r="AM88"/>
      <c r="AN88"/>
      <c r="AO88"/>
      <c r="AP88"/>
      <c r="AQ88"/>
      <c r="AR88"/>
      <c r="AS88"/>
      <c r="AT88"/>
      <c r="AU88"/>
      <c r="AV88"/>
      <c r="AW88"/>
      <c r="AX88"/>
      <c r="AY88"/>
    </row>
    <row r="89" spans="1:51" s="147" customFormat="1" ht="15.9" hidden="1" customHeight="1">
      <c r="A89" s="172"/>
      <c r="B89" s="165"/>
      <c r="C89" s="170"/>
      <c r="D89" s="166"/>
      <c r="E89" s="167"/>
      <c r="F89" s="168"/>
      <c r="G89" s="171"/>
      <c r="H89" s="244"/>
      <c r="I89" s="245"/>
      <c r="J89" s="142"/>
      <c r="K89" s="142"/>
      <c r="L89" s="142"/>
      <c r="M89" s="142"/>
      <c r="N89" s="142"/>
      <c r="O89" s="142"/>
      <c r="P89" s="112"/>
      <c r="Q89" s="112"/>
      <c r="R89" s="112"/>
      <c r="S89" s="112"/>
      <c r="T89" s="112"/>
      <c r="U89" s="112"/>
      <c r="V89" s="146"/>
      <c r="W89" s="142"/>
      <c r="X89" s="142"/>
      <c r="Y89" s="142"/>
      <c r="Z89" s="142"/>
      <c r="AA89" s="142"/>
      <c r="AB89" s="142"/>
      <c r="AC89" s="142"/>
      <c r="AD89" s="142"/>
      <c r="AE89" s="142"/>
      <c r="AF89" s="142"/>
      <c r="AG89" s="142"/>
      <c r="AH89" s="142"/>
      <c r="AI89" s="142"/>
      <c r="AJ89"/>
      <c r="AK89"/>
      <c r="AL89"/>
      <c r="AM89"/>
      <c r="AN89"/>
      <c r="AO89"/>
      <c r="AP89"/>
      <c r="AQ89"/>
      <c r="AR89"/>
      <c r="AS89"/>
      <c r="AT89"/>
      <c r="AU89"/>
      <c r="AV89"/>
      <c r="AW89"/>
      <c r="AX89"/>
      <c r="AY89"/>
    </row>
    <row r="90" spans="1:51" s="147" customFormat="1" ht="15.9" hidden="1" customHeight="1">
      <c r="A90" s="172"/>
      <c r="B90" s="165"/>
      <c r="C90" s="170"/>
      <c r="D90" s="166"/>
      <c r="E90" s="167"/>
      <c r="F90" s="168"/>
      <c r="G90" s="171"/>
      <c r="H90" s="244"/>
      <c r="I90" s="245"/>
      <c r="J90" s="142"/>
      <c r="K90" s="142"/>
      <c r="L90" s="142"/>
      <c r="M90" s="142"/>
      <c r="N90" s="142"/>
      <c r="O90" s="142"/>
      <c r="P90" s="112"/>
      <c r="Q90" s="112"/>
      <c r="R90" s="112"/>
      <c r="S90" s="112"/>
      <c r="T90" s="112"/>
      <c r="U90" s="112"/>
      <c r="V90" s="146"/>
      <c r="W90" s="142"/>
      <c r="X90" s="142"/>
      <c r="Y90" s="142"/>
      <c r="Z90" s="142"/>
      <c r="AA90" s="142"/>
      <c r="AB90" s="142"/>
      <c r="AC90" s="142"/>
      <c r="AD90" s="142"/>
      <c r="AE90" s="142"/>
      <c r="AF90" s="142"/>
      <c r="AG90" s="142"/>
      <c r="AH90" s="142"/>
      <c r="AI90" s="142"/>
      <c r="AJ90"/>
      <c r="AK90"/>
      <c r="AL90"/>
      <c r="AM90"/>
      <c r="AN90"/>
      <c r="AO90"/>
      <c r="AP90"/>
      <c r="AQ90"/>
      <c r="AR90"/>
      <c r="AS90"/>
      <c r="AT90"/>
      <c r="AU90"/>
      <c r="AV90"/>
      <c r="AW90"/>
      <c r="AX90"/>
      <c r="AY90"/>
    </row>
    <row r="91" spans="1:51" s="147" customFormat="1" ht="15.9" hidden="1" customHeight="1">
      <c r="A91" s="172"/>
      <c r="B91" s="165"/>
      <c r="C91" s="113"/>
      <c r="D91" s="166"/>
      <c r="E91" s="167"/>
      <c r="F91" s="168"/>
      <c r="G91" s="171"/>
      <c r="H91" s="244"/>
      <c r="I91" s="245"/>
      <c r="J91" s="142"/>
      <c r="K91" s="142"/>
      <c r="L91" s="142"/>
      <c r="M91" s="142"/>
      <c r="N91" s="142"/>
      <c r="O91" s="142"/>
      <c r="P91" s="112"/>
      <c r="Q91" s="112" t="s">
        <v>157</v>
      </c>
      <c r="R91" s="112" t="s">
        <v>150</v>
      </c>
      <c r="S91" s="112" t="s">
        <v>150</v>
      </c>
      <c r="T91" s="112" t="s">
        <v>152</v>
      </c>
      <c r="U91" s="112">
        <v>13250</v>
      </c>
      <c r="V91" s="146"/>
      <c r="W91" s="142"/>
      <c r="X91" s="142"/>
      <c r="Y91" s="142"/>
      <c r="Z91" s="142"/>
      <c r="AA91" s="142"/>
      <c r="AB91" s="142"/>
      <c r="AC91" s="142"/>
      <c r="AD91" s="142"/>
      <c r="AE91" s="142"/>
      <c r="AF91" s="142"/>
      <c r="AG91" s="142"/>
      <c r="AH91" s="142"/>
      <c r="AI91" s="142"/>
      <c r="AJ91"/>
      <c r="AK91"/>
      <c r="AL91"/>
      <c r="AM91"/>
      <c r="AN91"/>
      <c r="AO91"/>
      <c r="AP91"/>
      <c r="AQ91"/>
      <c r="AR91"/>
      <c r="AS91"/>
      <c r="AT91"/>
      <c r="AU91"/>
      <c r="AV91"/>
      <c r="AW91"/>
      <c r="AX91"/>
      <c r="AY91"/>
    </row>
    <row r="92" spans="1:51" s="147" customFormat="1" ht="15.9" hidden="1" customHeight="1">
      <c r="A92" s="172"/>
      <c r="B92" s="165"/>
      <c r="C92" s="170"/>
      <c r="D92" s="166"/>
      <c r="E92" s="167"/>
      <c r="F92" s="168"/>
      <c r="G92" s="171"/>
      <c r="H92" s="244"/>
      <c r="I92" s="245"/>
      <c r="J92" s="142"/>
      <c r="K92" s="142"/>
      <c r="L92" s="142"/>
      <c r="M92" s="142"/>
      <c r="N92" s="142"/>
      <c r="O92" s="142"/>
      <c r="P92" s="112"/>
      <c r="Q92" s="112"/>
      <c r="R92" s="112"/>
      <c r="S92" s="112"/>
      <c r="T92" s="112"/>
      <c r="U92" s="112"/>
      <c r="V92" s="146"/>
      <c r="W92" s="142"/>
      <c r="X92" s="142"/>
      <c r="Y92" s="142"/>
      <c r="Z92" s="142"/>
      <c r="AA92" s="142"/>
      <c r="AB92" s="142"/>
      <c r="AC92" s="142"/>
      <c r="AD92" s="142"/>
      <c r="AE92" s="142"/>
      <c r="AF92" s="142"/>
      <c r="AG92" s="142"/>
      <c r="AH92" s="142"/>
      <c r="AI92" s="142"/>
      <c r="AJ92"/>
      <c r="AK92"/>
      <c r="AL92"/>
      <c r="AM92"/>
      <c r="AN92"/>
      <c r="AO92"/>
      <c r="AP92"/>
      <c r="AQ92"/>
      <c r="AR92"/>
      <c r="AS92"/>
      <c r="AT92"/>
      <c r="AU92"/>
      <c r="AV92"/>
      <c r="AW92"/>
      <c r="AX92"/>
      <c r="AY92"/>
    </row>
    <row r="93" spans="1:51" s="147" customFormat="1" ht="15.9" hidden="1" customHeight="1">
      <c r="A93" s="172"/>
      <c r="B93" s="165"/>
      <c r="C93" s="170"/>
      <c r="D93" s="166"/>
      <c r="E93" s="167"/>
      <c r="F93" s="168"/>
      <c r="G93" s="171"/>
      <c r="H93" s="244"/>
      <c r="I93" s="245"/>
      <c r="J93" s="142"/>
      <c r="K93" s="142"/>
      <c r="L93" s="142"/>
      <c r="M93" s="142"/>
      <c r="N93" s="142"/>
      <c r="O93" s="142"/>
      <c r="P93" s="112"/>
      <c r="Q93" s="112"/>
      <c r="R93" s="112"/>
      <c r="S93" s="112"/>
      <c r="T93" s="112"/>
      <c r="U93" s="112"/>
      <c r="V93" s="146"/>
      <c r="W93" s="142"/>
      <c r="X93" s="142"/>
      <c r="Y93" s="142"/>
      <c r="Z93" s="142"/>
      <c r="AA93" s="142"/>
      <c r="AB93" s="142"/>
      <c r="AC93" s="142"/>
      <c r="AD93" s="142"/>
      <c r="AE93" s="142"/>
      <c r="AF93" s="142"/>
      <c r="AG93" s="142"/>
      <c r="AH93" s="142"/>
      <c r="AI93" s="142"/>
      <c r="AJ93"/>
      <c r="AK93"/>
      <c r="AL93"/>
      <c r="AM93"/>
      <c r="AN93"/>
      <c r="AO93"/>
      <c r="AP93"/>
      <c r="AQ93"/>
      <c r="AR93"/>
      <c r="AS93"/>
      <c r="AT93"/>
      <c r="AU93"/>
      <c r="AV93"/>
      <c r="AW93"/>
      <c r="AX93"/>
      <c r="AY93"/>
    </row>
    <row r="94" spans="1:51" s="147" customFormat="1" ht="15.9" hidden="1" customHeight="1">
      <c r="A94" s="172"/>
      <c r="B94" s="165"/>
      <c r="C94" s="113"/>
      <c r="D94" s="166"/>
      <c r="E94" s="167"/>
      <c r="F94" s="168"/>
      <c r="G94" s="171"/>
      <c r="H94" s="244"/>
      <c r="I94" s="245"/>
      <c r="J94" s="142"/>
      <c r="K94" s="142"/>
      <c r="L94" s="142"/>
      <c r="M94" s="142"/>
      <c r="N94" s="142"/>
      <c r="O94" s="142"/>
      <c r="P94" s="112" t="s">
        <v>147</v>
      </c>
      <c r="Q94" s="112" t="s">
        <v>176</v>
      </c>
      <c r="R94" s="112" t="s">
        <v>177</v>
      </c>
      <c r="S94" s="112" t="s">
        <v>177</v>
      </c>
      <c r="T94" s="112" t="s">
        <v>153</v>
      </c>
      <c r="U94" s="112">
        <v>13200</v>
      </c>
      <c r="V94" s="146"/>
      <c r="W94" s="142"/>
      <c r="X94" s="142"/>
      <c r="Y94" s="142"/>
      <c r="Z94" s="142"/>
      <c r="AA94" s="142"/>
      <c r="AB94" s="142"/>
      <c r="AC94" s="142"/>
      <c r="AD94" s="142"/>
      <c r="AE94" s="142"/>
      <c r="AF94" s="142"/>
      <c r="AG94" s="142"/>
      <c r="AH94" s="142"/>
      <c r="AI94" s="142"/>
      <c r="AJ94"/>
      <c r="AK94"/>
      <c r="AL94"/>
      <c r="AM94"/>
      <c r="AN94"/>
      <c r="AO94"/>
      <c r="AP94"/>
      <c r="AQ94"/>
      <c r="AR94"/>
      <c r="AS94"/>
      <c r="AT94"/>
      <c r="AU94"/>
      <c r="AV94"/>
      <c r="AW94"/>
      <c r="AX94"/>
      <c r="AY94"/>
    </row>
    <row r="95" spans="1:51" s="147" customFormat="1" ht="15.9" hidden="1" customHeight="1">
      <c r="A95" s="191"/>
      <c r="B95" s="165"/>
      <c r="C95" s="170"/>
      <c r="D95" s="166"/>
      <c r="E95" s="167"/>
      <c r="F95" s="168"/>
      <c r="G95" s="169"/>
      <c r="H95" s="244"/>
      <c r="I95" s="245"/>
      <c r="J95" s="142"/>
      <c r="K95" s="142"/>
      <c r="L95" s="142"/>
      <c r="M95" s="142"/>
      <c r="N95" s="142"/>
      <c r="O95" s="142"/>
      <c r="P95" s="112" t="s">
        <v>144</v>
      </c>
      <c r="Q95" s="112" t="s">
        <v>175</v>
      </c>
      <c r="R95" s="112" t="s">
        <v>151</v>
      </c>
      <c r="S95" s="112" t="s">
        <v>151</v>
      </c>
      <c r="T95" s="112" t="s">
        <v>153</v>
      </c>
      <c r="U95" s="112">
        <v>13200</v>
      </c>
      <c r="V95" s="146"/>
      <c r="W95" s="142"/>
      <c r="X95" s="142"/>
      <c r="Y95" s="142"/>
      <c r="Z95" s="142"/>
      <c r="AA95" s="142"/>
      <c r="AB95" s="142"/>
      <c r="AC95" s="142"/>
      <c r="AD95" s="142"/>
      <c r="AE95" s="142"/>
      <c r="AF95" s="142"/>
      <c r="AG95" s="142"/>
      <c r="AH95" s="142"/>
      <c r="AI95" s="142"/>
      <c r="AJ95"/>
      <c r="AK95"/>
      <c r="AL95"/>
      <c r="AM95"/>
      <c r="AN95"/>
      <c r="AO95"/>
      <c r="AP95"/>
      <c r="AQ95"/>
      <c r="AR95"/>
      <c r="AS95"/>
      <c r="AT95"/>
      <c r="AU95"/>
      <c r="AV95"/>
      <c r="AW95"/>
      <c r="AX95"/>
      <c r="AY95"/>
    </row>
    <row r="96" spans="1:51" s="147" customFormat="1" ht="15.9" hidden="1" customHeight="1">
      <c r="A96" s="172"/>
      <c r="B96" s="165"/>
      <c r="C96" s="170"/>
      <c r="D96" s="166"/>
      <c r="E96" s="167"/>
      <c r="F96" s="168"/>
      <c r="G96" s="171"/>
      <c r="H96" s="244"/>
      <c r="I96" s="245"/>
      <c r="J96" s="142"/>
      <c r="K96" s="142"/>
      <c r="L96" s="142"/>
      <c r="M96" s="142"/>
      <c r="N96" s="142"/>
      <c r="O96" s="142"/>
      <c r="P96" s="112"/>
      <c r="Q96" s="112"/>
      <c r="R96" s="112"/>
      <c r="S96" s="112"/>
      <c r="T96" s="112"/>
      <c r="U96" s="112"/>
      <c r="V96" s="146"/>
      <c r="W96" s="142"/>
      <c r="X96" s="142"/>
      <c r="Y96" s="142"/>
      <c r="Z96" s="142"/>
      <c r="AA96" s="142"/>
      <c r="AB96" s="142"/>
      <c r="AC96" s="142"/>
      <c r="AD96" s="142"/>
      <c r="AE96" s="142"/>
      <c r="AF96" s="142"/>
      <c r="AG96" s="142"/>
      <c r="AH96" s="142"/>
      <c r="AI96" s="142"/>
      <c r="AJ96"/>
      <c r="AK96"/>
      <c r="AL96"/>
      <c r="AM96"/>
      <c r="AN96"/>
      <c r="AO96"/>
      <c r="AP96"/>
      <c r="AQ96"/>
      <c r="AR96"/>
      <c r="AS96"/>
      <c r="AT96"/>
      <c r="AU96"/>
      <c r="AV96"/>
      <c r="AW96"/>
      <c r="AX96"/>
      <c r="AY96"/>
    </row>
    <row r="97" spans="1:51" s="147" customFormat="1" ht="15.9" hidden="1" customHeight="1">
      <c r="A97" s="172"/>
      <c r="B97" s="165"/>
      <c r="C97" s="170"/>
      <c r="D97" s="166"/>
      <c r="E97" s="167"/>
      <c r="F97" s="168"/>
      <c r="G97" s="171"/>
      <c r="H97" s="244"/>
      <c r="I97" s="245"/>
      <c r="J97" s="142"/>
      <c r="K97" s="142"/>
      <c r="L97" s="142"/>
      <c r="M97" s="142"/>
      <c r="N97" s="142"/>
      <c r="O97" s="142"/>
      <c r="P97" s="112"/>
      <c r="Q97" s="112"/>
      <c r="R97" s="112"/>
      <c r="S97" s="112"/>
      <c r="T97" s="112"/>
      <c r="U97" s="112"/>
      <c r="V97" s="146"/>
      <c r="W97" s="142"/>
      <c r="X97" s="142"/>
      <c r="Y97" s="142"/>
      <c r="Z97" s="142"/>
      <c r="AA97" s="142"/>
      <c r="AB97" s="142"/>
      <c r="AC97" s="142"/>
      <c r="AD97" s="142"/>
      <c r="AE97" s="142"/>
      <c r="AF97" s="142"/>
      <c r="AG97" s="142"/>
      <c r="AH97" s="142"/>
      <c r="AI97" s="142"/>
      <c r="AJ97"/>
      <c r="AK97"/>
      <c r="AL97"/>
      <c r="AM97"/>
      <c r="AN97"/>
      <c r="AO97"/>
      <c r="AP97"/>
      <c r="AQ97"/>
      <c r="AR97"/>
      <c r="AS97"/>
      <c r="AT97"/>
      <c r="AU97"/>
      <c r="AV97"/>
      <c r="AW97"/>
      <c r="AX97"/>
      <c r="AY97"/>
    </row>
    <row r="98" spans="1:51" s="147" customFormat="1" ht="15.9" hidden="1" customHeight="1">
      <c r="A98" s="172"/>
      <c r="B98" s="165"/>
      <c r="C98" s="113"/>
      <c r="D98" s="166"/>
      <c r="E98" s="167"/>
      <c r="F98" s="168"/>
      <c r="G98" s="171"/>
      <c r="H98" s="244"/>
      <c r="I98" s="245"/>
      <c r="J98" s="142"/>
      <c r="K98" s="142"/>
      <c r="L98" s="142"/>
      <c r="M98" s="142"/>
      <c r="N98" s="142"/>
      <c r="O98" s="142"/>
      <c r="P98" s="112"/>
      <c r="Q98" s="112" t="s">
        <v>157</v>
      </c>
      <c r="R98" s="112" t="s">
        <v>150</v>
      </c>
      <c r="S98" s="112" t="s">
        <v>150</v>
      </c>
      <c r="T98" s="112" t="s">
        <v>152</v>
      </c>
      <c r="U98" s="112">
        <v>13250</v>
      </c>
      <c r="V98" s="146"/>
      <c r="W98" s="142"/>
      <c r="X98" s="142"/>
      <c r="Y98" s="142"/>
      <c r="Z98" s="142"/>
      <c r="AA98" s="142"/>
      <c r="AB98" s="142"/>
      <c r="AC98" s="142"/>
      <c r="AD98" s="142"/>
      <c r="AE98" s="142"/>
      <c r="AF98" s="142"/>
      <c r="AG98" s="142"/>
      <c r="AH98" s="142"/>
      <c r="AI98" s="142"/>
      <c r="AJ98"/>
      <c r="AK98"/>
      <c r="AL98"/>
      <c r="AM98"/>
      <c r="AN98"/>
      <c r="AO98"/>
      <c r="AP98"/>
      <c r="AQ98"/>
      <c r="AR98"/>
      <c r="AS98"/>
      <c r="AT98"/>
      <c r="AU98"/>
      <c r="AV98"/>
      <c r="AW98"/>
      <c r="AX98"/>
      <c r="AY98"/>
    </row>
    <row r="99" spans="1:51" s="147" customFormat="1" ht="15.9" hidden="1" customHeight="1">
      <c r="A99" s="172"/>
      <c r="B99" s="165"/>
      <c r="C99" s="170"/>
      <c r="D99" s="166"/>
      <c r="E99" s="167"/>
      <c r="F99" s="168"/>
      <c r="G99" s="171"/>
      <c r="H99" s="244"/>
      <c r="I99" s="245"/>
      <c r="J99" s="142"/>
      <c r="K99" s="142"/>
      <c r="L99" s="142"/>
      <c r="M99" s="142"/>
      <c r="N99" s="142"/>
      <c r="O99" s="142"/>
      <c r="P99" s="112"/>
      <c r="Q99" s="112"/>
      <c r="R99" s="112"/>
      <c r="S99" s="112"/>
      <c r="T99" s="112"/>
      <c r="U99" s="112"/>
      <c r="V99" s="146"/>
      <c r="W99" s="142"/>
      <c r="X99" s="142"/>
      <c r="Y99" s="142"/>
      <c r="Z99" s="142"/>
      <c r="AA99" s="142"/>
      <c r="AB99" s="142"/>
      <c r="AC99" s="142"/>
      <c r="AD99" s="142"/>
      <c r="AE99" s="142"/>
      <c r="AF99" s="142"/>
      <c r="AG99" s="142"/>
      <c r="AH99" s="142"/>
      <c r="AI99" s="142"/>
      <c r="AJ99"/>
      <c r="AK99"/>
      <c r="AL99"/>
      <c r="AM99"/>
      <c r="AN99"/>
      <c r="AO99"/>
      <c r="AP99"/>
      <c r="AQ99"/>
      <c r="AR99"/>
      <c r="AS99"/>
      <c r="AT99"/>
      <c r="AU99"/>
      <c r="AV99"/>
      <c r="AW99"/>
      <c r="AX99"/>
      <c r="AY99"/>
    </row>
    <row r="100" spans="1:51" s="147" customFormat="1" ht="15.9" hidden="1" customHeight="1">
      <c r="A100" s="172"/>
      <c r="B100" s="165"/>
      <c r="C100" s="170"/>
      <c r="D100" s="166"/>
      <c r="E100" s="167"/>
      <c r="F100" s="168"/>
      <c r="G100" s="171"/>
      <c r="H100" s="244"/>
      <c r="I100" s="245"/>
      <c r="J100" s="142"/>
      <c r="K100" s="142"/>
      <c r="L100" s="142"/>
      <c r="M100" s="142"/>
      <c r="N100" s="142"/>
      <c r="O100" s="142"/>
      <c r="P100" s="112"/>
      <c r="Q100" s="112"/>
      <c r="R100" s="112"/>
      <c r="S100" s="112"/>
      <c r="T100" s="112"/>
      <c r="U100" s="112"/>
      <c r="V100" s="146"/>
      <c r="W100" s="142"/>
      <c r="X100" s="142"/>
      <c r="Y100" s="142"/>
      <c r="Z100" s="142"/>
      <c r="AA100" s="142"/>
      <c r="AB100" s="142"/>
      <c r="AC100" s="142"/>
      <c r="AD100" s="142"/>
      <c r="AE100" s="142"/>
      <c r="AF100" s="142"/>
      <c r="AG100" s="142"/>
      <c r="AH100" s="142"/>
      <c r="AI100" s="142"/>
      <c r="AJ100"/>
      <c r="AK100"/>
      <c r="AL100"/>
      <c r="AM100"/>
      <c r="AN100"/>
      <c r="AO100"/>
      <c r="AP100"/>
      <c r="AQ100"/>
      <c r="AR100"/>
      <c r="AS100"/>
      <c r="AT100"/>
      <c r="AU100"/>
      <c r="AV100"/>
      <c r="AW100"/>
      <c r="AX100"/>
      <c r="AY100"/>
    </row>
    <row r="101" spans="1:51" s="147" customFormat="1" ht="15.9" hidden="1" customHeight="1">
      <c r="A101" s="172"/>
      <c r="B101" s="165"/>
      <c r="C101" s="113"/>
      <c r="D101" s="166"/>
      <c r="E101" s="167"/>
      <c r="F101" s="168"/>
      <c r="G101" s="171"/>
      <c r="H101" s="244"/>
      <c r="I101" s="245"/>
      <c r="J101" s="142"/>
      <c r="K101" s="142"/>
      <c r="L101" s="142"/>
      <c r="M101" s="142"/>
      <c r="N101" s="142"/>
      <c r="O101" s="142"/>
      <c r="P101" s="112" t="s">
        <v>147</v>
      </c>
      <c r="Q101" s="112" t="s">
        <v>176</v>
      </c>
      <c r="R101" s="112" t="s">
        <v>177</v>
      </c>
      <c r="S101" s="112" t="s">
        <v>177</v>
      </c>
      <c r="T101" s="112" t="s">
        <v>153</v>
      </c>
      <c r="U101" s="112">
        <v>13200</v>
      </c>
      <c r="V101" s="146"/>
      <c r="W101" s="142"/>
      <c r="X101" s="142"/>
      <c r="Y101" s="142"/>
      <c r="Z101" s="142"/>
      <c r="AA101" s="142"/>
      <c r="AB101" s="142"/>
      <c r="AC101" s="142"/>
      <c r="AD101" s="142"/>
      <c r="AE101" s="142"/>
      <c r="AF101" s="142"/>
      <c r="AG101" s="142"/>
      <c r="AH101" s="142"/>
      <c r="AI101" s="142"/>
      <c r="AJ101"/>
      <c r="AK101"/>
      <c r="AL101"/>
      <c r="AM101"/>
      <c r="AN101"/>
      <c r="AO101"/>
      <c r="AP101"/>
      <c r="AQ101"/>
      <c r="AR101"/>
      <c r="AS101"/>
      <c r="AT101"/>
      <c r="AU101"/>
      <c r="AV101"/>
      <c r="AW101"/>
      <c r="AX101"/>
      <c r="AY101"/>
    </row>
    <row r="102" spans="1:51" s="147" customFormat="1" ht="15.9" hidden="1" customHeight="1">
      <c r="A102" s="172"/>
      <c r="B102" s="165"/>
      <c r="C102" s="170"/>
      <c r="D102" s="166"/>
      <c r="E102" s="167"/>
      <c r="F102" s="168"/>
      <c r="G102" s="171"/>
      <c r="H102" s="244"/>
      <c r="I102" s="245"/>
      <c r="J102" s="142"/>
      <c r="K102" s="142"/>
      <c r="L102" s="142"/>
      <c r="M102" s="142"/>
      <c r="N102" s="142"/>
      <c r="O102" s="142"/>
      <c r="P102" s="112"/>
      <c r="Q102" s="112"/>
      <c r="R102" s="112"/>
      <c r="S102" s="112"/>
      <c r="T102" s="112"/>
      <c r="U102" s="112"/>
      <c r="V102" s="146"/>
      <c r="W102" s="142"/>
      <c r="X102" s="142"/>
      <c r="Y102" s="142"/>
      <c r="Z102" s="142"/>
      <c r="AA102" s="142"/>
      <c r="AB102" s="142"/>
      <c r="AC102" s="142"/>
      <c r="AD102" s="142"/>
      <c r="AE102" s="142"/>
      <c r="AF102" s="142"/>
      <c r="AG102" s="142"/>
      <c r="AH102" s="142"/>
      <c r="AI102" s="142"/>
      <c r="AJ102"/>
      <c r="AK102"/>
      <c r="AL102"/>
      <c r="AM102"/>
      <c r="AN102"/>
      <c r="AO102"/>
      <c r="AP102"/>
      <c r="AQ102"/>
      <c r="AR102"/>
      <c r="AS102"/>
      <c r="AT102"/>
      <c r="AU102"/>
      <c r="AV102"/>
      <c r="AW102"/>
      <c r="AX102"/>
      <c r="AY102"/>
    </row>
    <row r="103" spans="1:51" s="147" customFormat="1" ht="15.9" hidden="1" customHeight="1">
      <c r="A103" s="172"/>
      <c r="B103" s="165"/>
      <c r="C103" s="113"/>
      <c r="D103" s="166"/>
      <c r="E103" s="167"/>
      <c r="F103" s="168"/>
      <c r="G103" s="171"/>
      <c r="H103" s="244"/>
      <c r="I103" s="245"/>
      <c r="J103" s="142"/>
      <c r="K103" s="142"/>
      <c r="L103" s="142"/>
      <c r="M103" s="142"/>
      <c r="N103" s="142"/>
      <c r="O103" s="142"/>
      <c r="P103" s="112"/>
      <c r="Q103" s="112" t="s">
        <v>157</v>
      </c>
      <c r="R103" s="112" t="s">
        <v>150</v>
      </c>
      <c r="S103" s="112" t="s">
        <v>150</v>
      </c>
      <c r="T103" s="112" t="s">
        <v>152</v>
      </c>
      <c r="U103" s="112">
        <v>13250</v>
      </c>
      <c r="V103" s="146"/>
      <c r="W103" s="142"/>
      <c r="X103" s="142"/>
      <c r="Y103" s="142"/>
      <c r="Z103" s="142"/>
      <c r="AA103" s="142"/>
      <c r="AB103" s="142"/>
      <c r="AC103" s="142"/>
      <c r="AD103" s="142"/>
      <c r="AE103" s="142"/>
      <c r="AF103" s="142"/>
      <c r="AG103" s="142"/>
      <c r="AH103" s="142"/>
      <c r="AI103" s="142"/>
      <c r="AJ103"/>
      <c r="AK103"/>
      <c r="AL103"/>
      <c r="AM103"/>
      <c r="AN103"/>
      <c r="AO103"/>
      <c r="AP103"/>
      <c r="AQ103"/>
      <c r="AR103"/>
      <c r="AS103"/>
      <c r="AT103"/>
      <c r="AU103"/>
      <c r="AV103"/>
      <c r="AW103"/>
      <c r="AX103"/>
      <c r="AY103"/>
    </row>
    <row r="104" spans="1:51" s="147" customFormat="1" ht="15.9" hidden="1" customHeight="1">
      <c r="A104" s="172"/>
      <c r="B104" s="165"/>
      <c r="C104" s="170"/>
      <c r="D104" s="166"/>
      <c r="E104" s="167"/>
      <c r="F104" s="168"/>
      <c r="G104" s="171"/>
      <c r="H104" s="244"/>
      <c r="I104" s="245"/>
      <c r="J104" s="142"/>
      <c r="K104" s="142"/>
      <c r="L104" s="142"/>
      <c r="M104" s="142"/>
      <c r="N104" s="142"/>
      <c r="O104" s="142"/>
      <c r="P104" s="112"/>
      <c r="Q104" s="112"/>
      <c r="R104" s="112"/>
      <c r="S104" s="112"/>
      <c r="T104" s="112"/>
      <c r="U104" s="112"/>
      <c r="V104" s="146"/>
      <c r="W104" s="142"/>
      <c r="X104" s="142"/>
      <c r="Y104" s="142"/>
      <c r="Z104" s="142"/>
      <c r="AA104" s="142"/>
      <c r="AB104" s="142"/>
      <c r="AC104" s="142"/>
      <c r="AD104" s="142"/>
      <c r="AE104" s="142"/>
      <c r="AF104" s="142"/>
      <c r="AG104" s="142"/>
      <c r="AH104" s="142"/>
      <c r="AI104" s="142"/>
      <c r="AJ104"/>
      <c r="AK104"/>
      <c r="AL104"/>
      <c r="AM104"/>
      <c r="AN104"/>
      <c r="AO104"/>
      <c r="AP104"/>
      <c r="AQ104"/>
      <c r="AR104"/>
      <c r="AS104"/>
      <c r="AT104"/>
      <c r="AU104"/>
      <c r="AV104"/>
      <c r="AW104"/>
      <c r="AX104"/>
      <c r="AY104"/>
    </row>
    <row r="105" spans="1:51" s="147" customFormat="1" ht="15.9" hidden="1" customHeight="1">
      <c r="A105" s="172"/>
      <c r="B105" s="165"/>
      <c r="C105" s="170"/>
      <c r="D105" s="166"/>
      <c r="E105" s="167"/>
      <c r="F105" s="168"/>
      <c r="G105" s="171"/>
      <c r="H105" s="244"/>
      <c r="I105" s="245"/>
      <c r="J105" s="142"/>
      <c r="K105" s="142"/>
      <c r="L105" s="142"/>
      <c r="M105" s="142"/>
      <c r="N105" s="142"/>
      <c r="O105" s="142"/>
      <c r="P105" s="112"/>
      <c r="Q105" s="112"/>
      <c r="R105" s="112"/>
      <c r="S105" s="112"/>
      <c r="T105" s="112"/>
      <c r="U105" s="112"/>
      <c r="V105" s="146"/>
      <c r="W105" s="142"/>
      <c r="X105" s="142"/>
      <c r="Y105" s="142"/>
      <c r="Z105" s="142"/>
      <c r="AA105" s="142"/>
      <c r="AB105" s="142"/>
      <c r="AC105" s="142"/>
      <c r="AD105" s="142"/>
      <c r="AE105" s="142"/>
      <c r="AF105" s="142"/>
      <c r="AG105" s="142"/>
      <c r="AH105" s="142"/>
      <c r="AI105" s="142"/>
      <c r="AJ105"/>
      <c r="AK105"/>
      <c r="AL105"/>
      <c r="AM105"/>
      <c r="AN105"/>
      <c r="AO105"/>
      <c r="AP105"/>
      <c r="AQ105"/>
      <c r="AR105"/>
      <c r="AS105"/>
      <c r="AT105"/>
      <c r="AU105"/>
      <c r="AV105"/>
      <c r="AW105"/>
      <c r="AX105"/>
      <c r="AY105"/>
    </row>
    <row r="106" spans="1:51" s="147" customFormat="1" ht="15.9" hidden="1" customHeight="1">
      <c r="A106" s="172"/>
      <c r="B106" s="165"/>
      <c r="C106" s="113"/>
      <c r="D106" s="166"/>
      <c r="E106" s="167"/>
      <c r="F106" s="168"/>
      <c r="G106" s="171"/>
      <c r="H106" s="244"/>
      <c r="I106" s="245"/>
      <c r="J106" s="142"/>
      <c r="K106" s="142"/>
      <c r="L106" s="142"/>
      <c r="M106" s="142"/>
      <c r="N106" s="142"/>
      <c r="O106" s="142"/>
      <c r="P106" s="112" t="s">
        <v>147</v>
      </c>
      <c r="Q106" s="112" t="s">
        <v>176</v>
      </c>
      <c r="R106" s="112" t="s">
        <v>177</v>
      </c>
      <c r="S106" s="112" t="s">
        <v>177</v>
      </c>
      <c r="T106" s="112" t="s">
        <v>153</v>
      </c>
      <c r="U106" s="112">
        <v>13200</v>
      </c>
      <c r="V106" s="146"/>
      <c r="W106" s="142"/>
      <c r="X106" s="142"/>
      <c r="Y106" s="142"/>
      <c r="Z106" s="142"/>
      <c r="AA106" s="142"/>
      <c r="AB106" s="142"/>
      <c r="AC106" s="142"/>
      <c r="AD106" s="142"/>
      <c r="AE106" s="142"/>
      <c r="AF106" s="142"/>
      <c r="AG106" s="142"/>
      <c r="AH106" s="142"/>
      <c r="AI106" s="142"/>
      <c r="AJ106"/>
      <c r="AK106"/>
      <c r="AL106"/>
      <c r="AM106"/>
      <c r="AN106"/>
      <c r="AO106"/>
      <c r="AP106"/>
      <c r="AQ106"/>
      <c r="AR106"/>
      <c r="AS106"/>
      <c r="AT106"/>
      <c r="AU106"/>
      <c r="AV106"/>
      <c r="AW106"/>
      <c r="AX106"/>
      <c r="AY106"/>
    </row>
    <row r="107" spans="1:51" s="147" customFormat="1" ht="15.9" hidden="1" customHeight="1">
      <c r="A107" s="191"/>
      <c r="B107" s="165"/>
      <c r="C107" s="170"/>
      <c r="D107" s="166"/>
      <c r="E107" s="167"/>
      <c r="F107" s="168"/>
      <c r="G107" s="169"/>
      <c r="H107" s="244"/>
      <c r="I107" s="245"/>
      <c r="J107" s="142"/>
      <c r="K107" s="142"/>
      <c r="L107" s="142"/>
      <c r="M107" s="142"/>
      <c r="N107" s="142"/>
      <c r="O107" s="142"/>
      <c r="P107" s="112" t="s">
        <v>144</v>
      </c>
      <c r="Q107" s="112" t="s">
        <v>175</v>
      </c>
      <c r="R107" s="112" t="s">
        <v>151</v>
      </c>
      <c r="S107" s="112" t="s">
        <v>151</v>
      </c>
      <c r="T107" s="112" t="s">
        <v>153</v>
      </c>
      <c r="U107" s="112">
        <v>13200</v>
      </c>
      <c r="V107" s="146"/>
      <c r="W107" s="142"/>
      <c r="X107" s="142"/>
      <c r="Y107" s="142"/>
      <c r="Z107" s="142"/>
      <c r="AA107" s="142"/>
      <c r="AB107" s="142"/>
      <c r="AC107" s="142"/>
      <c r="AD107" s="142"/>
      <c r="AE107" s="142"/>
      <c r="AF107" s="142"/>
      <c r="AG107" s="142"/>
      <c r="AH107" s="142"/>
      <c r="AI107" s="142"/>
      <c r="AJ107"/>
      <c r="AK107"/>
      <c r="AL107"/>
      <c r="AM107"/>
      <c r="AN107"/>
      <c r="AO107"/>
      <c r="AP107"/>
      <c r="AQ107"/>
      <c r="AR107"/>
      <c r="AS107"/>
      <c r="AT107"/>
      <c r="AU107"/>
      <c r="AV107"/>
      <c r="AW107"/>
      <c r="AX107"/>
      <c r="AY107"/>
    </row>
    <row r="108" spans="1:51" s="147" customFormat="1" ht="15.9" hidden="1" customHeight="1">
      <c r="A108" s="172"/>
      <c r="B108" s="165"/>
      <c r="C108" s="170"/>
      <c r="D108" s="166"/>
      <c r="E108" s="167"/>
      <c r="F108" s="168"/>
      <c r="G108" s="171"/>
      <c r="H108" s="244"/>
      <c r="I108" s="245"/>
      <c r="J108" s="142"/>
      <c r="K108" s="142"/>
      <c r="L108" s="142"/>
      <c r="M108" s="142"/>
      <c r="N108" s="142"/>
      <c r="O108" s="142"/>
      <c r="P108" s="112"/>
      <c r="Q108" s="112"/>
      <c r="R108" s="112"/>
      <c r="S108" s="112"/>
      <c r="T108" s="112"/>
      <c r="U108" s="112"/>
      <c r="V108" s="146"/>
      <c r="W108" s="142"/>
      <c r="X108" s="142"/>
      <c r="Y108" s="142"/>
      <c r="Z108" s="142"/>
      <c r="AA108" s="142"/>
      <c r="AB108" s="142"/>
      <c r="AC108" s="142"/>
      <c r="AD108" s="142"/>
      <c r="AE108" s="142"/>
      <c r="AF108" s="142"/>
      <c r="AG108" s="142"/>
      <c r="AH108" s="142"/>
      <c r="AI108" s="142"/>
      <c r="AJ108"/>
      <c r="AK108"/>
      <c r="AL108"/>
      <c r="AM108"/>
      <c r="AN108"/>
      <c r="AO108"/>
      <c r="AP108"/>
      <c r="AQ108"/>
      <c r="AR108"/>
      <c r="AS108"/>
      <c r="AT108"/>
      <c r="AU108"/>
      <c r="AV108"/>
      <c r="AW108"/>
      <c r="AX108"/>
      <c r="AY108"/>
    </row>
    <row r="109" spans="1:51" s="147" customFormat="1" ht="15.9" hidden="1" customHeight="1">
      <c r="A109" s="172"/>
      <c r="B109" s="165"/>
      <c r="C109" s="170"/>
      <c r="D109" s="166"/>
      <c r="E109" s="167"/>
      <c r="F109" s="168"/>
      <c r="G109" s="171"/>
      <c r="H109" s="244"/>
      <c r="I109" s="245"/>
      <c r="J109" s="142"/>
      <c r="K109" s="142"/>
      <c r="L109" s="142"/>
      <c r="M109" s="142"/>
      <c r="N109" s="142"/>
      <c r="O109" s="142"/>
      <c r="P109" s="112"/>
      <c r="Q109" s="112"/>
      <c r="R109" s="112"/>
      <c r="S109" s="112"/>
      <c r="T109" s="112"/>
      <c r="U109" s="112"/>
      <c r="V109" s="146"/>
      <c r="W109" s="142"/>
      <c r="X109" s="142"/>
      <c r="Y109" s="142"/>
      <c r="Z109" s="142"/>
      <c r="AA109" s="142"/>
      <c r="AB109" s="142"/>
      <c r="AC109" s="142"/>
      <c r="AD109" s="142"/>
      <c r="AE109" s="142"/>
      <c r="AF109" s="142"/>
      <c r="AG109" s="142"/>
      <c r="AH109" s="142"/>
      <c r="AI109" s="142"/>
      <c r="AJ109"/>
      <c r="AK109"/>
      <c r="AL109"/>
      <c r="AM109"/>
      <c r="AN109"/>
      <c r="AO109"/>
      <c r="AP109"/>
      <c r="AQ109"/>
      <c r="AR109"/>
      <c r="AS109"/>
      <c r="AT109"/>
      <c r="AU109"/>
      <c r="AV109"/>
      <c r="AW109"/>
      <c r="AX109"/>
      <c r="AY109"/>
    </row>
    <row r="110" spans="1:51" s="147" customFormat="1" ht="15.9" hidden="1" customHeight="1">
      <c r="A110" s="172"/>
      <c r="B110" s="165"/>
      <c r="C110" s="113"/>
      <c r="D110" s="166"/>
      <c r="E110" s="167"/>
      <c r="F110" s="168"/>
      <c r="G110" s="171"/>
      <c r="H110" s="244"/>
      <c r="I110" s="245"/>
      <c r="J110" s="142"/>
      <c r="K110" s="142"/>
      <c r="L110" s="142"/>
      <c r="M110" s="142"/>
      <c r="N110" s="142"/>
      <c r="O110" s="142"/>
      <c r="P110" s="112"/>
      <c r="Q110" s="112" t="s">
        <v>157</v>
      </c>
      <c r="R110" s="112" t="s">
        <v>150</v>
      </c>
      <c r="S110" s="112" t="s">
        <v>150</v>
      </c>
      <c r="T110" s="112" t="s">
        <v>152</v>
      </c>
      <c r="U110" s="112">
        <v>13250</v>
      </c>
      <c r="V110" s="146"/>
      <c r="W110" s="142"/>
      <c r="X110" s="142"/>
      <c r="Y110" s="142"/>
      <c r="Z110" s="142"/>
      <c r="AA110" s="142"/>
      <c r="AB110" s="142"/>
      <c r="AC110" s="142"/>
      <c r="AD110" s="142"/>
      <c r="AE110" s="142"/>
      <c r="AF110" s="142"/>
      <c r="AG110" s="142"/>
      <c r="AH110" s="142"/>
      <c r="AI110" s="142"/>
      <c r="AJ110"/>
      <c r="AK110"/>
      <c r="AL110"/>
      <c r="AM110"/>
      <c r="AN110"/>
      <c r="AO110"/>
      <c r="AP110"/>
      <c r="AQ110"/>
      <c r="AR110"/>
      <c r="AS110"/>
      <c r="AT110"/>
      <c r="AU110"/>
      <c r="AV110"/>
      <c r="AW110"/>
      <c r="AX110"/>
      <c r="AY110"/>
    </row>
    <row r="111" spans="1:51" s="147" customFormat="1" ht="15.9" hidden="1" customHeight="1">
      <c r="A111" s="172"/>
      <c r="B111" s="165"/>
      <c r="C111" s="170"/>
      <c r="D111" s="166"/>
      <c r="E111" s="167"/>
      <c r="F111" s="168"/>
      <c r="G111" s="171"/>
      <c r="H111" s="244"/>
      <c r="I111" s="245"/>
      <c r="J111" s="142"/>
      <c r="K111" s="142"/>
      <c r="L111" s="142"/>
      <c r="M111" s="142"/>
      <c r="N111" s="142"/>
      <c r="O111" s="142"/>
      <c r="P111" s="112"/>
      <c r="Q111" s="112"/>
      <c r="R111" s="112"/>
      <c r="S111" s="112"/>
      <c r="T111" s="112"/>
      <c r="U111" s="112"/>
      <c r="V111" s="146"/>
      <c r="W111" s="142"/>
      <c r="X111" s="142"/>
      <c r="Y111" s="142"/>
      <c r="Z111" s="142"/>
      <c r="AA111" s="142"/>
      <c r="AB111" s="142"/>
      <c r="AC111" s="142"/>
      <c r="AD111" s="142"/>
      <c r="AE111" s="142"/>
      <c r="AF111" s="142"/>
      <c r="AG111" s="142"/>
      <c r="AH111" s="142"/>
      <c r="AI111" s="142"/>
      <c r="AJ111"/>
      <c r="AK111"/>
      <c r="AL111"/>
      <c r="AM111"/>
      <c r="AN111"/>
      <c r="AO111"/>
      <c r="AP111"/>
      <c r="AQ111"/>
      <c r="AR111"/>
      <c r="AS111"/>
      <c r="AT111"/>
      <c r="AU111"/>
      <c r="AV111"/>
      <c r="AW111"/>
      <c r="AX111"/>
      <c r="AY111"/>
    </row>
    <row r="112" spans="1:51" s="147" customFormat="1" ht="15.9" hidden="1" customHeight="1">
      <c r="A112" s="221"/>
      <c r="B112" s="222"/>
      <c r="C112" s="223"/>
      <c r="D112" s="224"/>
      <c r="E112" s="220"/>
      <c r="F112" s="219"/>
      <c r="G112" s="171"/>
      <c r="H112" s="244"/>
      <c r="I112" s="245"/>
      <c r="J112" s="142"/>
      <c r="K112" s="142"/>
      <c r="L112" s="142"/>
      <c r="M112" s="142"/>
      <c r="N112" s="142"/>
      <c r="O112" s="142"/>
      <c r="P112" s="112"/>
      <c r="Q112" s="112"/>
      <c r="R112" s="112"/>
      <c r="S112" s="112"/>
      <c r="T112" s="112"/>
      <c r="U112" s="112"/>
      <c r="V112" s="146"/>
      <c r="W112" s="142"/>
      <c r="X112" s="142"/>
      <c r="Y112" s="142"/>
      <c r="Z112" s="142"/>
      <c r="AA112" s="142"/>
      <c r="AB112" s="142"/>
      <c r="AC112" s="142"/>
      <c r="AD112" s="142"/>
      <c r="AE112" s="142"/>
      <c r="AF112" s="142"/>
      <c r="AG112" s="142"/>
      <c r="AH112" s="142"/>
      <c r="AI112" s="142"/>
      <c r="AJ112"/>
      <c r="AK112"/>
      <c r="AL112"/>
      <c r="AM112"/>
      <c r="AN112"/>
      <c r="AO112"/>
      <c r="AP112"/>
      <c r="AQ112"/>
      <c r="AR112"/>
      <c r="AS112"/>
      <c r="AT112"/>
      <c r="AU112"/>
      <c r="AV112"/>
      <c r="AW112"/>
      <c r="AX112"/>
      <c r="AY112"/>
    </row>
    <row r="113" spans="1:51" s="147" customFormat="1" ht="15.9" hidden="1" customHeight="1">
      <c r="A113" s="212"/>
      <c r="B113" s="213"/>
      <c r="C113" s="217"/>
      <c r="D113" s="218"/>
      <c r="E113" s="214"/>
      <c r="F113" s="217"/>
      <c r="G113" s="171"/>
      <c r="H113" s="244"/>
      <c r="I113" s="245"/>
      <c r="J113" s="142"/>
      <c r="K113" s="142"/>
      <c r="L113" s="142"/>
      <c r="M113" s="142"/>
      <c r="N113" s="142"/>
      <c r="O113" s="142"/>
      <c r="P113" s="112" t="s">
        <v>147</v>
      </c>
      <c r="Q113" s="112" t="s">
        <v>176</v>
      </c>
      <c r="R113" s="112" t="s">
        <v>177</v>
      </c>
      <c r="S113" s="112" t="s">
        <v>177</v>
      </c>
      <c r="T113" s="112" t="s">
        <v>153</v>
      </c>
      <c r="U113" s="112">
        <v>13200</v>
      </c>
      <c r="V113" s="146"/>
      <c r="W113" s="142"/>
      <c r="X113" s="142"/>
      <c r="Y113" s="142"/>
      <c r="Z113" s="142"/>
      <c r="AA113" s="142"/>
      <c r="AB113" s="142"/>
      <c r="AC113" s="142"/>
      <c r="AD113" s="142"/>
      <c r="AE113" s="142"/>
      <c r="AF113" s="142"/>
      <c r="AG113" s="142"/>
      <c r="AH113" s="142"/>
      <c r="AI113" s="142"/>
      <c r="AJ113"/>
      <c r="AK113"/>
      <c r="AL113"/>
      <c r="AM113"/>
      <c r="AN113"/>
      <c r="AO113"/>
      <c r="AP113"/>
      <c r="AQ113"/>
      <c r="AR113"/>
      <c r="AS113"/>
      <c r="AT113"/>
      <c r="AU113"/>
      <c r="AV113"/>
      <c r="AW113"/>
      <c r="AX113"/>
      <c r="AY113"/>
    </row>
    <row r="114" spans="1:51" s="147" customFormat="1" ht="15.9" hidden="1" customHeight="1">
      <c r="A114" s="221"/>
      <c r="B114" s="222"/>
      <c r="C114" s="223"/>
      <c r="D114" s="225"/>
      <c r="E114" s="220"/>
      <c r="F114" s="219"/>
      <c r="G114" s="171"/>
      <c r="H114" s="244"/>
      <c r="I114" s="245"/>
      <c r="J114" s="142"/>
      <c r="K114" s="142"/>
      <c r="L114" s="142"/>
      <c r="M114" s="142"/>
      <c r="N114" s="142"/>
      <c r="O114" s="142"/>
      <c r="P114" s="112"/>
      <c r="Q114" s="112" t="s">
        <v>170</v>
      </c>
      <c r="R114" s="112" t="s">
        <v>170</v>
      </c>
      <c r="S114" s="112" t="s">
        <v>170</v>
      </c>
      <c r="T114" s="112" t="s">
        <v>153</v>
      </c>
      <c r="U114" s="112">
        <v>13200</v>
      </c>
      <c r="V114" s="146"/>
      <c r="W114" s="142"/>
      <c r="X114" s="142"/>
      <c r="Y114" s="142"/>
      <c r="Z114" s="142"/>
      <c r="AA114" s="142"/>
      <c r="AB114" s="142"/>
      <c r="AC114" s="142"/>
      <c r="AD114" s="142"/>
      <c r="AE114" s="142"/>
      <c r="AF114" s="142"/>
      <c r="AG114" s="142"/>
      <c r="AH114" s="142"/>
      <c r="AI114" s="142"/>
      <c r="AJ114"/>
      <c r="AK114"/>
      <c r="AL114"/>
      <c r="AM114"/>
      <c r="AN114"/>
      <c r="AO114"/>
      <c r="AP114"/>
      <c r="AQ114"/>
      <c r="AR114"/>
      <c r="AS114"/>
      <c r="AT114"/>
      <c r="AU114"/>
      <c r="AV114"/>
      <c r="AW114"/>
      <c r="AX114"/>
      <c r="AY114"/>
    </row>
    <row r="115" spans="1:51" s="147" customFormat="1" ht="15.9" customHeight="1">
      <c r="A115" s="226"/>
      <c r="B115" s="227"/>
      <c r="C115" s="228"/>
      <c r="D115" s="229"/>
      <c r="E115" s="230"/>
      <c r="F115" s="228"/>
      <c r="G115" s="173"/>
      <c r="H115" s="325"/>
      <c r="I115" s="326"/>
      <c r="J115" s="142"/>
      <c r="K115" s="142"/>
      <c r="L115" s="142"/>
      <c r="M115" s="142"/>
      <c r="N115" s="142"/>
      <c r="O115" s="142"/>
      <c r="P115" s="112"/>
      <c r="Q115" s="112" t="s">
        <v>159</v>
      </c>
      <c r="R115" s="112" t="s">
        <v>160</v>
      </c>
      <c r="S115" s="112" t="s">
        <v>160</v>
      </c>
      <c r="T115" s="112" t="s">
        <v>161</v>
      </c>
      <c r="U115" s="112">
        <v>10000</v>
      </c>
      <c r="V115" s="146"/>
      <c r="W115" s="142"/>
      <c r="X115" s="142"/>
      <c r="Y115" s="142"/>
      <c r="Z115" s="142"/>
      <c r="AA115" s="142"/>
      <c r="AB115" s="142"/>
      <c r="AC115" s="142"/>
      <c r="AD115" s="142"/>
      <c r="AE115" s="142"/>
      <c r="AF115" s="142"/>
      <c r="AG115" s="142"/>
      <c r="AH115" s="142"/>
      <c r="AI115" s="142"/>
      <c r="AJ115"/>
      <c r="AK115"/>
      <c r="AL115"/>
      <c r="AM115"/>
      <c r="AN115"/>
      <c r="AO115"/>
      <c r="AP115"/>
      <c r="AQ115"/>
      <c r="AR115"/>
      <c r="AS115"/>
      <c r="AT115"/>
      <c r="AU115"/>
      <c r="AV115"/>
      <c r="AW115"/>
      <c r="AX115"/>
      <c r="AY115"/>
    </row>
    <row r="116" spans="1:51" ht="20.100000000000001" customHeight="1">
      <c r="A116" s="121"/>
      <c r="B116" s="121"/>
      <c r="C116" s="121"/>
      <c r="D116" s="121"/>
      <c r="E116" s="328" t="s">
        <v>113</v>
      </c>
      <c r="F116" s="328"/>
      <c r="G116" s="329"/>
      <c r="H116" s="323">
        <f>SUM(H53:I107)</f>
        <v>0</v>
      </c>
      <c r="I116" s="323"/>
      <c r="Q116" s="114"/>
      <c r="R116" s="114"/>
      <c r="S116" s="114"/>
      <c r="T116" s="114"/>
      <c r="U116" s="114"/>
      <c r="V116" s="114"/>
      <c r="W116" s="114"/>
    </row>
    <row r="117" spans="1:51" ht="20.100000000000001" customHeight="1">
      <c r="A117" s="122"/>
      <c r="B117" s="122"/>
      <c r="C117" s="122"/>
      <c r="D117" s="122"/>
      <c r="E117" s="330" t="str">
        <f>CONCATENATE("IGST Amount  @18",".0%")</f>
        <v>IGST Amount  @18.0%</v>
      </c>
      <c r="F117" s="330"/>
      <c r="G117" s="331"/>
      <c r="H117" s="324">
        <f>H116*18/100</f>
        <v>0</v>
      </c>
      <c r="I117" s="324"/>
      <c r="Q117" s="114"/>
      <c r="R117" s="114"/>
      <c r="S117" s="114"/>
      <c r="T117" s="114"/>
      <c r="U117" s="114"/>
      <c r="V117" s="114"/>
      <c r="W117" s="114"/>
    </row>
    <row r="118" spans="1:51" ht="15.9" hidden="1" customHeight="1">
      <c r="A118" s="114"/>
      <c r="B118" s="114"/>
      <c r="C118" s="114"/>
      <c r="D118" s="174"/>
      <c r="E118" s="174"/>
      <c r="F118" s="174"/>
      <c r="G118" s="175"/>
      <c r="H118" s="324"/>
      <c r="I118" s="324"/>
    </row>
    <row r="119" spans="1:51" ht="21" customHeight="1">
      <c r="A119" s="114"/>
      <c r="B119" s="114"/>
      <c r="C119" s="114"/>
      <c r="D119" s="174"/>
      <c r="E119" s="330" t="s">
        <v>136</v>
      </c>
      <c r="F119" s="330"/>
      <c r="G119" s="331"/>
      <c r="H119" s="300">
        <f>SUM(H116:I118)</f>
        <v>0</v>
      </c>
      <c r="I119" s="300"/>
    </row>
    <row r="120" spans="1:51" ht="3" customHeight="1">
      <c r="A120" s="114"/>
      <c r="B120" s="114"/>
      <c r="C120" s="114"/>
      <c r="D120" s="114"/>
      <c r="E120" s="114"/>
      <c r="F120" s="114"/>
      <c r="G120" s="114"/>
      <c r="H120" s="114"/>
      <c r="I120" s="114"/>
      <c r="J120" s="176"/>
    </row>
    <row r="121" spans="1:51" ht="21" customHeight="1">
      <c r="A121" s="293" t="s">
        <v>135</v>
      </c>
      <c r="B121" s="294"/>
      <c r="C121" s="294"/>
      <c r="D121" s="294"/>
      <c r="E121" s="177"/>
      <c r="F121" s="178"/>
      <c r="G121" s="178"/>
      <c r="H121" s="298">
        <f>SUM(H116:I118)</f>
        <v>0</v>
      </c>
      <c r="I121" s="299"/>
      <c r="J121" s="179"/>
    </row>
    <row r="122" spans="1:51" ht="21" customHeight="1">
      <c r="A122" s="295" t="s">
        <v>193</v>
      </c>
      <c r="B122" s="296"/>
      <c r="C122" s="296"/>
      <c r="D122" s="296"/>
      <c r="E122" s="296"/>
      <c r="F122" s="296"/>
      <c r="G122" s="296"/>
      <c r="H122" s="296"/>
      <c r="I122" s="297"/>
      <c r="J122" s="142"/>
    </row>
    <row r="123" spans="1:51" ht="21" customHeight="1">
      <c r="A123" s="123"/>
      <c r="B123" s="180"/>
      <c r="C123" s="180"/>
      <c r="D123" s="180"/>
      <c r="E123" s="327" t="s">
        <v>48</v>
      </c>
      <c r="F123" s="327"/>
      <c r="G123" s="327"/>
      <c r="H123" s="302">
        <f>IF(G5="","",G5+120)</f>
        <v>43860</v>
      </c>
      <c r="I123" s="303"/>
    </row>
    <row r="124" spans="1:51" ht="3" customHeight="1">
      <c r="A124" s="114"/>
      <c r="B124" s="114"/>
      <c r="C124" s="114"/>
      <c r="D124" s="114"/>
      <c r="E124" s="114"/>
      <c r="F124" s="114"/>
      <c r="G124" s="114"/>
      <c r="H124" s="181"/>
      <c r="I124" s="114"/>
    </row>
    <row r="125" spans="1:51" s="182" customFormat="1" ht="14.1" customHeight="1">
      <c r="A125" s="124" t="s">
        <v>47</v>
      </c>
      <c r="B125" s="125"/>
      <c r="C125" s="125"/>
      <c r="D125" s="125"/>
      <c r="E125" s="125"/>
      <c r="F125" s="125"/>
      <c r="G125" s="125"/>
      <c r="H125" s="125"/>
      <c r="I125" s="125"/>
      <c r="J125" s="125"/>
      <c r="K125" s="125"/>
      <c r="L125" s="125"/>
      <c r="M125" s="125"/>
      <c r="N125" s="125"/>
      <c r="O125" s="125"/>
      <c r="P125" s="125"/>
      <c r="Q125" s="111"/>
      <c r="R125" s="111"/>
      <c r="S125" s="111"/>
      <c r="T125" s="111"/>
      <c r="U125" s="111"/>
      <c r="V125" s="111"/>
      <c r="W125" s="111"/>
      <c r="X125" s="125"/>
      <c r="Y125" s="125"/>
      <c r="Z125" s="125"/>
      <c r="AA125" s="125"/>
      <c r="AB125" s="125"/>
      <c r="AC125" s="125"/>
      <c r="AD125" s="125"/>
      <c r="AE125" s="125"/>
      <c r="AF125" s="125"/>
      <c r="AG125" s="125"/>
      <c r="AH125" s="125"/>
      <c r="AI125" s="125"/>
      <c r="AJ125"/>
      <c r="AK125"/>
      <c r="AL125"/>
      <c r="AM125"/>
      <c r="AN125"/>
      <c r="AO125"/>
      <c r="AP125"/>
      <c r="AQ125"/>
      <c r="AR125"/>
      <c r="AS125"/>
      <c r="AT125"/>
      <c r="AU125"/>
      <c r="AV125"/>
      <c r="AW125"/>
      <c r="AX125"/>
      <c r="AY125"/>
    </row>
    <row r="126" spans="1:51" s="182" customFormat="1" ht="14.1" customHeight="1">
      <c r="A126" s="125" t="s">
        <v>186</v>
      </c>
      <c r="B126" s="125"/>
      <c r="C126" s="125"/>
      <c r="D126" s="125"/>
      <c r="E126" s="125"/>
      <c r="F126" s="125"/>
      <c r="G126" s="125"/>
      <c r="H126" s="125"/>
      <c r="I126" s="125"/>
      <c r="J126" s="125"/>
      <c r="K126" s="125"/>
      <c r="L126" s="125"/>
      <c r="M126" s="125"/>
      <c r="N126" s="125"/>
      <c r="O126" s="125"/>
      <c r="P126" s="125"/>
      <c r="Q126" s="111"/>
      <c r="R126" s="111"/>
      <c r="S126" s="111"/>
      <c r="T126" s="111"/>
      <c r="U126" s="111"/>
      <c r="V126" s="111"/>
      <c r="W126" s="111"/>
      <c r="X126" s="125"/>
      <c r="Y126" s="125"/>
      <c r="Z126" s="125"/>
      <c r="AA126" s="125"/>
      <c r="AB126" s="125"/>
      <c r="AC126" s="125"/>
      <c r="AD126" s="125"/>
      <c r="AE126" s="125"/>
      <c r="AF126" s="125"/>
      <c r="AG126" s="125"/>
      <c r="AH126" s="125"/>
      <c r="AI126" s="125"/>
      <c r="AJ126"/>
      <c r="AK126"/>
      <c r="AL126"/>
      <c r="AM126"/>
      <c r="AN126"/>
      <c r="AO126"/>
      <c r="AP126"/>
      <c r="AQ126"/>
      <c r="AR126"/>
      <c r="AS126"/>
      <c r="AT126"/>
      <c r="AU126"/>
      <c r="AV126"/>
      <c r="AW126"/>
      <c r="AX126"/>
      <c r="AY126"/>
    </row>
    <row r="127" spans="1:51" ht="3" customHeight="1">
      <c r="A127" s="114"/>
      <c r="B127" s="114"/>
      <c r="C127" s="114"/>
      <c r="D127" s="114"/>
      <c r="E127" s="114"/>
      <c r="F127" s="183"/>
      <c r="G127" s="183"/>
      <c r="H127" s="114"/>
      <c r="I127" s="114"/>
    </row>
    <row r="128" spans="1:51" s="182" customFormat="1" ht="14.1" customHeight="1">
      <c r="A128" s="126" t="s">
        <v>45</v>
      </c>
      <c r="B128" s="125"/>
      <c r="C128" s="125"/>
      <c r="D128" s="125"/>
      <c r="E128" s="125"/>
      <c r="F128" s="125"/>
      <c r="G128" s="125"/>
      <c r="H128" s="125"/>
      <c r="I128" s="125"/>
      <c r="J128" s="125"/>
      <c r="K128" s="125"/>
      <c r="L128" s="125"/>
      <c r="M128" s="125"/>
      <c r="N128" s="125"/>
      <c r="O128" s="125"/>
      <c r="P128" s="125"/>
      <c r="Q128" s="111"/>
      <c r="R128" s="111"/>
      <c r="S128" s="111"/>
      <c r="T128" s="111"/>
      <c r="U128" s="111"/>
      <c r="V128" s="111"/>
      <c r="W128" s="111"/>
      <c r="X128" s="125"/>
      <c r="Y128" s="125"/>
      <c r="Z128" s="125"/>
      <c r="AA128" s="125"/>
      <c r="AB128" s="125"/>
      <c r="AC128" s="125"/>
      <c r="AD128" s="125"/>
      <c r="AE128" s="125"/>
      <c r="AF128" s="125"/>
      <c r="AG128" s="125"/>
      <c r="AH128" s="125"/>
      <c r="AI128" s="125"/>
      <c r="AJ128"/>
      <c r="AK128"/>
      <c r="AL128"/>
      <c r="AM128"/>
      <c r="AN128"/>
      <c r="AO128"/>
      <c r="AP128"/>
      <c r="AQ128"/>
      <c r="AR128"/>
      <c r="AS128"/>
      <c r="AT128"/>
      <c r="AU128"/>
      <c r="AV128"/>
      <c r="AW128"/>
      <c r="AX128"/>
      <c r="AY128"/>
    </row>
    <row r="129" spans="1:51" s="182" customFormat="1" ht="14.1" customHeight="1">
      <c r="A129" s="125" t="s">
        <v>44</v>
      </c>
      <c r="B129" s="125"/>
      <c r="C129" s="125"/>
      <c r="D129" s="125"/>
      <c r="E129" s="125"/>
      <c r="F129" s="125"/>
      <c r="G129" s="125"/>
      <c r="H129" s="125"/>
      <c r="I129" s="125"/>
      <c r="J129" s="125"/>
      <c r="K129" s="125"/>
      <c r="L129" s="125"/>
      <c r="M129" s="125"/>
      <c r="N129" s="125"/>
      <c r="O129" s="125"/>
      <c r="P129" s="125"/>
      <c r="Q129" s="111"/>
      <c r="R129" s="111"/>
      <c r="S129" s="111"/>
      <c r="T129" s="111"/>
      <c r="U129" s="111"/>
      <c r="V129" s="111"/>
      <c r="W129" s="111"/>
      <c r="X129" s="125"/>
      <c r="Y129" s="125"/>
      <c r="Z129" s="125"/>
      <c r="AA129" s="125"/>
      <c r="AB129" s="125"/>
      <c r="AC129" s="125"/>
      <c r="AD129" s="125"/>
      <c r="AE129" s="125"/>
      <c r="AF129" s="125"/>
      <c r="AG129" s="125"/>
      <c r="AH129" s="125"/>
      <c r="AI129" s="125"/>
      <c r="AJ129"/>
      <c r="AK129"/>
      <c r="AL129"/>
      <c r="AM129"/>
      <c r="AN129"/>
      <c r="AO129"/>
      <c r="AP129"/>
      <c r="AQ129"/>
      <c r="AR129"/>
      <c r="AS129"/>
      <c r="AT129"/>
      <c r="AU129"/>
      <c r="AV129"/>
      <c r="AW129"/>
      <c r="AX129"/>
      <c r="AY129"/>
    </row>
    <row r="130" spans="1:51" s="182" customFormat="1" ht="14.1" customHeight="1">
      <c r="A130" s="125" t="s">
        <v>187</v>
      </c>
      <c r="B130" s="125"/>
      <c r="C130" s="125"/>
      <c r="D130" s="125"/>
      <c r="E130" s="125"/>
      <c r="F130" s="125"/>
      <c r="G130" s="125"/>
      <c r="H130" s="125"/>
      <c r="I130" s="125"/>
      <c r="J130" s="125"/>
      <c r="K130" s="125"/>
      <c r="L130" s="125"/>
      <c r="M130" s="125"/>
      <c r="N130" s="125"/>
      <c r="O130" s="125"/>
      <c r="P130" s="125"/>
      <c r="Q130" s="111"/>
      <c r="R130" s="111"/>
      <c r="S130" s="111"/>
      <c r="T130" s="111"/>
      <c r="U130" s="111"/>
      <c r="V130" s="111"/>
      <c r="W130" s="111"/>
      <c r="X130" s="125"/>
      <c r="Y130" s="125"/>
      <c r="Z130" s="125"/>
      <c r="AA130" s="125"/>
      <c r="AB130" s="125"/>
      <c r="AC130" s="125"/>
      <c r="AD130" s="125"/>
      <c r="AE130" s="125"/>
      <c r="AF130" s="125"/>
      <c r="AG130" s="125"/>
      <c r="AH130" s="125"/>
      <c r="AI130" s="125"/>
      <c r="AJ130"/>
      <c r="AK130"/>
      <c r="AL130"/>
      <c r="AM130"/>
      <c r="AN130"/>
      <c r="AO130"/>
      <c r="AP130"/>
      <c r="AQ130"/>
      <c r="AR130"/>
      <c r="AS130"/>
      <c r="AT130"/>
      <c r="AU130"/>
      <c r="AV130"/>
      <c r="AW130"/>
      <c r="AX130"/>
      <c r="AY130"/>
    </row>
    <row r="131" spans="1:51" s="182" customFormat="1" ht="14.1" customHeight="1">
      <c r="A131" s="127" t="s">
        <v>188</v>
      </c>
      <c r="B131" s="125"/>
      <c r="C131" s="124"/>
      <c r="D131" s="124"/>
      <c r="E131" s="125"/>
      <c r="F131" s="125"/>
      <c r="G131" s="125"/>
      <c r="H131" s="125"/>
      <c r="I131" s="125"/>
      <c r="J131" s="125"/>
      <c r="K131" s="125"/>
      <c r="L131" s="125"/>
      <c r="M131" s="125"/>
      <c r="N131" s="125"/>
      <c r="O131" s="125"/>
      <c r="P131" s="125"/>
      <c r="Q131" s="111"/>
      <c r="R131" s="111"/>
      <c r="S131" s="111"/>
      <c r="T131" s="111"/>
      <c r="U131" s="111"/>
      <c r="V131" s="111"/>
      <c r="W131" s="111"/>
      <c r="X131" s="125"/>
      <c r="Y131" s="125"/>
      <c r="Z131" s="125"/>
      <c r="AA131" s="125"/>
      <c r="AB131" s="125"/>
      <c r="AC131" s="125"/>
      <c r="AD131" s="125"/>
      <c r="AE131" s="125"/>
      <c r="AF131" s="125"/>
      <c r="AG131" s="125"/>
      <c r="AH131" s="125"/>
      <c r="AI131" s="125"/>
      <c r="AJ131"/>
      <c r="AK131"/>
      <c r="AL131"/>
      <c r="AM131"/>
      <c r="AN131"/>
      <c r="AO131"/>
      <c r="AP131"/>
      <c r="AQ131"/>
      <c r="AR131"/>
      <c r="AS131"/>
      <c r="AT131"/>
      <c r="AU131"/>
      <c r="AV131"/>
      <c r="AW131"/>
      <c r="AX131"/>
      <c r="AY131"/>
    </row>
    <row r="132" spans="1:51" s="182" customFormat="1" ht="14.1" customHeight="1">
      <c r="A132" s="127" t="s">
        <v>189</v>
      </c>
      <c r="B132" s="125"/>
      <c r="C132" s="125"/>
      <c r="D132" s="125"/>
      <c r="E132" s="125"/>
      <c r="F132" s="125"/>
      <c r="G132" s="125"/>
      <c r="H132" s="125"/>
      <c r="I132" s="125"/>
      <c r="J132" s="125"/>
      <c r="K132" s="125"/>
      <c r="L132" s="125"/>
      <c r="M132" s="125"/>
      <c r="N132" s="125"/>
      <c r="O132" s="125"/>
      <c r="P132" s="125"/>
      <c r="Q132" s="111"/>
      <c r="R132" s="111"/>
      <c r="S132" s="111"/>
      <c r="T132" s="111"/>
      <c r="U132" s="111"/>
      <c r="V132" s="111"/>
      <c r="W132" s="111"/>
      <c r="X132" s="125"/>
      <c r="Y132" s="125"/>
      <c r="Z132" s="125"/>
      <c r="AA132" s="125"/>
      <c r="AB132" s="125"/>
      <c r="AC132" s="125"/>
      <c r="AD132" s="125"/>
      <c r="AE132" s="125"/>
      <c r="AF132" s="125"/>
      <c r="AG132" s="125"/>
      <c r="AH132" s="125"/>
      <c r="AI132" s="125"/>
      <c r="AJ132"/>
      <c r="AK132"/>
      <c r="AL132"/>
      <c r="AM132"/>
      <c r="AN132"/>
      <c r="AO132"/>
      <c r="AP132"/>
      <c r="AQ132"/>
      <c r="AR132"/>
      <c r="AS132"/>
      <c r="AT132"/>
      <c r="AU132"/>
      <c r="AV132"/>
      <c r="AW132"/>
      <c r="AX132"/>
      <c r="AY132"/>
    </row>
    <row r="133" spans="1:51" ht="2.1" customHeight="1">
      <c r="A133" s="128"/>
      <c r="B133" s="114"/>
      <c r="C133" s="114"/>
      <c r="D133" s="114"/>
      <c r="E133" s="114"/>
      <c r="F133" s="114"/>
      <c r="G133" s="114"/>
      <c r="H133" s="114"/>
      <c r="I133" s="114"/>
    </row>
    <row r="134" spans="1:51" s="182" customFormat="1" ht="14.1" customHeight="1">
      <c r="A134" s="125" t="s">
        <v>137</v>
      </c>
      <c r="B134" s="125"/>
      <c r="C134" s="125"/>
      <c r="D134" s="125"/>
      <c r="E134" s="125"/>
      <c r="F134" s="184" t="s">
        <v>37</v>
      </c>
      <c r="G134" s="125"/>
      <c r="H134" s="125"/>
      <c r="I134" s="125"/>
      <c r="J134" s="125"/>
      <c r="K134" s="125"/>
      <c r="L134" s="125"/>
      <c r="M134" s="125"/>
      <c r="N134" s="125"/>
      <c r="O134" s="125"/>
      <c r="P134" s="125"/>
      <c r="Q134" s="111"/>
      <c r="R134" s="111"/>
      <c r="S134" s="111"/>
      <c r="T134" s="111"/>
      <c r="U134" s="111"/>
      <c r="V134" s="111"/>
      <c r="W134" s="111"/>
      <c r="X134" s="125"/>
      <c r="Y134" s="125"/>
      <c r="Z134" s="125"/>
      <c r="AA134" s="125"/>
      <c r="AB134" s="125"/>
      <c r="AC134" s="125"/>
      <c r="AD134" s="125"/>
      <c r="AE134" s="125"/>
      <c r="AF134" s="125"/>
      <c r="AG134" s="125"/>
      <c r="AH134" s="125"/>
      <c r="AI134" s="125"/>
      <c r="AJ134"/>
      <c r="AK134"/>
      <c r="AL134"/>
      <c r="AM134"/>
      <c r="AN134"/>
      <c r="AO134"/>
      <c r="AP134"/>
      <c r="AQ134"/>
      <c r="AR134"/>
      <c r="AS134"/>
      <c r="AT134"/>
      <c r="AU134"/>
      <c r="AV134"/>
      <c r="AW134"/>
      <c r="AX134"/>
      <c r="AY134"/>
    </row>
    <row r="135" spans="1:51" ht="2.1" customHeight="1">
      <c r="A135" s="114"/>
      <c r="B135" s="185"/>
      <c r="C135" s="185"/>
      <c r="D135" s="185"/>
      <c r="G135" s="184"/>
      <c r="H135" s="184"/>
      <c r="I135" s="184"/>
      <c r="J135" s="131"/>
      <c r="K135" s="131"/>
      <c r="L135" s="131"/>
      <c r="M135" s="131"/>
      <c r="N135" s="131"/>
      <c r="O135" s="131"/>
      <c r="P135" s="131"/>
      <c r="Q135" s="131"/>
      <c r="R135" s="131"/>
      <c r="S135" s="131"/>
      <c r="T135" s="131"/>
      <c r="U135" s="131"/>
      <c r="V135" s="131"/>
      <c r="W135" s="131"/>
      <c r="X135" s="131"/>
      <c r="Y135" s="131"/>
      <c r="Z135" s="131"/>
      <c r="AA135" s="131"/>
      <c r="AB135" s="131"/>
      <c r="AC135" s="131"/>
      <c r="AD135" s="131"/>
      <c r="AE135" s="131"/>
      <c r="AF135" s="131"/>
      <c r="AG135" s="131"/>
      <c r="AH135" s="131"/>
      <c r="AI135" s="131"/>
    </row>
    <row r="136" spans="1:51" ht="12" customHeight="1">
      <c r="A136" s="304" t="s">
        <v>138</v>
      </c>
      <c r="B136" s="305"/>
      <c r="C136" s="305"/>
      <c r="D136" s="306"/>
      <c r="E136" s="185"/>
      <c r="F136" s="301" t="s">
        <v>139</v>
      </c>
      <c r="G136" s="301"/>
      <c r="H136" s="301"/>
      <c r="I136" s="301"/>
      <c r="J136" s="131"/>
      <c r="K136" s="131"/>
      <c r="L136" s="131"/>
      <c r="M136" s="131"/>
      <c r="N136" s="131"/>
      <c r="O136" s="131"/>
      <c r="P136" s="131"/>
      <c r="Q136" s="131"/>
      <c r="R136" s="131"/>
      <c r="S136" s="131"/>
      <c r="T136" s="131"/>
      <c r="U136" s="131"/>
      <c r="V136" s="131"/>
      <c r="W136" s="131"/>
      <c r="X136" s="131"/>
      <c r="Y136" s="131"/>
      <c r="Z136" s="131"/>
      <c r="AA136" s="131"/>
      <c r="AB136" s="131"/>
      <c r="AC136" s="131"/>
      <c r="AD136" s="131"/>
      <c r="AE136" s="131"/>
      <c r="AF136" s="131"/>
      <c r="AG136" s="131"/>
      <c r="AH136" s="131"/>
      <c r="AI136" s="131"/>
    </row>
    <row r="137" spans="1:51" ht="12" customHeight="1">
      <c r="A137" s="307"/>
      <c r="B137" s="308"/>
      <c r="C137" s="308"/>
      <c r="D137" s="309"/>
      <c r="E137" s="114"/>
      <c r="J137" s="131"/>
      <c r="K137" s="131"/>
      <c r="L137" s="131"/>
      <c r="M137" s="131"/>
      <c r="N137" s="131"/>
      <c r="O137" s="131"/>
      <c r="P137" s="131"/>
      <c r="Q137" s="131"/>
      <c r="R137" s="131"/>
      <c r="S137" s="131"/>
      <c r="T137" s="131"/>
      <c r="U137" s="131"/>
      <c r="V137" s="131"/>
      <c r="W137" s="131"/>
      <c r="X137" s="131"/>
      <c r="Y137" s="131"/>
      <c r="Z137" s="131"/>
      <c r="AA137" s="131"/>
      <c r="AB137" s="131"/>
      <c r="AC137" s="131"/>
      <c r="AD137" s="131"/>
      <c r="AE137" s="131"/>
      <c r="AF137" s="131"/>
      <c r="AG137" s="131"/>
      <c r="AH137" s="131"/>
      <c r="AI137" s="131"/>
    </row>
    <row r="138" spans="1:51" ht="12" customHeight="1">
      <c r="A138" s="307"/>
      <c r="B138" s="308"/>
      <c r="C138" s="308"/>
      <c r="D138" s="309"/>
      <c r="E138" s="114"/>
      <c r="F138" s="301" t="s">
        <v>35</v>
      </c>
      <c r="G138" s="301"/>
      <c r="H138" s="301"/>
      <c r="I138" s="301"/>
      <c r="J138" s="131"/>
      <c r="K138" s="131"/>
      <c r="L138" s="131"/>
      <c r="M138" s="131"/>
      <c r="N138" s="131"/>
      <c r="O138" s="131"/>
      <c r="P138" s="131"/>
      <c r="Q138" s="131"/>
      <c r="R138" s="131"/>
      <c r="S138" s="131"/>
      <c r="T138" s="131"/>
      <c r="U138" s="131"/>
      <c r="V138" s="131"/>
      <c r="W138" s="131"/>
      <c r="X138" s="131"/>
      <c r="Y138" s="131"/>
      <c r="Z138" s="131"/>
      <c r="AA138" s="131"/>
      <c r="AB138" s="131"/>
      <c r="AC138" s="131"/>
      <c r="AD138" s="131"/>
      <c r="AE138" s="131"/>
      <c r="AF138" s="131"/>
      <c r="AG138" s="131"/>
      <c r="AH138" s="131"/>
      <c r="AI138" s="131"/>
    </row>
    <row r="139" spans="1:51" ht="6.75" customHeight="1">
      <c r="A139" s="310"/>
      <c r="B139" s="311"/>
      <c r="C139" s="311"/>
      <c r="D139" s="312"/>
      <c r="E139" s="114"/>
      <c r="J139" s="131"/>
      <c r="K139" s="131"/>
      <c r="L139" s="131"/>
      <c r="M139" s="131"/>
      <c r="N139" s="131"/>
      <c r="O139" s="131"/>
      <c r="P139" s="131"/>
      <c r="Q139" s="131"/>
      <c r="R139" s="131"/>
      <c r="S139" s="131"/>
      <c r="T139" s="131"/>
      <c r="U139" s="131"/>
      <c r="V139" s="131"/>
      <c r="W139" s="131"/>
      <c r="X139" s="131"/>
      <c r="Y139" s="131"/>
      <c r="Z139" s="131"/>
      <c r="AA139" s="131"/>
      <c r="AB139" s="131"/>
      <c r="AC139" s="131"/>
      <c r="AD139" s="131"/>
      <c r="AE139" s="131"/>
      <c r="AF139" s="131"/>
      <c r="AG139" s="131"/>
      <c r="AH139" s="131"/>
      <c r="AI139" s="131"/>
    </row>
    <row r="140" spans="1:51" ht="2.1" customHeight="1">
      <c r="A140" s="114"/>
      <c r="B140" s="114"/>
      <c r="C140" s="114"/>
      <c r="D140" s="114"/>
      <c r="E140" s="114"/>
      <c r="F140" s="114"/>
      <c r="G140" s="114"/>
      <c r="H140" s="114"/>
      <c r="I140" s="114"/>
      <c r="J140" s="131"/>
      <c r="K140" s="131"/>
      <c r="L140" s="131"/>
      <c r="M140" s="131"/>
      <c r="N140" s="131"/>
      <c r="O140" s="131"/>
      <c r="P140" s="131"/>
      <c r="Q140" s="131"/>
      <c r="R140" s="131"/>
      <c r="S140" s="131"/>
      <c r="T140" s="131"/>
      <c r="U140" s="131"/>
      <c r="V140" s="131"/>
      <c r="W140" s="131"/>
      <c r="X140" s="131"/>
      <c r="Y140" s="131"/>
      <c r="Z140" s="131"/>
      <c r="AA140" s="131"/>
      <c r="AB140" s="131"/>
      <c r="AC140" s="131"/>
      <c r="AD140" s="131"/>
      <c r="AE140" s="131"/>
      <c r="AF140" s="131"/>
      <c r="AG140" s="131"/>
      <c r="AH140" s="131"/>
      <c r="AI140" s="131"/>
    </row>
    <row r="141" spans="1:51" ht="4.5" customHeight="1">
      <c r="A141" s="129"/>
      <c r="B141" s="129"/>
      <c r="C141" s="129"/>
      <c r="D141" s="129"/>
      <c r="E141" s="129"/>
      <c r="F141" s="129"/>
      <c r="G141" s="129"/>
      <c r="H141" s="129"/>
      <c r="I141" s="129"/>
      <c r="J141" s="131"/>
      <c r="K141" s="131"/>
      <c r="L141" s="131"/>
      <c r="M141" s="131"/>
      <c r="N141" s="131"/>
      <c r="O141" s="131"/>
      <c r="P141" s="131"/>
      <c r="Q141" s="131"/>
      <c r="R141" s="131"/>
      <c r="S141" s="131"/>
      <c r="T141" s="131"/>
      <c r="U141" s="131"/>
      <c r="V141" s="131"/>
      <c r="W141" s="131"/>
      <c r="X141" s="131"/>
      <c r="Y141" s="131"/>
      <c r="Z141" s="131"/>
      <c r="AA141" s="131"/>
      <c r="AB141" s="131"/>
      <c r="AC141" s="131"/>
      <c r="AD141" s="131"/>
      <c r="AE141" s="131"/>
      <c r="AF141" s="131"/>
      <c r="AG141" s="131"/>
      <c r="AH141" s="131"/>
      <c r="AI141" s="131"/>
    </row>
    <row r="142" spans="1:51" ht="12" customHeight="1" thickBot="1">
      <c r="A142" s="130" t="s">
        <v>34</v>
      </c>
      <c r="B142" s="186"/>
      <c r="C142" s="186"/>
      <c r="D142" s="186"/>
      <c r="E142" s="186"/>
      <c r="F142" s="186"/>
      <c r="G142" s="186"/>
      <c r="H142" s="186"/>
      <c r="I142" s="186"/>
      <c r="J142" s="131"/>
      <c r="K142" s="131"/>
      <c r="L142" s="131"/>
      <c r="M142" s="131"/>
      <c r="N142" s="131"/>
      <c r="O142" s="131"/>
      <c r="P142" s="131"/>
      <c r="Q142" s="131"/>
      <c r="R142" s="131"/>
      <c r="S142" s="131"/>
      <c r="T142" s="131"/>
      <c r="U142" s="131"/>
      <c r="V142" s="131"/>
      <c r="W142" s="131"/>
      <c r="X142" s="131"/>
      <c r="Y142" s="131"/>
      <c r="Z142" s="131"/>
      <c r="AA142" s="131"/>
      <c r="AB142" s="131"/>
      <c r="AC142" s="131"/>
      <c r="AD142" s="131"/>
      <c r="AE142" s="131"/>
      <c r="AF142" s="131"/>
      <c r="AG142" s="131"/>
      <c r="AH142" s="131"/>
      <c r="AI142" s="131"/>
    </row>
    <row r="143" spans="1:51">
      <c r="A143" s="114"/>
      <c r="B143" s="114"/>
      <c r="C143" s="114"/>
      <c r="D143" s="114"/>
      <c r="E143" s="114"/>
      <c r="F143" s="114"/>
      <c r="G143" s="114"/>
      <c r="H143" s="114"/>
      <c r="I143" s="114"/>
      <c r="J143" s="131"/>
      <c r="K143" s="131"/>
      <c r="L143" s="131"/>
      <c r="M143" s="131"/>
      <c r="N143" s="131"/>
      <c r="O143" s="131"/>
      <c r="P143" s="131"/>
      <c r="Q143" s="131"/>
      <c r="R143" s="131"/>
      <c r="S143" s="131"/>
      <c r="T143" s="131"/>
      <c r="U143" s="131"/>
      <c r="V143" s="131"/>
      <c r="W143" s="131"/>
      <c r="X143" s="131"/>
      <c r="Y143" s="131"/>
      <c r="Z143" s="131"/>
      <c r="AA143" s="131"/>
      <c r="AB143" s="131"/>
      <c r="AC143" s="131"/>
      <c r="AD143" s="131"/>
      <c r="AE143" s="131"/>
      <c r="AF143" s="131"/>
      <c r="AG143" s="131"/>
      <c r="AH143" s="131"/>
      <c r="AI143" s="131"/>
    </row>
    <row r="144" spans="1:51" ht="10.5" customHeight="1">
      <c r="J144" s="131"/>
      <c r="K144" s="131"/>
      <c r="L144" s="131"/>
      <c r="M144" s="131"/>
      <c r="N144" s="131"/>
      <c r="O144" s="131"/>
      <c r="P144" s="131"/>
      <c r="Q144" s="131"/>
      <c r="R144" s="131"/>
      <c r="S144" s="131"/>
      <c r="T144" s="131"/>
      <c r="U144" s="131"/>
      <c r="V144" s="131"/>
      <c r="W144" s="131"/>
      <c r="X144" s="131"/>
      <c r="Y144" s="131"/>
      <c r="Z144" s="131"/>
      <c r="AA144" s="131"/>
      <c r="AB144" s="131"/>
      <c r="AC144" s="131"/>
      <c r="AD144" s="131"/>
      <c r="AE144" s="131"/>
      <c r="AF144" s="131"/>
      <c r="AG144" s="131"/>
      <c r="AH144" s="131"/>
      <c r="AI144" s="131"/>
    </row>
    <row r="145" spans="7:35">
      <c r="G145" s="322" t="s">
        <v>33</v>
      </c>
      <c r="H145" s="322"/>
      <c r="I145" s="322"/>
      <c r="J145" s="131"/>
      <c r="K145" s="131"/>
      <c r="L145" s="131"/>
      <c r="M145" s="131"/>
      <c r="N145" s="131"/>
      <c r="O145" s="131"/>
      <c r="P145" s="131"/>
      <c r="Q145" s="131"/>
      <c r="R145" s="131"/>
      <c r="S145" s="131"/>
      <c r="T145" s="131"/>
      <c r="U145" s="131"/>
      <c r="V145" s="131"/>
      <c r="W145" s="131"/>
      <c r="X145" s="131"/>
      <c r="Y145" s="131"/>
      <c r="Z145" s="131"/>
      <c r="AA145" s="131"/>
      <c r="AB145" s="131"/>
      <c r="AC145" s="131"/>
      <c r="AD145" s="131"/>
      <c r="AE145" s="131"/>
      <c r="AF145" s="131"/>
      <c r="AG145" s="131"/>
      <c r="AH145" s="131"/>
      <c r="AI145" s="131"/>
    </row>
    <row r="146" spans="7:35" ht="3" customHeight="1">
      <c r="J146" s="131"/>
      <c r="K146" s="131"/>
      <c r="L146" s="131"/>
      <c r="M146" s="131"/>
      <c r="N146" s="131"/>
      <c r="O146" s="131"/>
      <c r="P146" s="131"/>
      <c r="Q146" s="131"/>
      <c r="R146" s="131"/>
      <c r="S146" s="131"/>
      <c r="T146" s="131"/>
      <c r="U146" s="131"/>
      <c r="V146" s="131"/>
      <c r="W146" s="131"/>
      <c r="X146" s="131"/>
      <c r="Y146" s="131"/>
      <c r="Z146" s="131"/>
      <c r="AA146" s="131"/>
      <c r="AB146" s="131"/>
      <c r="AC146" s="131"/>
      <c r="AD146" s="131"/>
      <c r="AE146" s="131"/>
      <c r="AF146" s="131"/>
      <c r="AG146" s="131"/>
      <c r="AH146" s="131"/>
      <c r="AI146" s="131"/>
    </row>
    <row r="147" spans="7:35">
      <c r="I147" s="187"/>
      <c r="J147" s="131"/>
      <c r="K147" s="131"/>
      <c r="L147" s="131"/>
      <c r="M147" s="131"/>
      <c r="N147" s="131"/>
      <c r="O147" s="131"/>
      <c r="P147" s="131"/>
      <c r="Q147" s="131"/>
      <c r="R147" s="131"/>
      <c r="S147" s="131"/>
      <c r="T147" s="131"/>
      <c r="U147" s="131"/>
      <c r="V147" s="131"/>
      <c r="W147" s="131"/>
      <c r="X147" s="131"/>
      <c r="Y147" s="131"/>
      <c r="Z147" s="131"/>
      <c r="AA147" s="131"/>
      <c r="AB147" s="131"/>
      <c r="AC147" s="131"/>
      <c r="AD147" s="131"/>
      <c r="AE147" s="131"/>
      <c r="AF147" s="131"/>
      <c r="AG147" s="131"/>
      <c r="AH147" s="131"/>
      <c r="AI147" s="131"/>
    </row>
    <row r="163" spans="10:35">
      <c r="J163" s="131"/>
      <c r="X163" s="188">
        <v>1</v>
      </c>
      <c r="Y163" s="188">
        <v>2</v>
      </c>
      <c r="Z163" s="188">
        <v>3</v>
      </c>
      <c r="AA163" s="188">
        <v>4</v>
      </c>
      <c r="AB163" s="188">
        <v>5</v>
      </c>
      <c r="AC163" s="188">
        <v>6</v>
      </c>
      <c r="AD163" s="188">
        <v>7</v>
      </c>
      <c r="AE163" s="188">
        <v>8</v>
      </c>
      <c r="AI163" s="131"/>
    </row>
    <row r="164" spans="10:35">
      <c r="J164" s="131"/>
      <c r="X164" s="189" t="s">
        <v>31</v>
      </c>
      <c r="Y164" s="189" t="s">
        <v>26</v>
      </c>
      <c r="Z164" s="189" t="s">
        <v>31</v>
      </c>
      <c r="AA164" s="189" t="s">
        <v>30</v>
      </c>
      <c r="AB164" s="189" t="s">
        <v>29</v>
      </c>
      <c r="AC164" s="189" t="s">
        <v>28</v>
      </c>
      <c r="AD164" s="189" t="s">
        <v>27</v>
      </c>
      <c r="AF164" s="190" t="s">
        <v>26</v>
      </c>
      <c r="AG164" s="190" t="s">
        <v>25</v>
      </c>
      <c r="AH164" s="190" t="s">
        <v>24</v>
      </c>
      <c r="AI164" s="131"/>
    </row>
    <row r="165" spans="10:35">
      <c r="J165" s="131"/>
      <c r="X165" s="114" t="s">
        <v>76</v>
      </c>
      <c r="Y165" s="114" t="s">
        <v>77</v>
      </c>
      <c r="Z165" s="114" t="str">
        <f t="shared" ref="Z165:Z228" si="1">X165</f>
        <v>Clearlake(1-4)</v>
      </c>
      <c r="AA165" s="114" t="s">
        <v>78</v>
      </c>
      <c r="AB165" s="114" t="s">
        <v>79</v>
      </c>
      <c r="AC165" s="114" t="s">
        <v>80</v>
      </c>
      <c r="AD165" s="114" t="s">
        <v>81</v>
      </c>
      <c r="AE165" s="114" t="s">
        <v>82</v>
      </c>
      <c r="AF165" s="114" t="s">
        <v>77</v>
      </c>
      <c r="AG165" s="114" t="s">
        <v>76</v>
      </c>
      <c r="AH165" s="114">
        <v>1400</v>
      </c>
      <c r="AI165" s="131"/>
    </row>
    <row r="166" spans="10:35">
      <c r="J166" s="131"/>
      <c r="X166" s="114" t="s">
        <v>83</v>
      </c>
      <c r="Y166" s="114" t="s">
        <v>77</v>
      </c>
      <c r="Z166" s="114" t="str">
        <f t="shared" si="1"/>
        <v>Clearlake(5-10)</v>
      </c>
      <c r="AA166" s="114" t="s">
        <v>78</v>
      </c>
      <c r="AB166" s="114" t="s">
        <v>79</v>
      </c>
      <c r="AC166" s="114" t="s">
        <v>80</v>
      </c>
      <c r="AD166" s="114" t="s">
        <v>81</v>
      </c>
      <c r="AE166" s="114" t="s">
        <v>82</v>
      </c>
      <c r="AF166" s="114" t="s">
        <v>77</v>
      </c>
      <c r="AG166" s="114" t="s">
        <v>83</v>
      </c>
      <c r="AH166" s="114">
        <v>1200</v>
      </c>
      <c r="AI166" s="131"/>
    </row>
    <row r="167" spans="10:35">
      <c r="J167" s="131"/>
      <c r="X167" s="114" t="s">
        <v>84</v>
      </c>
      <c r="Y167" s="114" t="s">
        <v>77</v>
      </c>
      <c r="Z167" s="114" t="str">
        <f t="shared" si="1"/>
        <v>Clearlake(11onwards)</v>
      </c>
      <c r="AA167" s="114" t="s">
        <v>78</v>
      </c>
      <c r="AB167" s="114" t="s">
        <v>79</v>
      </c>
      <c r="AC167" s="114" t="s">
        <v>80</v>
      </c>
      <c r="AD167" s="114" t="s">
        <v>81</v>
      </c>
      <c r="AE167" s="114" t="s">
        <v>82</v>
      </c>
      <c r="AF167" s="114" t="s">
        <v>77</v>
      </c>
      <c r="AG167" s="114" t="s">
        <v>84</v>
      </c>
      <c r="AH167" s="114">
        <v>1100</v>
      </c>
      <c r="AI167" s="131"/>
    </row>
    <row r="168" spans="10:35">
      <c r="J168" s="131"/>
      <c r="X168" s="114" t="s">
        <v>85</v>
      </c>
      <c r="Y168" s="114" t="s">
        <v>85</v>
      </c>
      <c r="Z168" s="114" t="str">
        <f t="shared" si="1"/>
        <v>HMM</v>
      </c>
      <c r="AA168" s="114" t="s">
        <v>86</v>
      </c>
      <c r="AB168" s="114" t="s">
        <v>87</v>
      </c>
      <c r="AC168" s="114" t="s">
        <v>88</v>
      </c>
      <c r="AD168" s="114" t="s">
        <v>89</v>
      </c>
      <c r="AE168" s="114" t="s">
        <v>90</v>
      </c>
      <c r="AF168" s="114" t="s">
        <v>85</v>
      </c>
      <c r="AG168" s="114" t="s">
        <v>85</v>
      </c>
      <c r="AH168" s="114">
        <v>1400</v>
      </c>
      <c r="AI168" s="131"/>
    </row>
    <row r="169" spans="10:35">
      <c r="J169" s="131"/>
      <c r="X169" s="114" t="s">
        <v>69</v>
      </c>
      <c r="Y169" s="114" t="s">
        <v>69</v>
      </c>
      <c r="Z169" s="114" t="str">
        <f t="shared" si="1"/>
        <v>Reliance</v>
      </c>
      <c r="AA169" s="114" t="s">
        <v>91</v>
      </c>
      <c r="AB169" s="114" t="s">
        <v>92</v>
      </c>
      <c r="AC169" s="114" t="s">
        <v>93</v>
      </c>
      <c r="AD169" s="114" t="s">
        <v>94</v>
      </c>
      <c r="AE169" s="114" t="s">
        <v>95</v>
      </c>
      <c r="AF169" s="114" t="s">
        <v>69</v>
      </c>
      <c r="AG169" s="114" t="s">
        <v>69</v>
      </c>
      <c r="AH169" s="114">
        <v>1400</v>
      </c>
      <c r="AI169" s="131"/>
    </row>
    <row r="170" spans="10:35">
      <c r="J170" s="131"/>
      <c r="X170" s="114" t="s">
        <v>96</v>
      </c>
      <c r="Y170" s="114" t="s">
        <v>96</v>
      </c>
      <c r="Z170" s="114" t="str">
        <f t="shared" si="1"/>
        <v>Shell</v>
      </c>
      <c r="AA170" s="114" t="s">
        <v>97</v>
      </c>
      <c r="AB170" s="114" t="s">
        <v>98</v>
      </c>
      <c r="AC170" s="114" t="s">
        <v>99</v>
      </c>
      <c r="AD170" s="114" t="s">
        <v>100</v>
      </c>
      <c r="AE170" s="114" t="s">
        <v>101</v>
      </c>
      <c r="AF170" s="114" t="s">
        <v>96</v>
      </c>
      <c r="AG170" s="114" t="s">
        <v>96</v>
      </c>
      <c r="AH170" s="114">
        <v>1401</v>
      </c>
      <c r="AI170" s="131"/>
    </row>
    <row r="171" spans="10:35">
      <c r="J171" s="131"/>
      <c r="X171" s="114" t="s">
        <v>102</v>
      </c>
      <c r="Y171" s="114" t="s">
        <v>103</v>
      </c>
      <c r="Z171" s="114" t="str">
        <f t="shared" si="1"/>
        <v>TestingPool</v>
      </c>
      <c r="AA171" s="114" t="s">
        <v>104</v>
      </c>
      <c r="AB171" s="114" t="s">
        <v>105</v>
      </c>
      <c r="AC171" s="114" t="s">
        <v>106</v>
      </c>
      <c r="AD171" s="114" t="s">
        <v>107</v>
      </c>
      <c r="AE171" s="114" t="s">
        <v>108</v>
      </c>
      <c r="AF171" s="114" t="s">
        <v>103</v>
      </c>
      <c r="AG171" s="114" t="s">
        <v>102</v>
      </c>
      <c r="AH171" s="114">
        <v>1500</v>
      </c>
      <c r="AI171" s="131"/>
    </row>
    <row r="172" spans="10:35">
      <c r="J172" s="131"/>
      <c r="X172" s="114">
        <v>0</v>
      </c>
      <c r="Y172" s="114" t="s">
        <v>109</v>
      </c>
      <c r="Z172" s="114">
        <f t="shared" si="1"/>
        <v>0</v>
      </c>
      <c r="AA172" s="114">
        <v>0</v>
      </c>
      <c r="AB172" s="114">
        <v>0</v>
      </c>
      <c r="AC172" s="114">
        <v>0</v>
      </c>
      <c r="AD172" s="114">
        <v>0</v>
      </c>
      <c r="AF172" s="114">
        <v>0</v>
      </c>
      <c r="AG172" s="114">
        <v>0</v>
      </c>
      <c r="AH172" s="114">
        <v>0</v>
      </c>
      <c r="AI172" s="131"/>
    </row>
    <row r="173" spans="10:35">
      <c r="J173" s="131"/>
      <c r="X173" s="114">
        <v>0</v>
      </c>
      <c r="Y173" s="114">
        <v>0</v>
      </c>
      <c r="Z173" s="114">
        <f t="shared" si="1"/>
        <v>0</v>
      </c>
      <c r="AA173" s="114">
        <v>0</v>
      </c>
      <c r="AB173" s="114">
        <v>0</v>
      </c>
      <c r="AC173" s="114">
        <v>0</v>
      </c>
      <c r="AD173" s="114">
        <v>0</v>
      </c>
      <c r="AF173" s="114">
        <v>0</v>
      </c>
      <c r="AG173" s="114">
        <v>0</v>
      </c>
      <c r="AH173" s="114">
        <v>0</v>
      </c>
      <c r="AI173" s="131"/>
    </row>
    <row r="174" spans="10:35">
      <c r="J174" s="131"/>
      <c r="X174" s="114">
        <v>0</v>
      </c>
      <c r="Y174" s="114">
        <v>0</v>
      </c>
      <c r="Z174" s="114">
        <f t="shared" si="1"/>
        <v>0</v>
      </c>
      <c r="AA174" s="114">
        <v>0</v>
      </c>
      <c r="AB174" s="114">
        <v>0</v>
      </c>
      <c r="AC174" s="114">
        <v>0</v>
      </c>
      <c r="AD174" s="114">
        <v>0</v>
      </c>
      <c r="AF174" s="114">
        <v>0</v>
      </c>
      <c r="AG174" s="114">
        <v>0</v>
      </c>
      <c r="AH174" s="114">
        <v>0</v>
      </c>
      <c r="AI174" s="131"/>
    </row>
    <row r="175" spans="10:35">
      <c r="J175" s="131"/>
      <c r="X175" s="114">
        <v>0</v>
      </c>
      <c r="Y175" s="114">
        <v>0</v>
      </c>
      <c r="Z175" s="114">
        <f t="shared" si="1"/>
        <v>0</v>
      </c>
      <c r="AA175" s="114">
        <v>0</v>
      </c>
      <c r="AB175" s="114">
        <v>0</v>
      </c>
      <c r="AC175" s="114">
        <v>0</v>
      </c>
      <c r="AD175" s="114">
        <v>0</v>
      </c>
      <c r="AF175" s="114">
        <v>0</v>
      </c>
      <c r="AG175" s="114">
        <v>0</v>
      </c>
      <c r="AH175" s="114">
        <v>0</v>
      </c>
      <c r="AI175" s="131"/>
    </row>
    <row r="176" spans="10:35">
      <c r="J176" s="131"/>
      <c r="X176" s="114">
        <v>0</v>
      </c>
      <c r="Y176" s="114">
        <v>0</v>
      </c>
      <c r="Z176" s="114">
        <f t="shared" si="1"/>
        <v>0</v>
      </c>
      <c r="AA176" s="114">
        <v>0</v>
      </c>
      <c r="AB176" s="114">
        <v>0</v>
      </c>
      <c r="AC176" s="114">
        <v>0</v>
      </c>
      <c r="AD176" s="114">
        <v>0</v>
      </c>
      <c r="AF176" s="114">
        <v>0</v>
      </c>
      <c r="AG176" s="114">
        <v>0</v>
      </c>
      <c r="AH176" s="114">
        <v>0</v>
      </c>
      <c r="AI176" s="131"/>
    </row>
    <row r="177" spans="10:35">
      <c r="J177" s="131"/>
      <c r="X177" s="114">
        <v>0</v>
      </c>
      <c r="Y177" s="114">
        <v>0</v>
      </c>
      <c r="Z177" s="114">
        <f t="shared" si="1"/>
        <v>0</v>
      </c>
      <c r="AA177" s="114">
        <v>0</v>
      </c>
      <c r="AB177" s="114">
        <v>0</v>
      </c>
      <c r="AC177" s="114">
        <v>0</v>
      </c>
      <c r="AD177" s="114">
        <v>0</v>
      </c>
      <c r="AF177" s="114">
        <v>0</v>
      </c>
      <c r="AG177" s="114">
        <v>0</v>
      </c>
      <c r="AH177" s="114">
        <v>0</v>
      </c>
      <c r="AI177" s="131"/>
    </row>
    <row r="178" spans="10:35">
      <c r="J178" s="131"/>
      <c r="X178" s="114">
        <v>0</v>
      </c>
      <c r="Y178" s="114">
        <v>0</v>
      </c>
      <c r="Z178" s="114">
        <f t="shared" si="1"/>
        <v>0</v>
      </c>
      <c r="AA178" s="114">
        <v>0</v>
      </c>
      <c r="AB178" s="114">
        <v>0</v>
      </c>
      <c r="AC178" s="114">
        <v>0</v>
      </c>
      <c r="AD178" s="114">
        <v>0</v>
      </c>
      <c r="AF178" s="114">
        <v>0</v>
      </c>
      <c r="AG178" s="114">
        <v>0</v>
      </c>
      <c r="AH178" s="114">
        <v>0</v>
      </c>
      <c r="AI178" s="131"/>
    </row>
    <row r="179" spans="10:35">
      <c r="J179" s="131"/>
      <c r="X179" s="114">
        <v>0</v>
      </c>
      <c r="Y179" s="114">
        <v>0</v>
      </c>
      <c r="Z179" s="114">
        <f t="shared" si="1"/>
        <v>0</v>
      </c>
      <c r="AA179" s="114">
        <v>0</v>
      </c>
      <c r="AB179" s="114">
        <v>0</v>
      </c>
      <c r="AC179" s="114">
        <v>0</v>
      </c>
      <c r="AD179" s="114">
        <v>0</v>
      </c>
      <c r="AF179" s="114">
        <v>0</v>
      </c>
      <c r="AG179" s="114">
        <v>0</v>
      </c>
      <c r="AH179" s="114">
        <v>0</v>
      </c>
      <c r="AI179" s="131"/>
    </row>
    <row r="180" spans="10:35">
      <c r="J180" s="131"/>
      <c r="X180" s="114">
        <v>0</v>
      </c>
      <c r="Y180" s="114">
        <v>0</v>
      </c>
      <c r="Z180" s="114">
        <f t="shared" si="1"/>
        <v>0</v>
      </c>
      <c r="AA180" s="114">
        <v>0</v>
      </c>
      <c r="AB180" s="114">
        <v>0</v>
      </c>
      <c r="AC180" s="114">
        <v>0</v>
      </c>
      <c r="AD180" s="114">
        <v>0</v>
      </c>
      <c r="AF180" s="114">
        <v>0</v>
      </c>
      <c r="AG180" s="114">
        <v>0</v>
      </c>
      <c r="AH180" s="114">
        <v>0</v>
      </c>
      <c r="AI180" s="131"/>
    </row>
    <row r="181" spans="10:35">
      <c r="J181" s="131"/>
      <c r="X181" s="114">
        <v>0</v>
      </c>
      <c r="Y181" s="114">
        <v>0</v>
      </c>
      <c r="Z181" s="114">
        <f t="shared" si="1"/>
        <v>0</v>
      </c>
      <c r="AA181" s="114">
        <v>0</v>
      </c>
      <c r="AB181" s="114">
        <v>0</v>
      </c>
      <c r="AC181" s="114">
        <v>0</v>
      </c>
      <c r="AD181" s="114">
        <v>0</v>
      </c>
      <c r="AF181" s="114">
        <v>0</v>
      </c>
      <c r="AG181" s="114">
        <v>0</v>
      </c>
      <c r="AH181" s="114">
        <v>0</v>
      </c>
      <c r="AI181" s="131"/>
    </row>
    <row r="182" spans="10:35">
      <c r="J182" s="131"/>
      <c r="X182" s="114">
        <v>0</v>
      </c>
      <c r="Y182" s="114">
        <v>0</v>
      </c>
      <c r="Z182" s="114">
        <f t="shared" si="1"/>
        <v>0</v>
      </c>
      <c r="AA182" s="114">
        <v>0</v>
      </c>
      <c r="AB182" s="114">
        <v>0</v>
      </c>
      <c r="AC182" s="114">
        <v>0</v>
      </c>
      <c r="AD182" s="114">
        <v>0</v>
      </c>
      <c r="AF182" s="114">
        <v>0</v>
      </c>
      <c r="AG182" s="114">
        <v>0</v>
      </c>
      <c r="AH182" s="114">
        <v>0</v>
      </c>
      <c r="AI182" s="131"/>
    </row>
    <row r="183" spans="10:35">
      <c r="J183" s="131"/>
      <c r="X183" s="114">
        <v>0</v>
      </c>
      <c r="Y183" s="114">
        <v>0</v>
      </c>
      <c r="Z183" s="114">
        <f t="shared" si="1"/>
        <v>0</v>
      </c>
      <c r="AA183" s="114">
        <v>0</v>
      </c>
      <c r="AB183" s="114">
        <v>0</v>
      </c>
      <c r="AC183" s="114">
        <v>0</v>
      </c>
      <c r="AD183" s="114">
        <v>0</v>
      </c>
      <c r="AF183" s="114">
        <v>0</v>
      </c>
      <c r="AG183" s="114">
        <v>0</v>
      </c>
      <c r="AH183" s="114">
        <v>0</v>
      </c>
      <c r="AI183" s="131"/>
    </row>
    <row r="184" spans="10:35">
      <c r="J184" s="131"/>
      <c r="X184" s="114">
        <v>0</v>
      </c>
      <c r="Y184" s="114">
        <v>0</v>
      </c>
      <c r="Z184" s="114">
        <f t="shared" si="1"/>
        <v>0</v>
      </c>
      <c r="AA184" s="114">
        <v>0</v>
      </c>
      <c r="AB184" s="114">
        <v>0</v>
      </c>
      <c r="AC184" s="114">
        <v>0</v>
      </c>
      <c r="AD184" s="114">
        <v>0</v>
      </c>
      <c r="AF184" s="114">
        <v>0</v>
      </c>
      <c r="AG184" s="114">
        <v>0</v>
      </c>
      <c r="AH184" s="114">
        <v>0</v>
      </c>
      <c r="AI184" s="131"/>
    </row>
    <row r="185" spans="10:35">
      <c r="J185" s="131"/>
      <c r="X185" s="114">
        <v>0</v>
      </c>
      <c r="Y185" s="114">
        <v>0</v>
      </c>
      <c r="Z185" s="114">
        <f t="shared" si="1"/>
        <v>0</v>
      </c>
      <c r="AA185" s="114">
        <v>0</v>
      </c>
      <c r="AB185" s="114">
        <v>0</v>
      </c>
      <c r="AC185" s="114">
        <v>0</v>
      </c>
      <c r="AD185" s="114">
        <v>0</v>
      </c>
      <c r="AF185" s="114">
        <v>0</v>
      </c>
      <c r="AG185" s="114">
        <v>0</v>
      </c>
      <c r="AH185" s="114">
        <v>0</v>
      </c>
      <c r="AI185" s="131"/>
    </row>
    <row r="186" spans="10:35">
      <c r="J186" s="131"/>
      <c r="X186" s="114">
        <v>0</v>
      </c>
      <c r="Y186" s="114">
        <v>0</v>
      </c>
      <c r="Z186" s="114">
        <f t="shared" si="1"/>
        <v>0</v>
      </c>
      <c r="AA186" s="114">
        <v>0</v>
      </c>
      <c r="AB186" s="114">
        <v>0</v>
      </c>
      <c r="AC186" s="114">
        <v>0</v>
      </c>
      <c r="AD186" s="114">
        <v>0</v>
      </c>
      <c r="AF186" s="114">
        <v>0</v>
      </c>
      <c r="AG186" s="114">
        <v>0</v>
      </c>
      <c r="AH186" s="114">
        <v>0</v>
      </c>
      <c r="AI186" s="131"/>
    </row>
    <row r="187" spans="10:35">
      <c r="J187" s="131"/>
      <c r="X187" s="114">
        <v>0</v>
      </c>
      <c r="Y187" s="114">
        <v>0</v>
      </c>
      <c r="Z187" s="114">
        <f t="shared" si="1"/>
        <v>0</v>
      </c>
      <c r="AA187" s="114">
        <v>0</v>
      </c>
      <c r="AB187" s="114">
        <v>0</v>
      </c>
      <c r="AC187" s="114">
        <v>0</v>
      </c>
      <c r="AD187" s="114">
        <v>0</v>
      </c>
      <c r="AF187" s="114">
        <v>0</v>
      </c>
      <c r="AG187" s="114">
        <v>0</v>
      </c>
      <c r="AH187" s="114">
        <v>0</v>
      </c>
      <c r="AI187" s="131"/>
    </row>
    <row r="188" spans="10:35">
      <c r="J188" s="131"/>
      <c r="X188" s="114">
        <v>0</v>
      </c>
      <c r="Y188" s="114">
        <v>0</v>
      </c>
      <c r="Z188" s="114">
        <f t="shared" si="1"/>
        <v>0</v>
      </c>
      <c r="AA188" s="114">
        <v>0</v>
      </c>
      <c r="AB188" s="114">
        <v>0</v>
      </c>
      <c r="AC188" s="114">
        <v>0</v>
      </c>
      <c r="AD188" s="114">
        <v>0</v>
      </c>
      <c r="AF188" s="114">
        <v>0</v>
      </c>
      <c r="AG188" s="114">
        <v>0</v>
      </c>
      <c r="AH188" s="114">
        <v>0</v>
      </c>
      <c r="AI188" s="131"/>
    </row>
    <row r="189" spans="10:35">
      <c r="J189" s="131"/>
      <c r="X189" s="114">
        <v>0</v>
      </c>
      <c r="Y189" s="114">
        <v>0</v>
      </c>
      <c r="Z189" s="114">
        <f t="shared" si="1"/>
        <v>0</v>
      </c>
      <c r="AA189" s="114">
        <v>0</v>
      </c>
      <c r="AB189" s="114">
        <v>0</v>
      </c>
      <c r="AC189" s="114">
        <v>0</v>
      </c>
      <c r="AD189" s="114">
        <v>0</v>
      </c>
      <c r="AF189" s="114">
        <v>0</v>
      </c>
      <c r="AG189" s="114">
        <v>0</v>
      </c>
      <c r="AH189" s="114">
        <v>0</v>
      </c>
      <c r="AI189" s="131"/>
    </row>
    <row r="190" spans="10:35">
      <c r="J190" s="131"/>
      <c r="X190" s="114">
        <v>0</v>
      </c>
      <c r="Y190" s="114">
        <v>0</v>
      </c>
      <c r="Z190" s="114">
        <f t="shared" si="1"/>
        <v>0</v>
      </c>
      <c r="AA190" s="114">
        <v>0</v>
      </c>
      <c r="AB190" s="114">
        <v>0</v>
      </c>
      <c r="AC190" s="114">
        <v>0</v>
      </c>
      <c r="AD190" s="114">
        <v>0</v>
      </c>
      <c r="AF190" s="114">
        <v>0</v>
      </c>
      <c r="AG190" s="114">
        <v>0</v>
      </c>
      <c r="AH190" s="114">
        <v>0</v>
      </c>
      <c r="AI190" s="131"/>
    </row>
    <row r="191" spans="10:35">
      <c r="J191" s="131"/>
      <c r="X191" s="114">
        <v>0</v>
      </c>
      <c r="Y191" s="114">
        <v>0</v>
      </c>
      <c r="Z191" s="114">
        <f t="shared" si="1"/>
        <v>0</v>
      </c>
      <c r="AA191" s="114">
        <v>0</v>
      </c>
      <c r="AB191" s="114">
        <v>0</v>
      </c>
      <c r="AC191" s="114">
        <v>0</v>
      </c>
      <c r="AD191" s="114">
        <v>0</v>
      </c>
      <c r="AF191" s="114">
        <v>0</v>
      </c>
      <c r="AG191" s="114">
        <v>0</v>
      </c>
      <c r="AH191" s="114">
        <v>0</v>
      </c>
      <c r="AI191" s="131"/>
    </row>
    <row r="192" spans="10:35">
      <c r="J192" s="131"/>
      <c r="X192" s="114">
        <v>0</v>
      </c>
      <c r="Y192" s="114">
        <v>0</v>
      </c>
      <c r="Z192" s="114">
        <f t="shared" si="1"/>
        <v>0</v>
      </c>
      <c r="AA192" s="114">
        <v>0</v>
      </c>
      <c r="AB192" s="114">
        <v>0</v>
      </c>
      <c r="AC192" s="114">
        <v>0</v>
      </c>
      <c r="AD192" s="114">
        <v>0</v>
      </c>
      <c r="AF192" s="114">
        <v>0</v>
      </c>
      <c r="AG192" s="114">
        <v>0</v>
      </c>
      <c r="AH192" s="114">
        <v>0</v>
      </c>
      <c r="AI192" s="131"/>
    </row>
    <row r="193" spans="10:35">
      <c r="J193" s="131"/>
      <c r="X193" s="114">
        <v>0</v>
      </c>
      <c r="Y193" s="114">
        <v>0</v>
      </c>
      <c r="Z193" s="114">
        <f t="shared" si="1"/>
        <v>0</v>
      </c>
      <c r="AA193" s="114">
        <v>0</v>
      </c>
      <c r="AB193" s="114">
        <v>0</v>
      </c>
      <c r="AC193" s="114">
        <v>0</v>
      </c>
      <c r="AD193" s="114">
        <v>0</v>
      </c>
      <c r="AF193" s="114">
        <v>0</v>
      </c>
      <c r="AG193" s="114">
        <v>0</v>
      </c>
      <c r="AH193" s="114">
        <v>0</v>
      </c>
      <c r="AI193" s="131"/>
    </row>
    <row r="194" spans="10:35">
      <c r="J194" s="131"/>
      <c r="X194" s="114">
        <v>0</v>
      </c>
      <c r="Y194" s="114">
        <v>0</v>
      </c>
      <c r="Z194" s="114">
        <f t="shared" si="1"/>
        <v>0</v>
      </c>
      <c r="AA194" s="114">
        <v>0</v>
      </c>
      <c r="AB194" s="114">
        <v>0</v>
      </c>
      <c r="AC194" s="114">
        <v>0</v>
      </c>
      <c r="AD194" s="114">
        <v>0</v>
      </c>
      <c r="AF194" s="114">
        <v>0</v>
      </c>
      <c r="AG194" s="114">
        <v>0</v>
      </c>
      <c r="AH194" s="114">
        <v>0</v>
      </c>
      <c r="AI194" s="131"/>
    </row>
    <row r="195" spans="10:35">
      <c r="J195" s="131"/>
      <c r="X195" s="114">
        <v>0</v>
      </c>
      <c r="Y195" s="114">
        <v>0</v>
      </c>
      <c r="Z195" s="114">
        <f t="shared" si="1"/>
        <v>0</v>
      </c>
      <c r="AA195" s="114">
        <v>0</v>
      </c>
      <c r="AB195" s="114">
        <v>0</v>
      </c>
      <c r="AC195" s="114">
        <v>0</v>
      </c>
      <c r="AD195" s="114">
        <v>0</v>
      </c>
      <c r="AF195" s="114">
        <v>0</v>
      </c>
      <c r="AG195" s="114">
        <v>0</v>
      </c>
      <c r="AH195" s="114">
        <v>0</v>
      </c>
      <c r="AI195" s="131"/>
    </row>
    <row r="196" spans="10:35">
      <c r="J196" s="131"/>
      <c r="X196" s="114">
        <v>0</v>
      </c>
      <c r="Y196" s="114">
        <v>0</v>
      </c>
      <c r="Z196" s="114">
        <f t="shared" si="1"/>
        <v>0</v>
      </c>
      <c r="AA196" s="114">
        <v>0</v>
      </c>
      <c r="AB196" s="114">
        <v>0</v>
      </c>
      <c r="AC196" s="114">
        <v>0</v>
      </c>
      <c r="AD196" s="114">
        <v>0</v>
      </c>
      <c r="AF196" s="114">
        <v>0</v>
      </c>
      <c r="AG196" s="114">
        <v>0</v>
      </c>
      <c r="AH196" s="114">
        <v>0</v>
      </c>
      <c r="AI196" s="131"/>
    </row>
    <row r="197" spans="10:35">
      <c r="J197" s="131"/>
      <c r="X197" s="114">
        <v>0</v>
      </c>
      <c r="Y197" s="114">
        <v>0</v>
      </c>
      <c r="Z197" s="114">
        <f t="shared" si="1"/>
        <v>0</v>
      </c>
      <c r="AA197" s="114">
        <v>0</v>
      </c>
      <c r="AB197" s="114">
        <v>0</v>
      </c>
      <c r="AC197" s="114">
        <v>0</v>
      </c>
      <c r="AD197" s="114">
        <v>0</v>
      </c>
      <c r="AF197" s="114">
        <v>0</v>
      </c>
      <c r="AG197" s="114">
        <v>0</v>
      </c>
      <c r="AH197" s="114">
        <v>0</v>
      </c>
      <c r="AI197" s="131"/>
    </row>
    <row r="198" spans="10:35">
      <c r="J198" s="131"/>
      <c r="X198" s="114">
        <v>0</v>
      </c>
      <c r="Y198" s="114">
        <v>0</v>
      </c>
      <c r="Z198" s="114">
        <f t="shared" si="1"/>
        <v>0</v>
      </c>
      <c r="AA198" s="114">
        <v>0</v>
      </c>
      <c r="AB198" s="114">
        <v>0</v>
      </c>
      <c r="AC198" s="114">
        <v>0</v>
      </c>
      <c r="AD198" s="114">
        <v>0</v>
      </c>
      <c r="AF198" s="114">
        <v>0</v>
      </c>
      <c r="AG198" s="114">
        <v>0</v>
      </c>
      <c r="AH198" s="114">
        <v>0</v>
      </c>
      <c r="AI198" s="131"/>
    </row>
    <row r="199" spans="10:35">
      <c r="J199" s="131"/>
      <c r="X199" s="114">
        <v>0</v>
      </c>
      <c r="Y199" s="114">
        <v>0</v>
      </c>
      <c r="Z199" s="114">
        <f t="shared" si="1"/>
        <v>0</v>
      </c>
      <c r="AA199" s="114">
        <v>0</v>
      </c>
      <c r="AB199" s="114">
        <v>0</v>
      </c>
      <c r="AC199" s="114">
        <v>0</v>
      </c>
      <c r="AD199" s="114">
        <v>0</v>
      </c>
      <c r="AF199" s="114">
        <v>0</v>
      </c>
      <c r="AG199" s="114">
        <v>0</v>
      </c>
      <c r="AH199" s="114">
        <v>0</v>
      </c>
      <c r="AI199" s="131"/>
    </row>
    <row r="200" spans="10:35">
      <c r="J200" s="131"/>
      <c r="X200" s="114">
        <v>0</v>
      </c>
      <c r="Y200" s="114">
        <v>0</v>
      </c>
      <c r="Z200" s="114">
        <f t="shared" si="1"/>
        <v>0</v>
      </c>
      <c r="AA200" s="114">
        <v>0</v>
      </c>
      <c r="AB200" s="114">
        <v>0</v>
      </c>
      <c r="AC200" s="114">
        <v>0</v>
      </c>
      <c r="AD200" s="114">
        <v>0</v>
      </c>
      <c r="AF200" s="114">
        <v>0</v>
      </c>
      <c r="AG200" s="114">
        <v>0</v>
      </c>
      <c r="AH200" s="114">
        <v>0</v>
      </c>
      <c r="AI200" s="131"/>
    </row>
    <row r="201" spans="10:35">
      <c r="J201" s="131"/>
      <c r="X201" s="114">
        <v>0</v>
      </c>
      <c r="Y201" s="114">
        <v>0</v>
      </c>
      <c r="Z201" s="114">
        <f t="shared" si="1"/>
        <v>0</v>
      </c>
      <c r="AA201" s="114">
        <v>0</v>
      </c>
      <c r="AB201" s="114">
        <v>0</v>
      </c>
      <c r="AC201" s="114">
        <v>0</v>
      </c>
      <c r="AD201" s="114">
        <v>0</v>
      </c>
      <c r="AF201" s="114">
        <v>0</v>
      </c>
      <c r="AG201" s="114">
        <v>0</v>
      </c>
      <c r="AH201" s="114">
        <v>0</v>
      </c>
      <c r="AI201" s="131"/>
    </row>
    <row r="202" spans="10:35">
      <c r="J202" s="131"/>
      <c r="X202" s="114">
        <v>0</v>
      </c>
      <c r="Y202" s="114">
        <v>0</v>
      </c>
      <c r="Z202" s="114">
        <f t="shared" si="1"/>
        <v>0</v>
      </c>
      <c r="AA202" s="114">
        <v>0</v>
      </c>
      <c r="AB202" s="114">
        <v>0</v>
      </c>
      <c r="AC202" s="114">
        <v>0</v>
      </c>
      <c r="AD202" s="114">
        <v>0</v>
      </c>
      <c r="AF202" s="114">
        <v>0</v>
      </c>
      <c r="AG202" s="114">
        <v>0</v>
      </c>
      <c r="AH202" s="114">
        <v>0</v>
      </c>
      <c r="AI202" s="131"/>
    </row>
    <row r="203" spans="10:35">
      <c r="J203" s="131"/>
      <c r="X203" s="114">
        <v>0</v>
      </c>
      <c r="Y203" s="114">
        <v>0</v>
      </c>
      <c r="Z203" s="114">
        <f t="shared" si="1"/>
        <v>0</v>
      </c>
      <c r="AA203" s="114">
        <v>0</v>
      </c>
      <c r="AB203" s="114">
        <v>0</v>
      </c>
      <c r="AC203" s="114">
        <v>0</v>
      </c>
      <c r="AD203" s="114">
        <v>0</v>
      </c>
      <c r="AF203" s="114">
        <v>0</v>
      </c>
      <c r="AG203" s="114">
        <v>0</v>
      </c>
      <c r="AH203" s="114">
        <v>0</v>
      </c>
      <c r="AI203" s="131"/>
    </row>
    <row r="204" spans="10:35">
      <c r="J204" s="131"/>
      <c r="X204" s="114">
        <v>0</v>
      </c>
      <c r="Y204" s="114">
        <v>0</v>
      </c>
      <c r="Z204" s="114">
        <f t="shared" si="1"/>
        <v>0</v>
      </c>
      <c r="AA204" s="114">
        <v>0</v>
      </c>
      <c r="AB204" s="114">
        <v>0</v>
      </c>
      <c r="AC204" s="114">
        <v>0</v>
      </c>
      <c r="AD204" s="114">
        <v>0</v>
      </c>
      <c r="AF204" s="114">
        <v>0</v>
      </c>
      <c r="AG204" s="114">
        <v>0</v>
      </c>
      <c r="AH204" s="114">
        <v>0</v>
      </c>
      <c r="AI204" s="131"/>
    </row>
    <row r="205" spans="10:35">
      <c r="J205" s="131"/>
      <c r="X205" s="114">
        <v>0</v>
      </c>
      <c r="Y205" s="114">
        <v>0</v>
      </c>
      <c r="Z205" s="114">
        <f t="shared" si="1"/>
        <v>0</v>
      </c>
      <c r="AA205" s="114">
        <v>0</v>
      </c>
      <c r="AB205" s="114">
        <v>0</v>
      </c>
      <c r="AC205" s="114">
        <v>0</v>
      </c>
      <c r="AD205" s="114">
        <v>0</v>
      </c>
      <c r="AF205" s="114">
        <v>0</v>
      </c>
      <c r="AG205" s="114">
        <v>0</v>
      </c>
      <c r="AH205" s="114">
        <v>0</v>
      </c>
      <c r="AI205" s="131"/>
    </row>
    <row r="206" spans="10:35">
      <c r="J206" s="131"/>
      <c r="X206" s="114">
        <v>0</v>
      </c>
      <c r="Y206" s="114">
        <v>0</v>
      </c>
      <c r="Z206" s="114">
        <f t="shared" si="1"/>
        <v>0</v>
      </c>
      <c r="AA206" s="114">
        <v>0</v>
      </c>
      <c r="AB206" s="114">
        <v>0</v>
      </c>
      <c r="AC206" s="114">
        <v>0</v>
      </c>
      <c r="AD206" s="114">
        <v>0</v>
      </c>
      <c r="AF206" s="114">
        <v>0</v>
      </c>
      <c r="AG206" s="114">
        <v>0</v>
      </c>
      <c r="AH206" s="114">
        <v>0</v>
      </c>
      <c r="AI206" s="131"/>
    </row>
    <row r="207" spans="10:35">
      <c r="J207" s="131"/>
      <c r="X207" s="114">
        <v>0</v>
      </c>
      <c r="Y207" s="114">
        <v>0</v>
      </c>
      <c r="Z207" s="114">
        <f t="shared" si="1"/>
        <v>0</v>
      </c>
      <c r="AA207" s="114">
        <v>0</v>
      </c>
      <c r="AB207" s="114">
        <v>0</v>
      </c>
      <c r="AC207" s="114">
        <v>0</v>
      </c>
      <c r="AD207" s="114">
        <v>0</v>
      </c>
      <c r="AF207" s="114">
        <v>0</v>
      </c>
      <c r="AG207" s="114">
        <v>0</v>
      </c>
      <c r="AH207" s="114">
        <v>0</v>
      </c>
      <c r="AI207" s="131"/>
    </row>
    <row r="208" spans="10:35">
      <c r="J208" s="131"/>
      <c r="X208" s="114">
        <v>0</v>
      </c>
      <c r="Y208" s="114">
        <v>0</v>
      </c>
      <c r="Z208" s="114">
        <f t="shared" si="1"/>
        <v>0</v>
      </c>
      <c r="AA208" s="114">
        <v>0</v>
      </c>
      <c r="AB208" s="114">
        <v>0</v>
      </c>
      <c r="AC208" s="114">
        <v>0</v>
      </c>
      <c r="AD208" s="114">
        <v>0</v>
      </c>
      <c r="AF208" s="114">
        <v>0</v>
      </c>
      <c r="AG208" s="114">
        <v>0</v>
      </c>
      <c r="AH208" s="114">
        <v>0</v>
      </c>
      <c r="AI208" s="131"/>
    </row>
    <row r="209" spans="10:35">
      <c r="J209" s="131"/>
      <c r="X209" s="114">
        <v>0</v>
      </c>
      <c r="Y209" s="114">
        <v>0</v>
      </c>
      <c r="Z209" s="114">
        <f t="shared" si="1"/>
        <v>0</v>
      </c>
      <c r="AA209" s="114">
        <v>0</v>
      </c>
      <c r="AB209" s="114">
        <v>0</v>
      </c>
      <c r="AC209" s="114">
        <v>0</v>
      </c>
      <c r="AD209" s="114">
        <v>0</v>
      </c>
      <c r="AF209" s="114">
        <v>0</v>
      </c>
      <c r="AG209" s="114">
        <v>0</v>
      </c>
      <c r="AH209" s="114">
        <v>0</v>
      </c>
      <c r="AI209" s="131"/>
    </row>
    <row r="210" spans="10:35">
      <c r="J210" s="131"/>
      <c r="X210" s="114">
        <v>0</v>
      </c>
      <c r="Y210" s="114">
        <v>0</v>
      </c>
      <c r="Z210" s="114">
        <f t="shared" si="1"/>
        <v>0</v>
      </c>
      <c r="AA210" s="114">
        <v>0</v>
      </c>
      <c r="AB210" s="114">
        <v>0</v>
      </c>
      <c r="AC210" s="114">
        <v>0</v>
      </c>
      <c r="AD210" s="114">
        <v>0</v>
      </c>
      <c r="AF210" s="114">
        <v>0</v>
      </c>
      <c r="AG210" s="114">
        <v>0</v>
      </c>
      <c r="AH210" s="114">
        <v>0</v>
      </c>
      <c r="AI210" s="131"/>
    </row>
    <row r="211" spans="10:35">
      <c r="J211" s="131"/>
      <c r="X211" s="114">
        <v>0</v>
      </c>
      <c r="Y211" s="114">
        <v>0</v>
      </c>
      <c r="Z211" s="114">
        <f t="shared" si="1"/>
        <v>0</v>
      </c>
      <c r="AA211" s="114">
        <v>0</v>
      </c>
      <c r="AB211" s="114">
        <v>0</v>
      </c>
      <c r="AC211" s="114">
        <v>0</v>
      </c>
      <c r="AD211" s="114">
        <v>0</v>
      </c>
      <c r="AF211" s="114">
        <v>0</v>
      </c>
      <c r="AG211" s="114">
        <v>0</v>
      </c>
      <c r="AH211" s="114">
        <v>0</v>
      </c>
      <c r="AI211" s="131"/>
    </row>
    <row r="212" spans="10:35">
      <c r="J212" s="131"/>
      <c r="X212" s="114">
        <v>0</v>
      </c>
      <c r="Y212" s="114">
        <v>0</v>
      </c>
      <c r="Z212" s="114">
        <f t="shared" si="1"/>
        <v>0</v>
      </c>
      <c r="AA212" s="114">
        <v>0</v>
      </c>
      <c r="AB212" s="114">
        <v>0</v>
      </c>
      <c r="AC212" s="114">
        <v>0</v>
      </c>
      <c r="AD212" s="114">
        <v>0</v>
      </c>
      <c r="AF212" s="114">
        <v>0</v>
      </c>
      <c r="AG212" s="114">
        <v>0</v>
      </c>
      <c r="AH212" s="114">
        <v>0</v>
      </c>
      <c r="AI212" s="131"/>
    </row>
    <row r="213" spans="10:35">
      <c r="J213" s="131"/>
      <c r="X213" s="114">
        <v>0</v>
      </c>
      <c r="Y213" s="114">
        <v>0</v>
      </c>
      <c r="Z213" s="114">
        <f t="shared" si="1"/>
        <v>0</v>
      </c>
      <c r="AA213" s="114">
        <v>0</v>
      </c>
      <c r="AB213" s="114">
        <v>0</v>
      </c>
      <c r="AC213" s="114">
        <v>0</v>
      </c>
      <c r="AD213" s="114">
        <v>0</v>
      </c>
      <c r="AF213" s="114">
        <v>0</v>
      </c>
      <c r="AG213" s="114">
        <v>0</v>
      </c>
      <c r="AH213" s="114">
        <v>0</v>
      </c>
      <c r="AI213" s="131"/>
    </row>
    <row r="214" spans="10:35">
      <c r="J214" s="131"/>
      <c r="X214" s="114">
        <v>0</v>
      </c>
      <c r="Y214" s="114">
        <v>0</v>
      </c>
      <c r="Z214" s="114">
        <f t="shared" si="1"/>
        <v>0</v>
      </c>
      <c r="AA214" s="114">
        <v>0</v>
      </c>
      <c r="AB214" s="114">
        <v>0</v>
      </c>
      <c r="AC214" s="114">
        <v>0</v>
      </c>
      <c r="AD214" s="114">
        <v>0</v>
      </c>
      <c r="AF214" s="114">
        <v>0</v>
      </c>
      <c r="AG214" s="114">
        <v>0</v>
      </c>
      <c r="AH214" s="114">
        <v>0</v>
      </c>
      <c r="AI214" s="131"/>
    </row>
    <row r="215" spans="10:35">
      <c r="J215" s="131"/>
      <c r="X215" s="114">
        <v>0</v>
      </c>
      <c r="Y215" s="114">
        <v>0</v>
      </c>
      <c r="Z215" s="114">
        <f t="shared" si="1"/>
        <v>0</v>
      </c>
      <c r="AA215" s="114">
        <v>0</v>
      </c>
      <c r="AB215" s="114">
        <v>0</v>
      </c>
      <c r="AC215" s="114">
        <v>0</v>
      </c>
      <c r="AD215" s="114">
        <v>0</v>
      </c>
      <c r="AF215" s="114">
        <v>0</v>
      </c>
      <c r="AG215" s="114">
        <v>0</v>
      </c>
      <c r="AH215" s="114">
        <v>0</v>
      </c>
      <c r="AI215" s="131"/>
    </row>
    <row r="216" spans="10:35">
      <c r="J216" s="131"/>
      <c r="X216" s="114">
        <v>0</v>
      </c>
      <c r="Y216" s="114">
        <v>0</v>
      </c>
      <c r="Z216" s="114">
        <f t="shared" si="1"/>
        <v>0</v>
      </c>
      <c r="AA216" s="114">
        <v>0</v>
      </c>
      <c r="AB216" s="114">
        <v>0</v>
      </c>
      <c r="AC216" s="114">
        <v>0</v>
      </c>
      <c r="AD216" s="114">
        <v>0</v>
      </c>
      <c r="AF216" s="114">
        <v>0</v>
      </c>
      <c r="AG216" s="114">
        <v>0</v>
      </c>
      <c r="AH216" s="114">
        <v>0</v>
      </c>
      <c r="AI216" s="131"/>
    </row>
    <row r="217" spans="10:35">
      <c r="J217" s="131"/>
      <c r="X217" s="114">
        <v>0</v>
      </c>
      <c r="Y217" s="114">
        <v>0</v>
      </c>
      <c r="Z217" s="114">
        <f t="shared" si="1"/>
        <v>0</v>
      </c>
      <c r="AA217" s="114">
        <v>0</v>
      </c>
      <c r="AB217" s="114">
        <v>0</v>
      </c>
      <c r="AC217" s="114">
        <v>0</v>
      </c>
      <c r="AD217" s="114">
        <v>0</v>
      </c>
      <c r="AF217" s="114">
        <v>0</v>
      </c>
      <c r="AG217" s="114">
        <v>0</v>
      </c>
      <c r="AH217" s="114">
        <v>0</v>
      </c>
      <c r="AI217" s="131"/>
    </row>
    <row r="218" spans="10:35">
      <c r="J218" s="131"/>
      <c r="X218" s="114">
        <v>0</v>
      </c>
      <c r="Y218" s="114">
        <v>0</v>
      </c>
      <c r="Z218" s="114">
        <f t="shared" si="1"/>
        <v>0</v>
      </c>
      <c r="AA218" s="114">
        <v>0</v>
      </c>
      <c r="AB218" s="114">
        <v>0</v>
      </c>
      <c r="AC218" s="114">
        <v>0</v>
      </c>
      <c r="AD218" s="114">
        <v>0</v>
      </c>
      <c r="AF218" s="114">
        <v>0</v>
      </c>
      <c r="AG218" s="114">
        <v>0</v>
      </c>
      <c r="AH218" s="114">
        <v>0</v>
      </c>
      <c r="AI218" s="131"/>
    </row>
    <row r="219" spans="10:35">
      <c r="J219" s="131"/>
      <c r="X219" s="114">
        <v>0</v>
      </c>
      <c r="Y219" s="114">
        <v>0</v>
      </c>
      <c r="Z219" s="114">
        <f t="shared" si="1"/>
        <v>0</v>
      </c>
      <c r="AA219" s="114">
        <v>0</v>
      </c>
      <c r="AB219" s="114">
        <v>0</v>
      </c>
      <c r="AC219" s="114">
        <v>0</v>
      </c>
      <c r="AD219" s="114">
        <v>0</v>
      </c>
      <c r="AF219" s="114">
        <v>0</v>
      </c>
      <c r="AG219" s="114">
        <v>0</v>
      </c>
      <c r="AH219" s="114">
        <v>0</v>
      </c>
      <c r="AI219" s="131"/>
    </row>
    <row r="220" spans="10:35">
      <c r="J220" s="131"/>
      <c r="X220" s="114">
        <v>0</v>
      </c>
      <c r="Y220" s="114">
        <v>0</v>
      </c>
      <c r="Z220" s="114">
        <f t="shared" si="1"/>
        <v>0</v>
      </c>
      <c r="AA220" s="114">
        <v>0</v>
      </c>
      <c r="AB220" s="114">
        <v>0</v>
      </c>
      <c r="AC220" s="114">
        <v>0</v>
      </c>
      <c r="AD220" s="114">
        <v>0</v>
      </c>
      <c r="AF220" s="114">
        <v>0</v>
      </c>
      <c r="AG220" s="114">
        <v>0</v>
      </c>
      <c r="AH220" s="114">
        <v>0</v>
      </c>
      <c r="AI220" s="131"/>
    </row>
    <row r="221" spans="10:35">
      <c r="J221" s="131"/>
      <c r="X221" s="114">
        <v>0</v>
      </c>
      <c r="Y221" s="114">
        <v>0</v>
      </c>
      <c r="Z221" s="114">
        <f t="shared" si="1"/>
        <v>0</v>
      </c>
      <c r="AA221" s="114">
        <v>0</v>
      </c>
      <c r="AB221" s="114">
        <v>0</v>
      </c>
      <c r="AC221" s="114">
        <v>0</v>
      </c>
      <c r="AD221" s="114">
        <v>0</v>
      </c>
      <c r="AF221" s="114">
        <v>0</v>
      </c>
      <c r="AG221" s="114">
        <v>0</v>
      </c>
      <c r="AH221" s="114">
        <v>0</v>
      </c>
      <c r="AI221" s="131"/>
    </row>
    <row r="222" spans="10:35">
      <c r="J222" s="131"/>
      <c r="X222" s="114">
        <v>0</v>
      </c>
      <c r="Y222" s="114">
        <v>0</v>
      </c>
      <c r="Z222" s="114">
        <f t="shared" si="1"/>
        <v>0</v>
      </c>
      <c r="AA222" s="114">
        <v>0</v>
      </c>
      <c r="AB222" s="114">
        <v>0</v>
      </c>
      <c r="AC222" s="114">
        <v>0</v>
      </c>
      <c r="AD222" s="114">
        <v>0</v>
      </c>
      <c r="AF222" s="114">
        <v>0</v>
      </c>
      <c r="AG222" s="114">
        <v>0</v>
      </c>
      <c r="AH222" s="114">
        <v>0</v>
      </c>
      <c r="AI222" s="131"/>
    </row>
    <row r="223" spans="10:35">
      <c r="J223" s="131"/>
      <c r="X223" s="114">
        <v>0</v>
      </c>
      <c r="Y223" s="114">
        <v>0</v>
      </c>
      <c r="Z223" s="114">
        <f t="shared" si="1"/>
        <v>0</v>
      </c>
      <c r="AA223" s="114">
        <v>0</v>
      </c>
      <c r="AB223" s="114">
        <v>0</v>
      </c>
      <c r="AC223" s="114">
        <v>0</v>
      </c>
      <c r="AD223" s="114">
        <v>0</v>
      </c>
      <c r="AF223" s="114">
        <v>0</v>
      </c>
      <c r="AG223" s="114">
        <v>0</v>
      </c>
      <c r="AH223" s="114">
        <v>0</v>
      </c>
      <c r="AI223" s="131"/>
    </row>
    <row r="224" spans="10:35">
      <c r="J224" s="131"/>
      <c r="X224" s="114">
        <v>0</v>
      </c>
      <c r="Y224" s="114">
        <v>0</v>
      </c>
      <c r="Z224" s="114">
        <f t="shared" si="1"/>
        <v>0</v>
      </c>
      <c r="AA224" s="114">
        <v>0</v>
      </c>
      <c r="AB224" s="114">
        <v>0</v>
      </c>
      <c r="AC224" s="114">
        <v>0</v>
      </c>
      <c r="AD224" s="114">
        <v>0</v>
      </c>
      <c r="AF224" s="114">
        <v>0</v>
      </c>
      <c r="AG224" s="114">
        <v>0</v>
      </c>
      <c r="AH224" s="114">
        <v>0</v>
      </c>
      <c r="AI224" s="131"/>
    </row>
    <row r="225" spans="10:35">
      <c r="J225" s="131"/>
      <c r="X225" s="114">
        <v>0</v>
      </c>
      <c r="Y225" s="114">
        <v>0</v>
      </c>
      <c r="Z225" s="114">
        <f t="shared" si="1"/>
        <v>0</v>
      </c>
      <c r="AA225" s="114">
        <v>0</v>
      </c>
      <c r="AB225" s="114">
        <v>0</v>
      </c>
      <c r="AC225" s="114">
        <v>0</v>
      </c>
      <c r="AD225" s="114">
        <v>0</v>
      </c>
      <c r="AF225" s="114">
        <v>0</v>
      </c>
      <c r="AG225" s="114">
        <v>0</v>
      </c>
      <c r="AH225" s="114">
        <v>0</v>
      </c>
      <c r="AI225" s="131"/>
    </row>
    <row r="226" spans="10:35">
      <c r="J226" s="131"/>
      <c r="X226" s="114">
        <v>0</v>
      </c>
      <c r="Y226" s="114">
        <v>0</v>
      </c>
      <c r="Z226" s="114">
        <f t="shared" si="1"/>
        <v>0</v>
      </c>
      <c r="AA226" s="114">
        <v>0</v>
      </c>
      <c r="AB226" s="114">
        <v>0</v>
      </c>
      <c r="AC226" s="114">
        <v>0</v>
      </c>
      <c r="AD226" s="114">
        <v>0</v>
      </c>
      <c r="AF226" s="114">
        <v>0</v>
      </c>
      <c r="AG226" s="114">
        <v>0</v>
      </c>
      <c r="AH226" s="114">
        <v>0</v>
      </c>
      <c r="AI226" s="131"/>
    </row>
    <row r="227" spans="10:35">
      <c r="J227" s="131"/>
      <c r="X227" s="114">
        <v>0</v>
      </c>
      <c r="Y227" s="114">
        <v>0</v>
      </c>
      <c r="Z227" s="114">
        <f t="shared" si="1"/>
        <v>0</v>
      </c>
      <c r="AA227" s="114">
        <v>0</v>
      </c>
      <c r="AB227" s="114">
        <v>0</v>
      </c>
      <c r="AC227" s="114">
        <v>0</v>
      </c>
      <c r="AD227" s="114">
        <v>0</v>
      </c>
      <c r="AF227" s="114">
        <v>0</v>
      </c>
      <c r="AG227" s="114">
        <v>0</v>
      </c>
      <c r="AH227" s="114">
        <v>0</v>
      </c>
      <c r="AI227" s="131"/>
    </row>
    <row r="228" spans="10:35">
      <c r="J228" s="131"/>
      <c r="X228" s="114">
        <v>0</v>
      </c>
      <c r="Y228" s="114">
        <v>0</v>
      </c>
      <c r="Z228" s="114">
        <f t="shared" si="1"/>
        <v>0</v>
      </c>
      <c r="AA228" s="114">
        <v>0</v>
      </c>
      <c r="AB228" s="114">
        <v>0</v>
      </c>
      <c r="AC228" s="114">
        <v>0</v>
      </c>
      <c r="AD228" s="114">
        <v>0</v>
      </c>
      <c r="AF228" s="114">
        <v>0</v>
      </c>
      <c r="AG228" s="114">
        <v>0</v>
      </c>
      <c r="AH228" s="114">
        <v>0</v>
      </c>
      <c r="AI228" s="131"/>
    </row>
    <row r="229" spans="10:35">
      <c r="J229" s="131"/>
      <c r="X229" s="114">
        <v>0</v>
      </c>
      <c r="Y229" s="114">
        <v>0</v>
      </c>
      <c r="Z229" s="114">
        <f t="shared" ref="Z229:Z263" si="2">X229</f>
        <v>0</v>
      </c>
      <c r="AA229" s="114">
        <v>0</v>
      </c>
      <c r="AB229" s="114">
        <v>0</v>
      </c>
      <c r="AC229" s="114">
        <v>0</v>
      </c>
      <c r="AD229" s="114">
        <v>0</v>
      </c>
      <c r="AF229" s="114">
        <v>0</v>
      </c>
      <c r="AG229" s="114">
        <v>0</v>
      </c>
      <c r="AH229" s="114">
        <v>0</v>
      </c>
      <c r="AI229" s="131"/>
    </row>
    <row r="230" spans="10:35">
      <c r="J230" s="131"/>
      <c r="X230" s="114">
        <v>0</v>
      </c>
      <c r="Y230" s="114">
        <v>0</v>
      </c>
      <c r="Z230" s="114">
        <f t="shared" si="2"/>
        <v>0</v>
      </c>
      <c r="AA230" s="114">
        <v>0</v>
      </c>
      <c r="AB230" s="114">
        <v>0</v>
      </c>
      <c r="AC230" s="114">
        <v>0</v>
      </c>
      <c r="AD230" s="114">
        <v>0</v>
      </c>
      <c r="AF230" s="114">
        <v>0</v>
      </c>
      <c r="AG230" s="114">
        <v>0</v>
      </c>
      <c r="AH230" s="114">
        <v>0</v>
      </c>
      <c r="AI230" s="131"/>
    </row>
    <row r="231" spans="10:35">
      <c r="J231" s="131"/>
      <c r="X231" s="114">
        <v>0</v>
      </c>
      <c r="Y231" s="114">
        <v>0</v>
      </c>
      <c r="Z231" s="114">
        <f t="shared" si="2"/>
        <v>0</v>
      </c>
      <c r="AA231" s="114">
        <v>0</v>
      </c>
      <c r="AB231" s="114">
        <v>0</v>
      </c>
      <c r="AC231" s="114">
        <v>0</v>
      </c>
      <c r="AD231" s="114">
        <v>0</v>
      </c>
      <c r="AF231" s="114">
        <v>0</v>
      </c>
      <c r="AG231" s="114">
        <v>0</v>
      </c>
      <c r="AH231" s="114">
        <v>0</v>
      </c>
      <c r="AI231" s="131"/>
    </row>
    <row r="232" spans="10:35">
      <c r="J232" s="131"/>
      <c r="X232" s="114">
        <v>0</v>
      </c>
      <c r="Y232" s="114">
        <v>0</v>
      </c>
      <c r="Z232" s="114">
        <f t="shared" si="2"/>
        <v>0</v>
      </c>
      <c r="AA232" s="114">
        <v>0</v>
      </c>
      <c r="AB232" s="114">
        <v>0</v>
      </c>
      <c r="AC232" s="114">
        <v>0</v>
      </c>
      <c r="AD232" s="114">
        <v>0</v>
      </c>
      <c r="AF232" s="114">
        <v>0</v>
      </c>
      <c r="AG232" s="114">
        <v>0</v>
      </c>
      <c r="AH232" s="114">
        <v>0</v>
      </c>
      <c r="AI232" s="131"/>
    </row>
    <row r="233" spans="10:35">
      <c r="J233" s="131"/>
      <c r="X233" s="114">
        <v>0</v>
      </c>
      <c r="Y233" s="114">
        <v>0</v>
      </c>
      <c r="Z233" s="114">
        <f t="shared" si="2"/>
        <v>0</v>
      </c>
      <c r="AA233" s="114">
        <v>0</v>
      </c>
      <c r="AB233" s="114">
        <v>0</v>
      </c>
      <c r="AC233" s="114">
        <v>0</v>
      </c>
      <c r="AD233" s="114">
        <v>0</v>
      </c>
      <c r="AF233" s="114">
        <v>0</v>
      </c>
      <c r="AG233" s="114">
        <v>0</v>
      </c>
      <c r="AH233" s="114">
        <v>0</v>
      </c>
      <c r="AI233" s="131"/>
    </row>
    <row r="234" spans="10:35">
      <c r="J234" s="131"/>
      <c r="X234" s="114">
        <v>0</v>
      </c>
      <c r="Y234" s="114">
        <v>0</v>
      </c>
      <c r="Z234" s="114">
        <f t="shared" si="2"/>
        <v>0</v>
      </c>
      <c r="AA234" s="114">
        <v>0</v>
      </c>
      <c r="AB234" s="114">
        <v>0</v>
      </c>
      <c r="AC234" s="114">
        <v>0</v>
      </c>
      <c r="AD234" s="114">
        <v>0</v>
      </c>
      <c r="AF234" s="114">
        <v>0</v>
      </c>
      <c r="AG234" s="114">
        <v>0</v>
      </c>
      <c r="AH234" s="114">
        <v>0</v>
      </c>
      <c r="AI234" s="131"/>
    </row>
    <row r="235" spans="10:35">
      <c r="J235" s="131"/>
      <c r="X235" s="114">
        <v>0</v>
      </c>
      <c r="Y235" s="114">
        <v>0</v>
      </c>
      <c r="Z235" s="114">
        <f t="shared" si="2"/>
        <v>0</v>
      </c>
      <c r="AA235" s="114">
        <v>0</v>
      </c>
      <c r="AB235" s="114">
        <v>0</v>
      </c>
      <c r="AC235" s="114">
        <v>0</v>
      </c>
      <c r="AD235" s="114">
        <v>0</v>
      </c>
      <c r="AF235" s="114">
        <v>0</v>
      </c>
      <c r="AG235" s="114">
        <v>0</v>
      </c>
      <c r="AH235" s="114">
        <v>0</v>
      </c>
      <c r="AI235" s="131"/>
    </row>
    <row r="236" spans="10:35">
      <c r="J236" s="131"/>
      <c r="X236" s="114">
        <v>0</v>
      </c>
      <c r="Y236" s="114">
        <v>0</v>
      </c>
      <c r="Z236" s="114">
        <f t="shared" si="2"/>
        <v>0</v>
      </c>
      <c r="AA236" s="114">
        <v>0</v>
      </c>
      <c r="AB236" s="114">
        <v>0</v>
      </c>
      <c r="AC236" s="114">
        <v>0</v>
      </c>
      <c r="AD236" s="114">
        <v>0</v>
      </c>
      <c r="AF236" s="114">
        <v>0</v>
      </c>
      <c r="AG236" s="114">
        <v>0</v>
      </c>
      <c r="AH236" s="114">
        <v>0</v>
      </c>
      <c r="AI236" s="131"/>
    </row>
    <row r="237" spans="10:35">
      <c r="J237" s="131"/>
      <c r="X237" s="114">
        <v>0</v>
      </c>
      <c r="Y237" s="114">
        <v>0</v>
      </c>
      <c r="Z237" s="114">
        <f t="shared" si="2"/>
        <v>0</v>
      </c>
      <c r="AA237" s="114">
        <v>0</v>
      </c>
      <c r="AB237" s="114">
        <v>0</v>
      </c>
      <c r="AC237" s="114">
        <v>0</v>
      </c>
      <c r="AD237" s="114">
        <v>0</v>
      </c>
      <c r="AF237" s="114">
        <v>0</v>
      </c>
      <c r="AG237" s="114">
        <v>0</v>
      </c>
      <c r="AH237" s="114">
        <v>0</v>
      </c>
      <c r="AI237" s="131"/>
    </row>
    <row r="238" spans="10:35">
      <c r="J238" s="131"/>
      <c r="X238" s="114">
        <v>0</v>
      </c>
      <c r="Y238" s="114">
        <v>0</v>
      </c>
      <c r="Z238" s="114">
        <f t="shared" si="2"/>
        <v>0</v>
      </c>
      <c r="AA238" s="114">
        <v>0</v>
      </c>
      <c r="AB238" s="114">
        <v>0</v>
      </c>
      <c r="AC238" s="114">
        <v>0</v>
      </c>
      <c r="AD238" s="114">
        <v>0</v>
      </c>
      <c r="AF238" s="114">
        <v>0</v>
      </c>
      <c r="AG238" s="114">
        <v>0</v>
      </c>
      <c r="AH238" s="114">
        <v>0</v>
      </c>
      <c r="AI238" s="131"/>
    </row>
    <row r="239" spans="10:35">
      <c r="J239" s="131"/>
      <c r="X239" s="114">
        <v>0</v>
      </c>
      <c r="Y239" s="114">
        <v>0</v>
      </c>
      <c r="Z239" s="114">
        <f t="shared" si="2"/>
        <v>0</v>
      </c>
      <c r="AA239" s="114">
        <v>0</v>
      </c>
      <c r="AB239" s="114">
        <v>0</v>
      </c>
      <c r="AC239" s="114">
        <v>0</v>
      </c>
      <c r="AD239" s="114">
        <v>0</v>
      </c>
      <c r="AF239" s="114">
        <v>0</v>
      </c>
      <c r="AG239" s="114">
        <v>0</v>
      </c>
      <c r="AH239" s="114">
        <v>0</v>
      </c>
      <c r="AI239" s="131"/>
    </row>
    <row r="240" spans="10:35">
      <c r="J240" s="131"/>
      <c r="X240" s="114">
        <v>0</v>
      </c>
      <c r="Y240" s="114">
        <v>0</v>
      </c>
      <c r="Z240" s="114">
        <f t="shared" si="2"/>
        <v>0</v>
      </c>
      <c r="AA240" s="114">
        <v>0</v>
      </c>
      <c r="AB240" s="114">
        <v>0</v>
      </c>
      <c r="AC240" s="114">
        <v>0</v>
      </c>
      <c r="AD240" s="114">
        <v>0</v>
      </c>
      <c r="AF240" s="114">
        <v>0</v>
      </c>
      <c r="AG240" s="114">
        <v>0</v>
      </c>
      <c r="AH240" s="114">
        <v>0</v>
      </c>
      <c r="AI240" s="131"/>
    </row>
    <row r="241" spans="10:35">
      <c r="J241" s="131"/>
      <c r="X241" s="114">
        <v>0</v>
      </c>
      <c r="Y241" s="114">
        <v>0</v>
      </c>
      <c r="Z241" s="114">
        <f t="shared" si="2"/>
        <v>0</v>
      </c>
      <c r="AA241" s="114">
        <v>0</v>
      </c>
      <c r="AB241" s="114">
        <v>0</v>
      </c>
      <c r="AC241" s="114">
        <v>0</v>
      </c>
      <c r="AD241" s="114">
        <v>0</v>
      </c>
      <c r="AF241" s="114">
        <v>0</v>
      </c>
      <c r="AG241" s="114">
        <v>0</v>
      </c>
      <c r="AH241" s="114">
        <v>0</v>
      </c>
      <c r="AI241" s="131"/>
    </row>
    <row r="242" spans="10:35">
      <c r="J242" s="131"/>
      <c r="X242" s="114">
        <v>0</v>
      </c>
      <c r="Y242" s="114">
        <v>0</v>
      </c>
      <c r="Z242" s="114">
        <f t="shared" si="2"/>
        <v>0</v>
      </c>
      <c r="AA242" s="114">
        <v>0</v>
      </c>
      <c r="AB242" s="114">
        <v>0</v>
      </c>
      <c r="AC242" s="114">
        <v>0</v>
      </c>
      <c r="AD242" s="114">
        <v>0</v>
      </c>
      <c r="AF242" s="114">
        <v>0</v>
      </c>
      <c r="AG242" s="114">
        <v>0</v>
      </c>
      <c r="AH242" s="114">
        <v>0</v>
      </c>
      <c r="AI242" s="131"/>
    </row>
    <row r="243" spans="10:35">
      <c r="J243" s="131"/>
      <c r="X243" s="114">
        <v>0</v>
      </c>
      <c r="Y243" s="114">
        <v>0</v>
      </c>
      <c r="Z243" s="114">
        <f t="shared" si="2"/>
        <v>0</v>
      </c>
      <c r="AA243" s="114">
        <v>0</v>
      </c>
      <c r="AB243" s="114">
        <v>0</v>
      </c>
      <c r="AC243" s="114">
        <v>0</v>
      </c>
      <c r="AD243" s="114">
        <v>0</v>
      </c>
      <c r="AF243" s="114">
        <v>0</v>
      </c>
      <c r="AG243" s="114">
        <v>0</v>
      </c>
      <c r="AH243" s="114">
        <v>0</v>
      </c>
      <c r="AI243" s="131"/>
    </row>
    <row r="244" spans="10:35">
      <c r="J244" s="131"/>
      <c r="X244" s="114">
        <v>0</v>
      </c>
      <c r="Y244" s="114">
        <v>0</v>
      </c>
      <c r="Z244" s="114">
        <f t="shared" si="2"/>
        <v>0</v>
      </c>
      <c r="AA244" s="114">
        <v>0</v>
      </c>
      <c r="AB244" s="114">
        <v>0</v>
      </c>
      <c r="AC244" s="114">
        <v>0</v>
      </c>
      <c r="AD244" s="114">
        <v>0</v>
      </c>
      <c r="AF244" s="114">
        <v>0</v>
      </c>
      <c r="AG244" s="114">
        <v>0</v>
      </c>
      <c r="AH244" s="114">
        <v>0</v>
      </c>
      <c r="AI244" s="131"/>
    </row>
    <row r="245" spans="10:35">
      <c r="J245" s="131"/>
      <c r="X245" s="114">
        <v>0</v>
      </c>
      <c r="Y245" s="114">
        <v>0</v>
      </c>
      <c r="Z245" s="114">
        <f t="shared" si="2"/>
        <v>0</v>
      </c>
      <c r="AA245" s="114">
        <v>0</v>
      </c>
      <c r="AB245" s="114">
        <v>0</v>
      </c>
      <c r="AC245" s="114">
        <v>0</v>
      </c>
      <c r="AD245" s="114">
        <v>0</v>
      </c>
      <c r="AF245" s="114">
        <v>0</v>
      </c>
      <c r="AG245" s="114">
        <v>0</v>
      </c>
      <c r="AH245" s="114">
        <v>0</v>
      </c>
      <c r="AI245" s="131"/>
    </row>
    <row r="246" spans="10:35">
      <c r="J246" s="131"/>
      <c r="X246" s="114">
        <v>0</v>
      </c>
      <c r="Y246" s="114">
        <v>0</v>
      </c>
      <c r="Z246" s="114">
        <f t="shared" si="2"/>
        <v>0</v>
      </c>
      <c r="AA246" s="114">
        <v>0</v>
      </c>
      <c r="AB246" s="114">
        <v>0</v>
      </c>
      <c r="AC246" s="114">
        <v>0</v>
      </c>
      <c r="AD246" s="114">
        <v>0</v>
      </c>
      <c r="AF246" s="114">
        <v>0</v>
      </c>
      <c r="AG246" s="114">
        <v>0</v>
      </c>
      <c r="AH246" s="114">
        <v>0</v>
      </c>
      <c r="AI246" s="131"/>
    </row>
    <row r="247" spans="10:35">
      <c r="J247" s="131"/>
      <c r="X247" s="114">
        <v>0</v>
      </c>
      <c r="Y247" s="114">
        <v>0</v>
      </c>
      <c r="Z247" s="114">
        <f t="shared" si="2"/>
        <v>0</v>
      </c>
      <c r="AA247" s="114">
        <v>0</v>
      </c>
      <c r="AB247" s="114">
        <v>0</v>
      </c>
      <c r="AC247" s="114">
        <v>0</v>
      </c>
      <c r="AD247" s="114">
        <v>0</v>
      </c>
      <c r="AF247" s="114">
        <v>0</v>
      </c>
      <c r="AG247" s="114">
        <v>0</v>
      </c>
      <c r="AH247" s="114">
        <v>0</v>
      </c>
      <c r="AI247" s="131"/>
    </row>
    <row r="248" spans="10:35">
      <c r="J248" s="131"/>
      <c r="X248" s="114">
        <v>0</v>
      </c>
      <c r="Y248" s="114">
        <v>0</v>
      </c>
      <c r="Z248" s="114">
        <f t="shared" si="2"/>
        <v>0</v>
      </c>
      <c r="AA248" s="114">
        <v>0</v>
      </c>
      <c r="AB248" s="114">
        <v>0</v>
      </c>
      <c r="AC248" s="114">
        <v>0</v>
      </c>
      <c r="AD248" s="114">
        <v>0</v>
      </c>
      <c r="AF248" s="114">
        <v>0</v>
      </c>
      <c r="AG248" s="114">
        <v>0</v>
      </c>
      <c r="AH248" s="114">
        <v>0</v>
      </c>
      <c r="AI248" s="131"/>
    </row>
    <row r="249" spans="10:35">
      <c r="J249" s="131"/>
      <c r="X249" s="114">
        <v>0</v>
      </c>
      <c r="Y249" s="114">
        <v>0</v>
      </c>
      <c r="Z249" s="114">
        <f t="shared" si="2"/>
        <v>0</v>
      </c>
      <c r="AA249" s="114">
        <v>0</v>
      </c>
      <c r="AB249" s="114">
        <v>0</v>
      </c>
      <c r="AC249" s="114">
        <v>0</v>
      </c>
      <c r="AD249" s="114">
        <v>0</v>
      </c>
      <c r="AF249" s="114">
        <v>0</v>
      </c>
      <c r="AG249" s="114">
        <v>0</v>
      </c>
      <c r="AH249" s="114">
        <v>0</v>
      </c>
      <c r="AI249" s="131"/>
    </row>
    <row r="250" spans="10:35">
      <c r="J250" s="131"/>
      <c r="X250" s="114">
        <v>0</v>
      </c>
      <c r="Y250" s="114">
        <v>0</v>
      </c>
      <c r="Z250" s="114">
        <f t="shared" si="2"/>
        <v>0</v>
      </c>
      <c r="AA250" s="114">
        <v>0</v>
      </c>
      <c r="AB250" s="114">
        <v>0</v>
      </c>
      <c r="AC250" s="114">
        <v>0</v>
      </c>
      <c r="AD250" s="114">
        <v>0</v>
      </c>
      <c r="AF250" s="114">
        <v>0</v>
      </c>
      <c r="AG250" s="114">
        <v>0</v>
      </c>
      <c r="AH250" s="114">
        <v>0</v>
      </c>
      <c r="AI250" s="131"/>
    </row>
    <row r="251" spans="10:35">
      <c r="J251" s="131"/>
      <c r="X251" s="114">
        <v>0</v>
      </c>
      <c r="Y251" s="114">
        <v>0</v>
      </c>
      <c r="Z251" s="114">
        <f t="shared" si="2"/>
        <v>0</v>
      </c>
      <c r="AA251" s="114">
        <v>0</v>
      </c>
      <c r="AB251" s="114">
        <v>0</v>
      </c>
      <c r="AC251" s="114">
        <v>0</v>
      </c>
      <c r="AD251" s="114">
        <v>0</v>
      </c>
      <c r="AF251" s="114">
        <v>0</v>
      </c>
      <c r="AG251" s="114">
        <v>0</v>
      </c>
      <c r="AH251" s="114">
        <v>0</v>
      </c>
      <c r="AI251" s="131"/>
    </row>
    <row r="252" spans="10:35">
      <c r="J252" s="131"/>
      <c r="X252" s="114">
        <v>0</v>
      </c>
      <c r="Y252" s="114">
        <v>0</v>
      </c>
      <c r="Z252" s="114">
        <f t="shared" si="2"/>
        <v>0</v>
      </c>
      <c r="AA252" s="114">
        <v>0</v>
      </c>
      <c r="AB252" s="114">
        <v>0</v>
      </c>
      <c r="AC252" s="114">
        <v>0</v>
      </c>
      <c r="AD252" s="114">
        <v>0</v>
      </c>
      <c r="AF252" s="114">
        <v>0</v>
      </c>
      <c r="AG252" s="114">
        <v>0</v>
      </c>
      <c r="AH252" s="114">
        <v>0</v>
      </c>
      <c r="AI252" s="131"/>
    </row>
    <row r="253" spans="10:35">
      <c r="J253" s="131"/>
      <c r="X253" s="114">
        <v>0</v>
      </c>
      <c r="Y253" s="114">
        <v>0</v>
      </c>
      <c r="Z253" s="114">
        <f t="shared" si="2"/>
        <v>0</v>
      </c>
      <c r="AA253" s="114">
        <v>0</v>
      </c>
      <c r="AB253" s="114">
        <v>0</v>
      </c>
      <c r="AC253" s="114">
        <v>0</v>
      </c>
      <c r="AD253" s="114">
        <v>0</v>
      </c>
      <c r="AF253" s="114">
        <v>0</v>
      </c>
      <c r="AG253" s="114">
        <v>0</v>
      </c>
      <c r="AH253" s="114">
        <v>0</v>
      </c>
      <c r="AI253" s="131"/>
    </row>
    <row r="254" spans="10:35">
      <c r="J254" s="131"/>
      <c r="X254" s="114">
        <v>0</v>
      </c>
      <c r="Y254" s="114">
        <v>0</v>
      </c>
      <c r="Z254" s="114">
        <f t="shared" si="2"/>
        <v>0</v>
      </c>
      <c r="AA254" s="114">
        <v>0</v>
      </c>
      <c r="AB254" s="114">
        <v>0</v>
      </c>
      <c r="AC254" s="114">
        <v>0</v>
      </c>
      <c r="AD254" s="114">
        <v>0</v>
      </c>
      <c r="AF254" s="114">
        <v>0</v>
      </c>
      <c r="AG254" s="114">
        <v>0</v>
      </c>
      <c r="AH254" s="114">
        <v>0</v>
      </c>
      <c r="AI254" s="131"/>
    </row>
    <row r="255" spans="10:35">
      <c r="J255" s="131"/>
      <c r="X255" s="114">
        <v>0</v>
      </c>
      <c r="Y255" s="114">
        <v>0</v>
      </c>
      <c r="Z255" s="114">
        <f t="shared" si="2"/>
        <v>0</v>
      </c>
      <c r="AA255" s="114">
        <v>0</v>
      </c>
      <c r="AB255" s="114">
        <v>0</v>
      </c>
      <c r="AC255" s="114">
        <v>0</v>
      </c>
      <c r="AD255" s="114">
        <v>0</v>
      </c>
      <c r="AF255" s="114">
        <v>0</v>
      </c>
      <c r="AG255" s="114">
        <v>0</v>
      </c>
      <c r="AH255" s="114">
        <v>0</v>
      </c>
      <c r="AI255" s="131"/>
    </row>
    <row r="256" spans="10:35">
      <c r="J256" s="131"/>
      <c r="X256" s="114">
        <v>0</v>
      </c>
      <c r="Y256" s="114">
        <v>0</v>
      </c>
      <c r="Z256" s="114">
        <f t="shared" si="2"/>
        <v>0</v>
      </c>
      <c r="AA256" s="114">
        <v>0</v>
      </c>
      <c r="AB256" s="114">
        <v>0</v>
      </c>
      <c r="AC256" s="114">
        <v>0</v>
      </c>
      <c r="AD256" s="114">
        <v>0</v>
      </c>
      <c r="AF256" s="114">
        <v>0</v>
      </c>
      <c r="AG256" s="114">
        <v>0</v>
      </c>
      <c r="AH256" s="114">
        <v>0</v>
      </c>
      <c r="AI256" s="131"/>
    </row>
    <row r="257" spans="10:35">
      <c r="J257" s="131"/>
      <c r="X257" s="114">
        <v>0</v>
      </c>
      <c r="Y257" s="114">
        <v>0</v>
      </c>
      <c r="Z257" s="114">
        <f t="shared" si="2"/>
        <v>0</v>
      </c>
      <c r="AA257" s="114">
        <v>0</v>
      </c>
      <c r="AB257" s="114">
        <v>0</v>
      </c>
      <c r="AC257" s="114">
        <v>0</v>
      </c>
      <c r="AD257" s="114">
        <v>0</v>
      </c>
      <c r="AF257" s="114">
        <v>0</v>
      </c>
      <c r="AG257" s="114">
        <v>0</v>
      </c>
      <c r="AH257" s="114">
        <v>0</v>
      </c>
      <c r="AI257" s="131"/>
    </row>
    <row r="258" spans="10:35">
      <c r="J258" s="131"/>
      <c r="X258" s="114">
        <v>0</v>
      </c>
      <c r="Y258" s="114">
        <v>0</v>
      </c>
      <c r="Z258" s="114">
        <f t="shared" si="2"/>
        <v>0</v>
      </c>
      <c r="AA258" s="114">
        <v>0</v>
      </c>
      <c r="AB258" s="114">
        <v>0</v>
      </c>
      <c r="AC258" s="114">
        <v>0</v>
      </c>
      <c r="AD258" s="114">
        <v>0</v>
      </c>
      <c r="AF258" s="114">
        <v>0</v>
      </c>
      <c r="AG258" s="114">
        <v>0</v>
      </c>
      <c r="AH258" s="114">
        <v>0</v>
      </c>
      <c r="AI258" s="131"/>
    </row>
    <row r="259" spans="10:35">
      <c r="J259" s="131"/>
      <c r="X259" s="114">
        <v>0</v>
      </c>
      <c r="Y259" s="114">
        <v>0</v>
      </c>
      <c r="Z259" s="114">
        <f t="shared" si="2"/>
        <v>0</v>
      </c>
      <c r="AA259" s="114">
        <v>0</v>
      </c>
      <c r="AB259" s="114">
        <v>0</v>
      </c>
      <c r="AC259" s="114">
        <v>0</v>
      </c>
      <c r="AD259" s="114">
        <v>0</v>
      </c>
      <c r="AF259" s="114">
        <v>0</v>
      </c>
      <c r="AG259" s="114">
        <v>0</v>
      </c>
      <c r="AH259" s="114">
        <v>0</v>
      </c>
      <c r="AI259" s="131"/>
    </row>
    <row r="260" spans="10:35">
      <c r="J260" s="131"/>
      <c r="X260" s="114">
        <v>0</v>
      </c>
      <c r="Y260" s="114">
        <v>0</v>
      </c>
      <c r="Z260" s="114">
        <f t="shared" si="2"/>
        <v>0</v>
      </c>
      <c r="AA260" s="114">
        <v>0</v>
      </c>
      <c r="AB260" s="114">
        <v>0</v>
      </c>
      <c r="AC260" s="114">
        <v>0</v>
      </c>
      <c r="AD260" s="114">
        <v>0</v>
      </c>
      <c r="AF260" s="114">
        <v>0</v>
      </c>
      <c r="AG260" s="114">
        <v>0</v>
      </c>
      <c r="AH260" s="114">
        <v>0</v>
      </c>
      <c r="AI260" s="131"/>
    </row>
    <row r="261" spans="10:35">
      <c r="J261" s="131"/>
      <c r="X261" s="114">
        <v>0</v>
      </c>
      <c r="Y261" s="114">
        <v>0</v>
      </c>
      <c r="Z261" s="114">
        <f t="shared" si="2"/>
        <v>0</v>
      </c>
      <c r="AA261" s="114">
        <v>0</v>
      </c>
      <c r="AB261" s="114">
        <v>0</v>
      </c>
      <c r="AC261" s="114">
        <v>0</v>
      </c>
      <c r="AD261" s="114">
        <v>0</v>
      </c>
      <c r="AF261" s="114">
        <v>0</v>
      </c>
      <c r="AG261" s="114">
        <v>0</v>
      </c>
      <c r="AH261" s="114">
        <v>0</v>
      </c>
      <c r="AI261" s="131"/>
    </row>
    <row r="262" spans="10:35">
      <c r="J262" s="131"/>
      <c r="X262" s="114">
        <v>0</v>
      </c>
      <c r="Y262" s="114">
        <v>0</v>
      </c>
      <c r="Z262" s="114">
        <f t="shared" si="2"/>
        <v>0</v>
      </c>
      <c r="AA262" s="114">
        <v>0</v>
      </c>
      <c r="AB262" s="114">
        <v>0</v>
      </c>
      <c r="AC262" s="114">
        <v>0</v>
      </c>
      <c r="AD262" s="114">
        <v>0</v>
      </c>
      <c r="AF262" s="114">
        <v>0</v>
      </c>
      <c r="AG262" s="114">
        <v>0</v>
      </c>
      <c r="AH262" s="114">
        <v>0</v>
      </c>
      <c r="AI262" s="131"/>
    </row>
    <row r="263" spans="10:35">
      <c r="J263" s="131"/>
      <c r="X263" s="114">
        <v>0</v>
      </c>
      <c r="Y263" s="114">
        <v>0</v>
      </c>
      <c r="Z263" s="114">
        <f t="shared" si="2"/>
        <v>0</v>
      </c>
      <c r="AA263" s="114">
        <v>0</v>
      </c>
      <c r="AB263" s="114">
        <v>0</v>
      </c>
      <c r="AC263" s="114">
        <v>0</v>
      </c>
      <c r="AD263" s="114">
        <v>0</v>
      </c>
      <c r="AF263" s="114">
        <v>0</v>
      </c>
      <c r="AG263" s="114">
        <v>0</v>
      </c>
      <c r="AH263" s="114">
        <v>0</v>
      </c>
      <c r="AI263" s="131"/>
    </row>
    <row r="264" spans="10:35">
      <c r="J264" s="131"/>
      <c r="X264" s="114">
        <v>0</v>
      </c>
      <c r="Y264" s="114">
        <v>0</v>
      </c>
      <c r="AI264" s="131"/>
    </row>
  </sheetData>
  <sortState ref="Q27:R37">
    <sortCondition ref="Q27"/>
  </sortState>
  <mergeCells count="138">
    <mergeCell ref="H34:I34"/>
    <mergeCell ref="H35:I35"/>
    <mergeCell ref="H36:I36"/>
    <mergeCell ref="H37:I37"/>
    <mergeCell ref="H38:I38"/>
    <mergeCell ref="H39:I39"/>
    <mergeCell ref="H40:I40"/>
    <mergeCell ref="H107:I107"/>
    <mergeCell ref="H53:I53"/>
    <mergeCell ref="H98:I98"/>
    <mergeCell ref="H99:I99"/>
    <mergeCell ref="H84:I84"/>
    <mergeCell ref="H85:I85"/>
    <mergeCell ref="H86:I86"/>
    <mergeCell ref="H92:I92"/>
    <mergeCell ref="H82:I82"/>
    <mergeCell ref="H55:I55"/>
    <mergeCell ref="H104:I104"/>
    <mergeCell ref="H105:I105"/>
    <mergeCell ref="H106:I106"/>
    <mergeCell ref="H90:I90"/>
    <mergeCell ref="H91:I91"/>
    <mergeCell ref="H59:I59"/>
    <mergeCell ref="H60:I60"/>
    <mergeCell ref="H88:I88"/>
    <mergeCell ref="H89:I89"/>
    <mergeCell ref="H102:I102"/>
    <mergeCell ref="H103:I103"/>
    <mergeCell ref="H93:I93"/>
    <mergeCell ref="G145:I145"/>
    <mergeCell ref="H116:I116"/>
    <mergeCell ref="H117:I117"/>
    <mergeCell ref="H118:I118"/>
    <mergeCell ref="H113:I113"/>
    <mergeCell ref="H114:I114"/>
    <mergeCell ref="H115:I115"/>
    <mergeCell ref="H111:I111"/>
    <mergeCell ref="H112:I112"/>
    <mergeCell ref="E123:G123"/>
    <mergeCell ref="E116:G116"/>
    <mergeCell ref="E117:G117"/>
    <mergeCell ref="E119:G119"/>
    <mergeCell ref="L17:O17"/>
    <mergeCell ref="A11:B11"/>
    <mergeCell ref="H28:I28"/>
    <mergeCell ref="C11:D11"/>
    <mergeCell ref="F11:I11"/>
    <mergeCell ref="H43:I43"/>
    <mergeCell ref="H26:I26"/>
    <mergeCell ref="H48:I48"/>
    <mergeCell ref="H27:I27"/>
    <mergeCell ref="H46:I46"/>
    <mergeCell ref="H29:I29"/>
    <mergeCell ref="H30:I30"/>
    <mergeCell ref="H44:I44"/>
    <mergeCell ref="H45:I45"/>
    <mergeCell ref="H49:I49"/>
    <mergeCell ref="H50:I50"/>
    <mergeCell ref="H51:I51"/>
    <mergeCell ref="H22:I22"/>
    <mergeCell ref="H42:I42"/>
    <mergeCell ref="H41:I41"/>
    <mergeCell ref="H47:I47"/>
    <mergeCell ref="H31:I31"/>
    <mergeCell ref="C17:I17"/>
    <mergeCell ref="A121:D121"/>
    <mergeCell ref="A122:I122"/>
    <mergeCell ref="H121:I121"/>
    <mergeCell ref="H119:I119"/>
    <mergeCell ref="F138:I138"/>
    <mergeCell ref="H123:I123"/>
    <mergeCell ref="A136:D139"/>
    <mergeCell ref="F136:I136"/>
    <mergeCell ref="H61:I61"/>
    <mergeCell ref="H110:I110"/>
    <mergeCell ref="H62:I62"/>
    <mergeCell ref="H64:I64"/>
    <mergeCell ref="H65:I65"/>
    <mergeCell ref="H108:I108"/>
    <mergeCell ref="H109:I109"/>
    <mergeCell ref="H66:I66"/>
    <mergeCell ref="H87:I87"/>
    <mergeCell ref="H63:I63"/>
    <mergeCell ref="H56:I56"/>
    <mergeCell ref="H54:I54"/>
    <mergeCell ref="B2:D2"/>
    <mergeCell ref="A5:D5"/>
    <mergeCell ref="A6:D6"/>
    <mergeCell ref="A7:D7"/>
    <mergeCell ref="E6:I6"/>
    <mergeCell ref="H2:J2"/>
    <mergeCell ref="A3:J3"/>
    <mergeCell ref="A4:D4"/>
    <mergeCell ref="E4:F4"/>
    <mergeCell ref="E5:F5"/>
    <mergeCell ref="G5:H5"/>
    <mergeCell ref="E7:F7"/>
    <mergeCell ref="H23:I23"/>
    <mergeCell ref="H24:I24"/>
    <mergeCell ref="H25:I25"/>
    <mergeCell ref="H32:I32"/>
    <mergeCell ref="H33:I33"/>
    <mergeCell ref="H57:I57"/>
    <mergeCell ref="H58:I58"/>
    <mergeCell ref="A10:B10"/>
    <mergeCell ref="C10:D10"/>
    <mergeCell ref="E10:F10"/>
    <mergeCell ref="G10:I10"/>
    <mergeCell ref="A15:B15"/>
    <mergeCell ref="C15:I15"/>
    <mergeCell ref="H21:I21"/>
    <mergeCell ref="A19:B19"/>
    <mergeCell ref="C19:I19"/>
    <mergeCell ref="A17:B17"/>
    <mergeCell ref="A13:I13"/>
    <mergeCell ref="H52:I52"/>
    <mergeCell ref="H100:I100"/>
    <mergeCell ref="H101:I101"/>
    <mergeCell ref="H67:I67"/>
    <mergeCell ref="H68:I68"/>
    <mergeCell ref="H69:I69"/>
    <mergeCell ref="H70:I70"/>
    <mergeCell ref="H71:I71"/>
    <mergeCell ref="H72:I72"/>
    <mergeCell ref="H73:I73"/>
    <mergeCell ref="H74:I74"/>
    <mergeCell ref="H75:I75"/>
    <mergeCell ref="H76:I76"/>
    <mergeCell ref="H77:I77"/>
    <mergeCell ref="H78:I78"/>
    <mergeCell ref="H79:I79"/>
    <mergeCell ref="H80:I80"/>
    <mergeCell ref="H81:I81"/>
    <mergeCell ref="H94:I94"/>
    <mergeCell ref="H95:I95"/>
    <mergeCell ref="H96:I96"/>
    <mergeCell ref="H83:I83"/>
    <mergeCell ref="H97:I97"/>
  </mergeCells>
  <dataValidations disablePrompts="1" count="2">
    <dataValidation type="list" allowBlank="1" showInputMessage="1" showErrorMessage="1" sqref="M11">
      <formula1>$S$166:$S$177</formula1>
    </dataValidation>
    <dataValidation type="list" allowBlank="1" showInputMessage="1" showErrorMessage="1" sqref="M8:N9">
      <formula1>$X$165:$X$173</formula1>
    </dataValidation>
  </dataValidations>
  <hyperlinks>
    <hyperlink ref="AE168" r:id="rId1"/>
    <hyperlink ref="AE167" r:id="rId2"/>
    <hyperlink ref="AE166" r:id="rId3"/>
    <hyperlink ref="AE169" r:id="rId4"/>
    <hyperlink ref="AE170" r:id="rId5"/>
    <hyperlink ref="AE171" r:id="rId6"/>
  </hyperlinks>
  <printOptions horizontalCentered="1"/>
  <pageMargins left="0.4" right="0.4" top="0.65" bottom="0.4" header="0.25" footer="0.25"/>
  <pageSetup paperSize="9" scale="70" orientation="portrait" horizontalDpi="1200" verticalDpi="1200" r:id="rId7"/>
  <headerFooter alignWithMargins="0">
    <oddFooter>&amp;C&amp;"Arial,Bold"&amp;8Blue Water Trade Winds Pvt. Ltd.&amp;"Arial,Regular"&amp;10&amp;7 4 Siddarth Enclave GMS Road Ballupur Dehradun - 248001 Uttarkhand INDIATel:+91-135-2649301, 2649464 Corporate Email: info@bwesglobal.com Website:www.bwesglobal.com</oddFooter>
  </headerFooter>
  <drawing r:id="rId8"/>
</worksheet>
</file>

<file path=xl/worksheets/sheet2.xml><?xml version="1.0" encoding="utf-8"?>
<worksheet xmlns="http://schemas.openxmlformats.org/spreadsheetml/2006/main" xmlns:r="http://schemas.openxmlformats.org/officeDocument/2006/relationships">
  <sheetPr codeName="Sheet7">
    <tabColor theme="2" tint="-0.499984740745262"/>
  </sheetPr>
  <dimension ref="A1:AN190"/>
  <sheetViews>
    <sheetView showZeros="0" topLeftCell="A16" zoomScale="106" zoomScaleNormal="106" workbookViewId="0">
      <selection activeCell="I43" sqref="I43"/>
    </sheetView>
  </sheetViews>
  <sheetFormatPr defaultColWidth="9.109375" defaultRowHeight="13.2"/>
  <cols>
    <col min="1" max="1" width="0.88671875" style="1" customWidth="1"/>
    <col min="2" max="2" width="4.5546875" style="1" customWidth="1"/>
    <col min="3" max="3" width="12.88671875" style="1" customWidth="1"/>
    <col min="4" max="4" width="12.5546875" style="1" customWidth="1"/>
    <col min="5" max="5" width="7.5546875" style="1" customWidth="1"/>
    <col min="6" max="6" width="11.5546875" style="1" customWidth="1"/>
    <col min="7" max="7" width="5.88671875" style="1" customWidth="1"/>
    <col min="8" max="8" width="5.33203125" style="1" customWidth="1"/>
    <col min="9" max="9" width="9" style="1" customWidth="1"/>
    <col min="10" max="10" width="9.33203125" style="1" customWidth="1"/>
    <col min="11" max="11" width="8.109375" style="1" customWidth="1"/>
    <col min="12" max="12" width="8.44140625" style="1" customWidth="1"/>
    <col min="13" max="13" width="8.6640625" style="1" customWidth="1"/>
    <col min="14" max="15" width="6.44140625" style="1" customWidth="1"/>
    <col min="16" max="16" width="0.88671875" style="1" customWidth="1"/>
    <col min="17" max="17" width="7.109375" style="2" customWidth="1"/>
    <col min="18" max="18" width="13.5546875" style="1" hidden="1" customWidth="1"/>
    <col min="19" max="19" width="0" style="1" hidden="1" customWidth="1"/>
    <col min="20" max="20" width="13.33203125" style="1" hidden="1" customWidth="1"/>
    <col min="21" max="21" width="0" style="1" hidden="1" customWidth="1"/>
    <col min="22" max="24" width="9.109375" style="1"/>
    <col min="25" max="25" width="15.6640625" style="1" bestFit="1" customWidth="1"/>
    <col min="26" max="29" width="9.109375" style="1"/>
    <col min="30" max="30" width="19.5546875" style="1" bestFit="1" customWidth="1"/>
    <col min="31" max="31" width="8.88671875" style="1" bestFit="1" customWidth="1"/>
    <col min="32" max="32" width="19.5546875" style="1" bestFit="1" customWidth="1"/>
    <col min="33" max="33" width="23.5546875" style="1" bestFit="1" customWidth="1"/>
    <col min="34" max="34" width="19.5546875" style="1" bestFit="1" customWidth="1"/>
    <col min="35" max="35" width="38.6640625" style="1" bestFit="1" customWidth="1"/>
    <col min="36" max="36" width="17" style="1" bestFit="1" customWidth="1"/>
    <col min="37" max="37" width="60" style="1" bestFit="1" customWidth="1"/>
    <col min="38" max="38" width="9.109375" style="1"/>
    <col min="39" max="39" width="12.88671875" style="1" bestFit="1" customWidth="1"/>
    <col min="40" max="40" width="5.109375" style="1" bestFit="1" customWidth="1"/>
    <col min="41" max="16384" width="9.109375" style="1"/>
  </cols>
  <sheetData>
    <row r="1" spans="1:23" ht="22.2">
      <c r="B1" s="84"/>
      <c r="C1" s="83"/>
      <c r="D1" s="83"/>
      <c r="E1" s="83"/>
      <c r="F1" s="83"/>
      <c r="G1" s="83"/>
    </row>
    <row r="2" spans="1:23" ht="45.75" customHeight="1" thickBot="1">
      <c r="B2" s="4"/>
      <c r="C2" s="378"/>
      <c r="D2" s="378"/>
      <c r="E2" s="378"/>
      <c r="F2" s="378"/>
      <c r="G2" s="4"/>
      <c r="H2" s="4"/>
      <c r="I2" s="4"/>
      <c r="J2" s="82"/>
      <c r="K2" s="82"/>
      <c r="L2" s="82"/>
      <c r="M2" s="82"/>
      <c r="N2" s="379"/>
      <c r="O2" s="379"/>
      <c r="P2" s="379"/>
    </row>
    <row r="3" spans="1:23" ht="6" customHeight="1" thickBot="1">
      <c r="A3" s="81"/>
      <c r="B3" s="80"/>
      <c r="C3" s="80"/>
      <c r="D3" s="80"/>
      <c r="E3" s="80"/>
      <c r="F3" s="80"/>
      <c r="G3" s="80"/>
      <c r="H3" s="80"/>
      <c r="I3" s="80"/>
      <c r="J3" s="80"/>
      <c r="K3" s="80"/>
      <c r="L3" s="80"/>
      <c r="M3" s="80"/>
      <c r="N3" s="80"/>
      <c r="O3" s="80"/>
      <c r="P3" s="79"/>
      <c r="T3" s="380"/>
      <c r="U3" s="68"/>
      <c r="V3" s="68"/>
      <c r="W3" s="68"/>
    </row>
    <row r="4" spans="1:23" ht="3.9" customHeight="1">
      <c r="A4" s="17"/>
      <c r="B4" s="381"/>
      <c r="C4" s="381"/>
      <c r="D4" s="381"/>
      <c r="E4" s="381"/>
      <c r="F4" s="381"/>
      <c r="G4" s="381"/>
      <c r="H4" s="381"/>
      <c r="I4" s="381"/>
      <c r="J4" s="381"/>
      <c r="K4" s="381"/>
      <c r="L4" s="381"/>
      <c r="M4" s="381"/>
      <c r="N4" s="381"/>
      <c r="O4" s="381"/>
      <c r="P4" s="382"/>
      <c r="Q4" s="11"/>
      <c r="T4" s="380"/>
      <c r="U4" s="68"/>
      <c r="V4" s="68"/>
      <c r="W4" s="68"/>
    </row>
    <row r="5" spans="1:23" ht="3.9" customHeight="1">
      <c r="A5" s="17"/>
      <c r="B5" s="78"/>
      <c r="C5" s="78"/>
      <c r="D5" s="78"/>
      <c r="E5" s="86"/>
      <c r="F5" s="78"/>
      <c r="G5" s="78"/>
      <c r="H5" s="78"/>
      <c r="I5" s="78"/>
      <c r="J5" s="78"/>
      <c r="K5" s="78"/>
      <c r="L5" s="95"/>
      <c r="M5" s="78"/>
      <c r="N5" s="78"/>
      <c r="O5" s="78"/>
      <c r="P5" s="77"/>
      <c r="Q5" s="11"/>
      <c r="T5" s="380"/>
      <c r="U5" s="68"/>
      <c r="V5" s="68"/>
      <c r="W5" s="68"/>
    </row>
    <row r="6" spans="1:23" ht="18.75" customHeight="1">
      <c r="A6" s="17"/>
      <c r="B6" s="383" t="s">
        <v>75</v>
      </c>
      <c r="C6" s="383"/>
      <c r="D6" s="383"/>
      <c r="E6" s="383"/>
      <c r="F6" s="383"/>
      <c r="G6" s="76"/>
      <c r="H6" s="384" t="s">
        <v>74</v>
      </c>
      <c r="I6" s="360"/>
      <c r="J6" s="360" t="s">
        <v>130</v>
      </c>
      <c r="K6" s="360"/>
      <c r="L6" s="93"/>
      <c r="M6" s="87"/>
      <c r="N6" s="87"/>
      <c r="O6" s="88"/>
      <c r="P6" s="29"/>
      <c r="Q6" s="11"/>
      <c r="R6" s="1" t="s">
        <v>73</v>
      </c>
      <c r="T6" s="68"/>
      <c r="U6" s="69"/>
      <c r="V6" s="68"/>
      <c r="W6" s="68"/>
    </row>
    <row r="7" spans="1:23">
      <c r="A7" s="17"/>
      <c r="B7" s="75" t="str">
        <f>IF(S10="","",VLOOKUP($S$10,$AE$91:$AJ$104,3,FALSE))</f>
        <v>Reliance Industries Limited</v>
      </c>
      <c r="C7" s="74"/>
      <c r="D7" s="74"/>
      <c r="E7" s="74"/>
      <c r="F7" s="73"/>
      <c r="G7" s="72"/>
      <c r="H7" s="385" t="s">
        <v>72</v>
      </c>
      <c r="I7" s="386"/>
      <c r="J7" s="399">
        <v>42979</v>
      </c>
      <c r="K7" s="399"/>
      <c r="L7" s="96"/>
      <c r="M7" s="71"/>
      <c r="N7" s="71"/>
      <c r="O7" s="70"/>
      <c r="P7" s="15"/>
      <c r="Q7" s="11"/>
      <c r="R7" s="49">
        <v>7</v>
      </c>
      <c r="T7" s="68"/>
      <c r="U7" s="69"/>
      <c r="V7" s="68"/>
      <c r="W7" s="68"/>
    </row>
    <row r="8" spans="1:23">
      <c r="A8" s="17"/>
      <c r="B8" s="63" t="str">
        <f>IF(S10="","",VLOOKUP($S$10,$AE$91:$AJ$104,4,FALSE))</f>
        <v>Reliance Corporate Park</v>
      </c>
      <c r="C8" s="62"/>
      <c r="D8" s="62"/>
      <c r="E8" s="62"/>
      <c r="F8" s="61" t="s">
        <v>71</v>
      </c>
      <c r="G8" s="31"/>
      <c r="H8" s="60"/>
      <c r="I8" s="4"/>
      <c r="J8" s="4"/>
      <c r="K8" s="4"/>
      <c r="L8" s="4"/>
      <c r="M8" s="4"/>
      <c r="N8" s="4"/>
      <c r="O8" s="59"/>
      <c r="P8" s="15"/>
      <c r="Q8" s="11">
        <v>21</v>
      </c>
      <c r="R8" s="58" t="e">
        <f ca="1">IF(T10="","",GenInvoiceNumber(R7))</f>
        <v>#NAME?</v>
      </c>
      <c r="T8" s="68"/>
      <c r="U8" s="68"/>
      <c r="V8" s="68"/>
      <c r="W8" s="68"/>
    </row>
    <row r="9" spans="1:23">
      <c r="A9" s="17"/>
      <c r="B9" s="63" t="str">
        <f>IF(S10="","",VLOOKUP($S$10,$AE$91:$AJ$104,5,FALSE))</f>
        <v>MIDC Industrial Area, Ghansoli</v>
      </c>
      <c r="C9" s="62"/>
      <c r="D9" s="62"/>
      <c r="E9" s="62"/>
      <c r="F9" s="61"/>
      <c r="G9" s="31"/>
      <c r="H9" s="394" t="s">
        <v>70</v>
      </c>
      <c r="I9" s="395"/>
      <c r="J9" s="67" t="str">
        <f>J6</f>
        <v>1027/1617</v>
      </c>
      <c r="K9" s="66"/>
      <c r="L9" s="66"/>
      <c r="M9" s="66"/>
      <c r="N9" s="66"/>
      <c r="O9" s="65"/>
      <c r="P9" s="15"/>
      <c r="Q9" s="64"/>
      <c r="R9" s="1" t="s">
        <v>26</v>
      </c>
      <c r="T9" s="1" t="s">
        <v>31</v>
      </c>
    </row>
    <row r="10" spans="1:23">
      <c r="A10" s="17"/>
      <c r="B10" s="63" t="str">
        <f>IF(S10="","",VLOOKUP($S$10,$AE$91:$AJ$104,6,FALSE))</f>
        <v>Navi Mumbai, Maharashtra 400701</v>
      </c>
      <c r="C10" s="62"/>
      <c r="D10" s="62"/>
      <c r="E10" s="62"/>
      <c r="F10" s="61"/>
      <c r="G10" s="31"/>
      <c r="H10" s="60"/>
      <c r="I10" s="4"/>
      <c r="J10" s="4"/>
      <c r="K10" s="4"/>
      <c r="L10" s="4"/>
      <c r="M10" s="4"/>
      <c r="N10" s="4"/>
      <c r="O10" s="59"/>
      <c r="P10" s="15"/>
      <c r="Q10" s="11"/>
      <c r="R10" s="58" t="str">
        <f>IF(S10="","",UPPER(S10))</f>
        <v>RELIANCE</v>
      </c>
      <c r="S10" s="49" t="s">
        <v>69</v>
      </c>
      <c r="T10" s="49" t="s">
        <v>69</v>
      </c>
    </row>
    <row r="11" spans="1:23" ht="6.75" customHeight="1">
      <c r="A11" s="17"/>
      <c r="B11" s="63"/>
      <c r="C11" s="62"/>
      <c r="D11" s="62"/>
      <c r="E11" s="62"/>
      <c r="F11" s="61"/>
      <c r="G11" s="31"/>
      <c r="H11" s="60"/>
      <c r="I11" s="4"/>
      <c r="J11" s="4"/>
      <c r="K11" s="4"/>
      <c r="L11" s="4"/>
      <c r="M11" s="4"/>
      <c r="N11" s="4"/>
      <c r="O11" s="59"/>
      <c r="P11" s="15"/>
      <c r="Q11" s="11"/>
      <c r="R11" s="89"/>
      <c r="S11" s="90"/>
      <c r="T11" s="90"/>
    </row>
    <row r="12" spans="1:23" s="107" customFormat="1" ht="15.9" customHeight="1">
      <c r="A12" s="104"/>
      <c r="B12" s="387" t="s">
        <v>110</v>
      </c>
      <c r="C12" s="388"/>
      <c r="D12" s="389" t="s">
        <v>131</v>
      </c>
      <c r="E12" s="390"/>
      <c r="F12" s="391"/>
      <c r="G12" s="101"/>
      <c r="H12" s="373" t="s">
        <v>111</v>
      </c>
      <c r="I12" s="374"/>
      <c r="J12" s="374"/>
      <c r="K12" s="105" t="s">
        <v>120</v>
      </c>
      <c r="L12" s="105"/>
      <c r="M12" s="105"/>
      <c r="N12" s="392"/>
      <c r="O12" s="393"/>
      <c r="P12" s="29"/>
      <c r="Q12" s="106"/>
      <c r="R12" s="107" t="s">
        <v>67</v>
      </c>
      <c r="S12" s="107" t="s">
        <v>66</v>
      </c>
    </row>
    <row r="13" spans="1:23" s="107" customFormat="1" ht="15.9" customHeight="1">
      <c r="A13" s="104"/>
      <c r="B13" s="365" t="s">
        <v>68</v>
      </c>
      <c r="C13" s="366"/>
      <c r="D13" s="367" t="s">
        <v>121</v>
      </c>
      <c r="E13" s="368"/>
      <c r="F13" s="369"/>
      <c r="G13" s="101"/>
      <c r="H13" s="365" t="s">
        <v>132</v>
      </c>
      <c r="I13" s="400"/>
      <c r="J13" s="366"/>
      <c r="K13" s="358"/>
      <c r="L13" s="359"/>
      <c r="M13" s="359"/>
      <c r="N13" s="359"/>
      <c r="O13" s="108"/>
      <c r="P13" s="29"/>
      <c r="Q13" s="106"/>
      <c r="R13" s="109" t="s">
        <v>65</v>
      </c>
      <c r="S13" s="109" t="s">
        <v>3</v>
      </c>
    </row>
    <row r="14" spans="1:23" ht="3.9" customHeight="1">
      <c r="A14" s="17"/>
      <c r="B14" s="4"/>
      <c r="C14" s="4"/>
      <c r="D14" s="4"/>
      <c r="E14" s="4"/>
      <c r="F14" s="4"/>
      <c r="G14" s="4"/>
      <c r="H14" s="4"/>
      <c r="I14" s="4"/>
      <c r="J14" s="4"/>
      <c r="K14" s="4"/>
      <c r="L14" s="4"/>
      <c r="M14" s="4"/>
      <c r="N14" s="4"/>
      <c r="O14" s="4"/>
      <c r="P14" s="15"/>
      <c r="Q14" s="11"/>
    </row>
    <row r="15" spans="1:23">
      <c r="A15" s="17"/>
      <c r="B15" s="370" t="s">
        <v>64</v>
      </c>
      <c r="C15" s="371"/>
      <c r="D15" s="371"/>
      <c r="E15" s="371"/>
      <c r="F15" s="371"/>
      <c r="G15" s="371"/>
      <c r="H15" s="371"/>
      <c r="I15" s="371"/>
      <c r="J15" s="371"/>
      <c r="K15" s="371"/>
      <c r="L15" s="371"/>
      <c r="M15" s="371"/>
      <c r="N15" s="371"/>
      <c r="O15" s="372"/>
      <c r="P15" s="29"/>
      <c r="Q15" s="11"/>
      <c r="R15" s="49"/>
      <c r="S15" s="1" t="s">
        <v>63</v>
      </c>
    </row>
    <row r="16" spans="1:23" ht="5.25" customHeight="1">
      <c r="A16" s="17"/>
      <c r="B16" s="57"/>
      <c r="C16" s="56"/>
      <c r="D16" s="56"/>
      <c r="E16" s="56"/>
      <c r="F16" s="56"/>
      <c r="G16" s="56"/>
      <c r="H16" s="56"/>
      <c r="I16" s="56"/>
      <c r="J16" s="56"/>
      <c r="K16" s="56"/>
      <c r="L16" s="56"/>
      <c r="M16" s="56"/>
      <c r="N16" s="56"/>
      <c r="O16" s="55"/>
      <c r="P16" s="54"/>
      <c r="Q16" s="11"/>
    </row>
    <row r="17" spans="1:21">
      <c r="A17" s="17"/>
      <c r="B17" s="361" t="s">
        <v>118</v>
      </c>
      <c r="C17" s="362"/>
      <c r="D17" s="396" t="str">
        <f>IF(R10="","",CONCATENATE(R10,"/BW/BOSS  [Vendors/Business partner code : 3249511]"))</f>
        <v>RELIANCE/BW/BOSS  [Vendors/Business partner code : 3249511]</v>
      </c>
      <c r="E17" s="396"/>
      <c r="F17" s="363"/>
      <c r="G17" s="363"/>
      <c r="H17" s="363"/>
      <c r="I17" s="363"/>
      <c r="J17" s="363"/>
      <c r="K17" s="363"/>
      <c r="L17" s="363"/>
      <c r="M17" s="363"/>
      <c r="N17" s="363"/>
      <c r="O17" s="364"/>
      <c r="P17" s="15"/>
      <c r="Q17" s="11"/>
      <c r="R17" s="1" t="s">
        <v>62</v>
      </c>
    </row>
    <row r="18" spans="1:21" ht="5.25" customHeight="1">
      <c r="A18" s="17"/>
      <c r="B18" s="53"/>
      <c r="C18" s="52"/>
      <c r="D18" s="51"/>
      <c r="E18" s="51"/>
      <c r="F18" s="51"/>
      <c r="G18" s="51"/>
      <c r="H18" s="51"/>
      <c r="I18" s="51"/>
      <c r="J18" s="51"/>
      <c r="K18" s="51"/>
      <c r="L18" s="51"/>
      <c r="M18" s="51"/>
      <c r="N18" s="51"/>
      <c r="O18" s="50"/>
      <c r="P18" s="15"/>
      <c r="Q18" s="11"/>
    </row>
    <row r="19" spans="1:21" ht="13.8">
      <c r="A19" s="17"/>
      <c r="B19" s="361" t="s">
        <v>117</v>
      </c>
      <c r="C19" s="362"/>
      <c r="D19" s="396" t="s">
        <v>61</v>
      </c>
      <c r="E19" s="396"/>
      <c r="F19" s="363"/>
      <c r="G19" s="363"/>
      <c r="H19" s="363"/>
      <c r="I19" s="363"/>
      <c r="J19" s="363"/>
      <c r="K19" s="363"/>
      <c r="L19" s="363"/>
      <c r="M19" s="363"/>
      <c r="N19" s="363"/>
      <c r="O19" s="364"/>
      <c r="P19" s="15"/>
      <c r="Q19" s="11"/>
      <c r="R19" s="375" t="str">
        <f>IF(T10="","",VLOOKUP(T10,$AD$91:$AK$109,8,FALSE))</f>
        <v>\\172.16.5.100\Finance\Finance\Current\Finance\BIM\Reliance</v>
      </c>
      <c r="S19" s="376"/>
      <c r="T19" s="376"/>
      <c r="U19" s="377"/>
    </row>
    <row r="20" spans="1:21" ht="4.5" customHeight="1">
      <c r="A20" s="17"/>
      <c r="B20" s="53"/>
      <c r="C20" s="52"/>
      <c r="D20" s="51"/>
      <c r="E20" s="51"/>
      <c r="F20" s="51"/>
      <c r="G20" s="51"/>
      <c r="H20" s="51"/>
      <c r="I20" s="51"/>
      <c r="J20" s="51"/>
      <c r="K20" s="51"/>
      <c r="L20" s="51"/>
      <c r="M20" s="51"/>
      <c r="N20" s="51"/>
      <c r="O20" s="50"/>
      <c r="P20" s="15"/>
      <c r="Q20" s="11"/>
    </row>
    <row r="21" spans="1:21">
      <c r="A21" s="17"/>
      <c r="B21" s="361" t="s">
        <v>116</v>
      </c>
      <c r="C21" s="362"/>
      <c r="D21" s="363" t="s">
        <v>60</v>
      </c>
      <c r="E21" s="363"/>
      <c r="F21" s="363"/>
      <c r="G21" s="363"/>
      <c r="H21" s="363"/>
      <c r="I21" s="363"/>
      <c r="J21" s="363"/>
      <c r="K21" s="363"/>
      <c r="L21" s="363"/>
      <c r="M21" s="363"/>
      <c r="N21" s="363"/>
      <c r="O21" s="364"/>
      <c r="P21" s="15"/>
      <c r="Q21" s="11"/>
      <c r="R21" s="1" t="s">
        <v>59</v>
      </c>
      <c r="S21" s="49">
        <v>13</v>
      </c>
    </row>
    <row r="22" spans="1:21" ht="5.25" customHeight="1">
      <c r="A22" s="17"/>
      <c r="B22" s="48"/>
      <c r="C22" s="47"/>
      <c r="D22" s="47"/>
      <c r="E22" s="47"/>
      <c r="F22" s="47"/>
      <c r="G22" s="47"/>
      <c r="H22" s="47"/>
      <c r="I22" s="47"/>
      <c r="J22" s="47"/>
      <c r="K22" s="47"/>
      <c r="L22" s="47"/>
      <c r="M22" s="47"/>
      <c r="N22" s="47"/>
      <c r="O22" s="46"/>
      <c r="P22" s="15"/>
      <c r="Q22" s="11"/>
    </row>
    <row r="23" spans="1:21" ht="3.9" customHeight="1">
      <c r="A23" s="17"/>
      <c r="B23" s="4"/>
      <c r="C23" s="4"/>
      <c r="D23" s="4"/>
      <c r="E23" s="4"/>
      <c r="F23" s="4"/>
      <c r="G23" s="4"/>
      <c r="H23" s="4"/>
      <c r="I23" s="4"/>
      <c r="J23" s="4"/>
      <c r="K23" s="4"/>
      <c r="L23" s="4"/>
      <c r="M23" s="4"/>
      <c r="N23" s="4"/>
      <c r="O23" s="4"/>
      <c r="P23" s="15"/>
      <c r="Q23" s="11"/>
    </row>
    <row r="24" spans="1:21">
      <c r="A24" s="17"/>
      <c r="B24" s="350" t="s">
        <v>58</v>
      </c>
      <c r="C24" s="351"/>
      <c r="D24" s="351"/>
      <c r="E24" s="351"/>
      <c r="F24" s="351"/>
      <c r="G24" s="45"/>
      <c r="H24" s="45"/>
      <c r="I24" s="45"/>
      <c r="J24" s="45"/>
      <c r="K24" s="45"/>
      <c r="L24" s="87"/>
      <c r="M24" s="45"/>
      <c r="N24" s="45"/>
      <c r="O24" s="44"/>
      <c r="P24" s="29"/>
      <c r="Q24" s="11"/>
      <c r="S24" s="43"/>
      <c r="T24" s="43"/>
      <c r="U24" s="43"/>
    </row>
    <row r="25" spans="1:21" ht="45" customHeight="1">
      <c r="A25" s="17"/>
      <c r="B25" s="39" t="s">
        <v>57</v>
      </c>
      <c r="C25" s="402" t="s">
        <v>56</v>
      </c>
      <c r="D25" s="403"/>
      <c r="E25" s="91" t="s">
        <v>112</v>
      </c>
      <c r="F25" s="42" t="s">
        <v>55</v>
      </c>
      <c r="G25" s="41"/>
      <c r="H25" s="40" t="s">
        <v>54</v>
      </c>
      <c r="I25" s="39" t="s">
        <v>53</v>
      </c>
      <c r="J25" s="39" t="s">
        <v>119</v>
      </c>
      <c r="K25" s="39" t="s">
        <v>113</v>
      </c>
      <c r="L25" s="110" t="str">
        <f>CONCATENATE("CGST Amount  @9",".0%")</f>
        <v>CGST Amount  @9.0%</v>
      </c>
      <c r="M25" s="110" t="str">
        <f>CONCATENATE("SGST Amount  @9",".0%")</f>
        <v>SGST Amount  @9.0%</v>
      </c>
      <c r="N25" s="402" t="s">
        <v>114</v>
      </c>
      <c r="O25" s="403"/>
      <c r="P25" s="15"/>
      <c r="Q25" s="11"/>
      <c r="S25" s="38" t="s">
        <v>52</v>
      </c>
      <c r="T25" s="38" t="s">
        <v>51</v>
      </c>
      <c r="U25" s="38" t="s">
        <v>50</v>
      </c>
    </row>
    <row r="26" spans="1:21">
      <c r="A26" s="17"/>
      <c r="B26" s="36">
        <v>1</v>
      </c>
      <c r="C26" s="334" t="s">
        <v>49</v>
      </c>
      <c r="D26" s="335"/>
      <c r="E26" s="92">
        <v>998399</v>
      </c>
      <c r="F26" s="102" t="s">
        <v>122</v>
      </c>
      <c r="G26" s="103"/>
      <c r="H26" s="36">
        <v>2</v>
      </c>
      <c r="I26" s="34">
        <v>750</v>
      </c>
      <c r="J26" s="34">
        <v>64.400000000000006</v>
      </c>
      <c r="K26" s="34">
        <f>J26*I26*H26</f>
        <v>96600.000000000015</v>
      </c>
      <c r="L26" s="34">
        <f>K26*9/100</f>
        <v>8694.0000000000018</v>
      </c>
      <c r="M26" s="34">
        <f>K26*9/100</f>
        <v>8694.0000000000018</v>
      </c>
      <c r="N26" s="354">
        <f>SUM(K26:M26)</f>
        <v>113988.00000000001</v>
      </c>
      <c r="O26" s="355"/>
      <c r="P26" s="15"/>
      <c r="Q26" s="11"/>
      <c r="S26" s="38">
        <v>18</v>
      </c>
      <c r="T26" s="38">
        <v>0.5</v>
      </c>
      <c r="U26" s="38">
        <v>0.5</v>
      </c>
    </row>
    <row r="27" spans="1:21">
      <c r="A27" s="17"/>
      <c r="B27" s="36">
        <v>2</v>
      </c>
      <c r="C27" s="334" t="s">
        <v>49</v>
      </c>
      <c r="D27" s="335"/>
      <c r="E27" s="92">
        <v>998399</v>
      </c>
      <c r="F27" s="332" t="s">
        <v>123</v>
      </c>
      <c r="G27" s="333"/>
      <c r="H27" s="36">
        <v>2</v>
      </c>
      <c r="I27" s="34">
        <v>750</v>
      </c>
      <c r="J27" s="34">
        <v>64.400000000000006</v>
      </c>
      <c r="K27" s="34">
        <f t="shared" ref="K27:K32" si="0">J27*I27*H27</f>
        <v>96600.000000000015</v>
      </c>
      <c r="L27" s="34">
        <f t="shared" ref="L27:L37" si="1">K27*9/100</f>
        <v>8694.0000000000018</v>
      </c>
      <c r="M27" s="34">
        <f t="shared" ref="M27:M37" si="2">K27*9/100</f>
        <v>8694.0000000000018</v>
      </c>
      <c r="N27" s="354">
        <f t="shared" ref="N27:N37" si="3">SUM(K27:M27)</f>
        <v>113988.00000000001</v>
      </c>
      <c r="O27" s="355"/>
      <c r="P27" s="15"/>
      <c r="Q27" s="11"/>
    </row>
    <row r="28" spans="1:21">
      <c r="A28" s="17"/>
      <c r="B28" s="36"/>
      <c r="C28" s="334" t="s">
        <v>49</v>
      </c>
      <c r="D28" s="335"/>
      <c r="E28" s="92">
        <v>998399</v>
      </c>
      <c r="F28" s="332" t="s">
        <v>124</v>
      </c>
      <c r="G28" s="333"/>
      <c r="H28" s="36">
        <v>2</v>
      </c>
      <c r="I28" s="34">
        <v>750</v>
      </c>
      <c r="J28" s="34">
        <v>64.400000000000006</v>
      </c>
      <c r="K28" s="34">
        <f t="shared" si="0"/>
        <v>96600.000000000015</v>
      </c>
      <c r="L28" s="34">
        <f t="shared" si="1"/>
        <v>8694.0000000000018</v>
      </c>
      <c r="M28" s="34">
        <f t="shared" si="2"/>
        <v>8694.0000000000018</v>
      </c>
      <c r="N28" s="354">
        <f t="shared" si="3"/>
        <v>113988.00000000001</v>
      </c>
      <c r="O28" s="355"/>
      <c r="P28" s="15"/>
      <c r="Q28" s="11"/>
    </row>
    <row r="29" spans="1:21">
      <c r="A29" s="17"/>
      <c r="B29" s="36"/>
      <c r="C29" s="334" t="s">
        <v>49</v>
      </c>
      <c r="D29" s="335"/>
      <c r="E29" s="92">
        <v>998399</v>
      </c>
      <c r="F29" s="332" t="s">
        <v>125</v>
      </c>
      <c r="G29" s="333"/>
      <c r="H29" s="36">
        <v>2</v>
      </c>
      <c r="I29" s="34">
        <v>750</v>
      </c>
      <c r="J29" s="34">
        <v>64.400000000000006</v>
      </c>
      <c r="K29" s="34">
        <f t="shared" si="0"/>
        <v>96600.000000000015</v>
      </c>
      <c r="L29" s="34">
        <f t="shared" si="1"/>
        <v>8694.0000000000018</v>
      </c>
      <c r="M29" s="34">
        <f t="shared" si="2"/>
        <v>8694.0000000000018</v>
      </c>
      <c r="N29" s="354">
        <f t="shared" si="3"/>
        <v>113988.00000000001</v>
      </c>
      <c r="O29" s="355"/>
      <c r="P29" s="15"/>
      <c r="Q29" s="11"/>
    </row>
    <row r="30" spans="1:21">
      <c r="A30" s="17"/>
      <c r="B30" s="36"/>
      <c r="C30" s="334" t="s">
        <v>49</v>
      </c>
      <c r="D30" s="335"/>
      <c r="E30" s="92">
        <v>998399</v>
      </c>
      <c r="F30" s="332" t="s">
        <v>126</v>
      </c>
      <c r="G30" s="333"/>
      <c r="H30" s="36">
        <v>2</v>
      </c>
      <c r="I30" s="34">
        <v>750</v>
      </c>
      <c r="J30" s="34">
        <v>64.400000000000006</v>
      </c>
      <c r="K30" s="34">
        <f t="shared" si="0"/>
        <v>96600.000000000015</v>
      </c>
      <c r="L30" s="34">
        <f t="shared" si="1"/>
        <v>8694.0000000000018</v>
      </c>
      <c r="M30" s="34">
        <f t="shared" si="2"/>
        <v>8694.0000000000018</v>
      </c>
      <c r="N30" s="354">
        <f t="shared" si="3"/>
        <v>113988.00000000001</v>
      </c>
      <c r="O30" s="355"/>
      <c r="P30" s="37"/>
      <c r="Q30" s="11"/>
    </row>
    <row r="31" spans="1:21">
      <c r="A31" s="17"/>
      <c r="B31" s="36"/>
      <c r="C31" s="334" t="s">
        <v>49</v>
      </c>
      <c r="D31" s="335"/>
      <c r="E31" s="92">
        <v>998399</v>
      </c>
      <c r="F31" s="332" t="s">
        <v>127</v>
      </c>
      <c r="G31" s="333"/>
      <c r="H31" s="36">
        <v>2</v>
      </c>
      <c r="I31" s="34">
        <v>750</v>
      </c>
      <c r="J31" s="34">
        <v>64.400000000000006</v>
      </c>
      <c r="K31" s="34">
        <f t="shared" si="0"/>
        <v>96600.000000000015</v>
      </c>
      <c r="L31" s="34">
        <f t="shared" si="1"/>
        <v>8694.0000000000018</v>
      </c>
      <c r="M31" s="34">
        <f t="shared" si="2"/>
        <v>8694.0000000000018</v>
      </c>
      <c r="N31" s="354">
        <f t="shared" si="3"/>
        <v>113988.00000000001</v>
      </c>
      <c r="O31" s="355"/>
      <c r="P31" s="37"/>
      <c r="Q31" s="11"/>
    </row>
    <row r="32" spans="1:21">
      <c r="A32" s="17"/>
      <c r="B32" s="36"/>
      <c r="C32" s="334" t="s">
        <v>49</v>
      </c>
      <c r="D32" s="335"/>
      <c r="E32" s="92">
        <v>998399</v>
      </c>
      <c r="F32" s="332" t="s">
        <v>128</v>
      </c>
      <c r="G32" s="333"/>
      <c r="H32" s="36">
        <v>2</v>
      </c>
      <c r="I32" s="34">
        <v>750</v>
      </c>
      <c r="J32" s="34">
        <v>64.400000000000006</v>
      </c>
      <c r="K32" s="34">
        <f t="shared" si="0"/>
        <v>96600.000000000015</v>
      </c>
      <c r="L32" s="34">
        <f t="shared" si="1"/>
        <v>8694.0000000000018</v>
      </c>
      <c r="M32" s="34">
        <f t="shared" si="2"/>
        <v>8694.0000000000018</v>
      </c>
      <c r="N32" s="354">
        <f t="shared" si="3"/>
        <v>113988.00000000001</v>
      </c>
      <c r="O32" s="355"/>
      <c r="P32" s="37"/>
      <c r="Q32" s="11"/>
    </row>
    <row r="33" spans="1:17" ht="17.399999999999999">
      <c r="A33" s="17"/>
      <c r="B33" s="36"/>
      <c r="C33" s="334" t="s">
        <v>49</v>
      </c>
      <c r="D33" s="335"/>
      <c r="E33" s="92">
        <v>998399</v>
      </c>
      <c r="F33" s="356" t="s">
        <v>134</v>
      </c>
      <c r="G33" s="357"/>
      <c r="H33" s="36">
        <v>1</v>
      </c>
      <c r="I33" s="34">
        <v>750</v>
      </c>
      <c r="J33" s="34">
        <v>64.400000000000006</v>
      </c>
      <c r="K33" s="34">
        <f t="shared" ref="K33:K37" si="4">J33*I33</f>
        <v>48300.000000000007</v>
      </c>
      <c r="L33" s="34">
        <f t="shared" si="1"/>
        <v>4347.0000000000009</v>
      </c>
      <c r="M33" s="34">
        <f t="shared" si="2"/>
        <v>4347.0000000000009</v>
      </c>
      <c r="N33" s="354">
        <f t="shared" si="3"/>
        <v>56994.000000000007</v>
      </c>
      <c r="O33" s="355"/>
      <c r="P33" s="37"/>
      <c r="Q33" s="11"/>
    </row>
    <row r="34" spans="1:17">
      <c r="A34" s="17"/>
      <c r="B34" s="36"/>
      <c r="C34" s="334"/>
      <c r="D34" s="335"/>
      <c r="E34" s="85"/>
      <c r="F34" s="332"/>
      <c r="G34" s="333"/>
      <c r="H34" s="36"/>
      <c r="I34" s="34"/>
      <c r="J34" s="34"/>
      <c r="K34" s="34">
        <f t="shared" si="4"/>
        <v>0</v>
      </c>
      <c r="L34" s="34">
        <f t="shared" si="1"/>
        <v>0</v>
      </c>
      <c r="M34" s="34">
        <f t="shared" si="2"/>
        <v>0</v>
      </c>
      <c r="N34" s="354">
        <f t="shared" si="3"/>
        <v>0</v>
      </c>
      <c r="O34" s="355"/>
      <c r="P34" s="37"/>
      <c r="Q34" s="11"/>
    </row>
    <row r="35" spans="1:17">
      <c r="A35" s="17"/>
      <c r="B35" s="36"/>
      <c r="C35" s="334"/>
      <c r="D35" s="335"/>
      <c r="E35" s="85"/>
      <c r="F35" s="336" t="s">
        <v>129</v>
      </c>
      <c r="G35" s="337"/>
      <c r="H35" s="337"/>
      <c r="I35" s="337"/>
      <c r="J35" s="338"/>
      <c r="K35" s="34">
        <f t="shared" si="4"/>
        <v>0</v>
      </c>
      <c r="L35" s="34">
        <f t="shared" si="1"/>
        <v>0</v>
      </c>
      <c r="M35" s="34">
        <f t="shared" si="2"/>
        <v>0</v>
      </c>
      <c r="N35" s="354">
        <f t="shared" si="3"/>
        <v>0</v>
      </c>
      <c r="O35" s="355"/>
      <c r="P35" s="37"/>
      <c r="Q35" s="11"/>
    </row>
    <row r="36" spans="1:17">
      <c r="A36" s="17"/>
      <c r="B36" s="36"/>
      <c r="C36" s="334"/>
      <c r="D36" s="335"/>
      <c r="E36" s="85"/>
      <c r="F36" s="332"/>
      <c r="G36" s="333"/>
      <c r="H36" s="36"/>
      <c r="I36" s="34"/>
      <c r="J36" s="34"/>
      <c r="K36" s="34">
        <f t="shared" si="4"/>
        <v>0</v>
      </c>
      <c r="L36" s="34">
        <f t="shared" si="1"/>
        <v>0</v>
      </c>
      <c r="M36" s="34">
        <f t="shared" si="2"/>
        <v>0</v>
      </c>
      <c r="N36" s="354">
        <f t="shared" si="3"/>
        <v>0</v>
      </c>
      <c r="O36" s="355"/>
      <c r="P36" s="37"/>
      <c r="Q36" s="11"/>
    </row>
    <row r="37" spans="1:17">
      <c r="A37" s="17"/>
      <c r="B37" s="36"/>
      <c r="C37" s="334"/>
      <c r="D37" s="335"/>
      <c r="E37" s="85"/>
      <c r="F37" s="332"/>
      <c r="G37" s="333"/>
      <c r="H37" s="36"/>
      <c r="I37" s="34"/>
      <c r="J37" s="34"/>
      <c r="K37" s="34">
        <f t="shared" si="4"/>
        <v>0</v>
      </c>
      <c r="L37" s="34">
        <f t="shared" si="1"/>
        <v>0</v>
      </c>
      <c r="M37" s="34">
        <f t="shared" si="2"/>
        <v>0</v>
      </c>
      <c r="N37" s="354">
        <f t="shared" si="3"/>
        <v>0</v>
      </c>
      <c r="O37" s="355"/>
      <c r="P37" s="37"/>
      <c r="Q37" s="11"/>
    </row>
    <row r="38" spans="1:17" hidden="1">
      <c r="A38" s="17"/>
      <c r="B38" s="36"/>
      <c r="C38" s="334"/>
      <c r="D38" s="335"/>
      <c r="E38" s="85"/>
      <c r="F38" s="332"/>
      <c r="G38" s="333"/>
      <c r="H38" s="36"/>
      <c r="I38" s="34"/>
      <c r="J38" s="34"/>
      <c r="K38" s="34"/>
      <c r="L38" s="34"/>
      <c r="M38" s="34"/>
      <c r="N38" s="344">
        <f t="shared" ref="N38:N40" si="5">H38*I38*J38</f>
        <v>0</v>
      </c>
      <c r="O38" s="344"/>
      <c r="P38" s="37"/>
      <c r="Q38" s="11"/>
    </row>
    <row r="39" spans="1:17" hidden="1">
      <c r="A39" s="17"/>
      <c r="B39" s="36"/>
      <c r="C39" s="334"/>
      <c r="D39" s="335"/>
      <c r="E39" s="85"/>
      <c r="F39" s="332"/>
      <c r="G39" s="333"/>
      <c r="H39" s="36"/>
      <c r="I39" s="34"/>
      <c r="J39" s="34"/>
      <c r="K39" s="34"/>
      <c r="L39" s="34"/>
      <c r="M39" s="34"/>
      <c r="N39" s="344">
        <f t="shared" si="5"/>
        <v>0</v>
      </c>
      <c r="O39" s="344"/>
      <c r="P39" s="37"/>
      <c r="Q39" s="11"/>
    </row>
    <row r="40" spans="1:17" hidden="1">
      <c r="A40" s="17"/>
      <c r="B40" s="36"/>
      <c r="C40" s="334"/>
      <c r="D40" s="335"/>
      <c r="E40" s="85"/>
      <c r="F40" s="332"/>
      <c r="G40" s="333"/>
      <c r="H40" s="36"/>
      <c r="I40" s="34"/>
      <c r="J40" s="34"/>
      <c r="K40" s="34"/>
      <c r="L40" s="34"/>
      <c r="M40" s="34"/>
      <c r="N40" s="344">
        <f t="shared" si="5"/>
        <v>0</v>
      </c>
      <c r="O40" s="344"/>
      <c r="P40" s="37"/>
      <c r="Q40" s="11"/>
    </row>
    <row r="41" spans="1:17" hidden="1">
      <c r="A41" s="17"/>
      <c r="B41" s="36"/>
      <c r="C41" s="334"/>
      <c r="D41" s="335"/>
      <c r="E41" s="85"/>
      <c r="F41" s="334"/>
      <c r="G41" s="335"/>
      <c r="H41" s="36"/>
      <c r="I41" s="35"/>
      <c r="J41" s="34"/>
      <c r="K41" s="34"/>
      <c r="L41" s="34"/>
      <c r="M41" s="34"/>
      <c r="N41" s="344"/>
      <c r="O41" s="344"/>
      <c r="P41" s="15"/>
      <c r="Q41" s="11"/>
    </row>
    <row r="42" spans="1:17" ht="15" hidden="1" customHeight="1">
      <c r="A42" s="17"/>
      <c r="B42" s="36"/>
      <c r="C42" s="334"/>
      <c r="D42" s="335"/>
      <c r="E42" s="85"/>
      <c r="F42" s="334"/>
      <c r="G42" s="335"/>
      <c r="H42" s="36"/>
      <c r="I42" s="35"/>
      <c r="J42" s="34"/>
      <c r="K42" s="33"/>
      <c r="L42" s="94"/>
      <c r="M42" s="33"/>
      <c r="N42" s="344">
        <f>N41*15%</f>
        <v>0</v>
      </c>
      <c r="O42" s="344"/>
      <c r="P42" s="15"/>
      <c r="Q42" s="11"/>
    </row>
    <row r="43" spans="1:17" ht="15" customHeight="1">
      <c r="A43" s="17"/>
      <c r="B43" s="36"/>
      <c r="C43" s="334"/>
      <c r="D43" s="335"/>
      <c r="E43" s="85"/>
      <c r="F43" s="334"/>
      <c r="G43" s="335"/>
      <c r="H43" s="36"/>
      <c r="I43" s="35"/>
      <c r="J43" s="34"/>
      <c r="K43" s="32"/>
      <c r="L43" s="32"/>
      <c r="M43" s="32"/>
      <c r="N43" s="352">
        <f>SUM(N26:O42)</f>
        <v>854910.00000000012</v>
      </c>
      <c r="O43" s="352"/>
      <c r="P43" s="15"/>
      <c r="Q43" s="11"/>
    </row>
    <row r="44" spans="1:17" ht="3.9" customHeight="1">
      <c r="A44" s="17"/>
      <c r="B44" s="4"/>
      <c r="C44" s="4"/>
      <c r="D44" s="4"/>
      <c r="E44" s="4"/>
      <c r="F44" s="31"/>
      <c r="G44" s="31"/>
      <c r="H44" s="31"/>
      <c r="I44" s="31"/>
      <c r="J44" s="31"/>
      <c r="K44" s="31"/>
      <c r="L44" s="31"/>
      <c r="M44" s="31"/>
      <c r="N44" s="353"/>
      <c r="O44" s="353"/>
      <c r="P44" s="15"/>
      <c r="Q44" s="11"/>
    </row>
    <row r="45" spans="1:17" ht="3.9" customHeight="1">
      <c r="A45" s="17"/>
      <c r="B45" s="4"/>
      <c r="C45" s="4"/>
      <c r="D45" s="4"/>
      <c r="E45" s="4"/>
      <c r="F45" s="4"/>
      <c r="G45" s="4"/>
      <c r="H45" s="4"/>
      <c r="I45" s="4"/>
      <c r="J45" s="4"/>
      <c r="K45" s="4"/>
      <c r="L45" s="4"/>
      <c r="M45" s="4"/>
      <c r="N45" s="4"/>
      <c r="O45" s="4"/>
      <c r="P45" s="30"/>
      <c r="Q45" s="11"/>
    </row>
    <row r="46" spans="1:17" ht="15" customHeight="1">
      <c r="A46" s="17"/>
      <c r="B46" s="340" t="s">
        <v>115</v>
      </c>
      <c r="C46" s="341"/>
      <c r="D46" s="341"/>
      <c r="E46" s="341"/>
      <c r="F46" s="341"/>
      <c r="G46" s="97"/>
      <c r="H46" s="97"/>
      <c r="I46" s="97"/>
      <c r="J46" s="97"/>
      <c r="K46" s="97"/>
      <c r="L46" s="97"/>
      <c r="M46" s="348">
        <f>N43</f>
        <v>854910.00000000012</v>
      </c>
      <c r="N46" s="348"/>
      <c r="O46" s="349"/>
      <c r="P46" s="29"/>
      <c r="Q46" s="11"/>
    </row>
    <row r="47" spans="1:17">
      <c r="A47" s="17"/>
      <c r="B47" s="345" t="s">
        <v>133</v>
      </c>
      <c r="C47" s="346"/>
      <c r="D47" s="346"/>
      <c r="E47" s="346"/>
      <c r="F47" s="346"/>
      <c r="G47" s="346"/>
      <c r="H47" s="346"/>
      <c r="I47" s="346"/>
      <c r="J47" s="346"/>
      <c r="K47" s="346"/>
      <c r="L47" s="346"/>
      <c r="M47" s="346"/>
      <c r="N47" s="346"/>
      <c r="O47" s="347"/>
      <c r="P47" s="29"/>
      <c r="Q47" s="11"/>
    </row>
    <row r="48" spans="1:17">
      <c r="A48" s="17"/>
      <c r="B48" s="28"/>
      <c r="C48" s="27"/>
      <c r="D48" s="27"/>
      <c r="E48" s="27"/>
      <c r="F48" s="27"/>
      <c r="G48" s="27"/>
      <c r="H48" s="27"/>
      <c r="I48" s="401" t="s">
        <v>48</v>
      </c>
      <c r="J48" s="401"/>
      <c r="K48" s="401"/>
      <c r="L48" s="401"/>
      <c r="M48" s="401"/>
      <c r="N48" s="342">
        <f>IF(J7="","",J7+30)</f>
        <v>43009</v>
      </c>
      <c r="O48" s="343"/>
      <c r="P48" s="15"/>
      <c r="Q48" s="11"/>
    </row>
    <row r="49" spans="1:17" ht="3.9" customHeight="1">
      <c r="A49" s="17"/>
      <c r="B49" s="4"/>
      <c r="C49" s="4"/>
      <c r="D49" s="4"/>
      <c r="E49" s="4"/>
      <c r="F49" s="4"/>
      <c r="G49" s="4"/>
      <c r="H49" s="4"/>
      <c r="I49" s="4"/>
      <c r="J49" s="4"/>
      <c r="K49" s="4"/>
      <c r="L49" s="4"/>
      <c r="M49" s="4"/>
      <c r="N49" s="26"/>
      <c r="O49" s="4"/>
      <c r="P49" s="15"/>
      <c r="Q49" s="11"/>
    </row>
    <row r="50" spans="1:17" s="19" customFormat="1">
      <c r="A50" s="22"/>
      <c r="B50" s="98" t="s">
        <v>47</v>
      </c>
      <c r="C50" s="23"/>
      <c r="D50" s="23"/>
      <c r="E50" s="23"/>
      <c r="F50" s="23"/>
      <c r="G50" s="23"/>
      <c r="H50" s="23"/>
      <c r="I50" s="23"/>
      <c r="J50" s="21"/>
      <c r="K50" s="21"/>
      <c r="L50" s="21"/>
      <c r="M50" s="21"/>
      <c r="N50" s="21"/>
      <c r="O50" s="21"/>
      <c r="P50" s="20"/>
      <c r="Q50" s="11"/>
    </row>
    <row r="51" spans="1:17" s="19" customFormat="1">
      <c r="A51" s="22"/>
      <c r="B51" s="23" t="s">
        <v>46</v>
      </c>
      <c r="C51" s="23"/>
      <c r="D51" s="23"/>
      <c r="E51" s="23"/>
      <c r="F51" s="23"/>
      <c r="G51" s="23"/>
      <c r="H51" s="23"/>
      <c r="I51" s="23"/>
      <c r="J51" s="21"/>
      <c r="K51" s="21"/>
      <c r="L51" s="21"/>
      <c r="M51" s="21"/>
      <c r="N51" s="21"/>
      <c r="O51" s="21"/>
      <c r="P51" s="20"/>
      <c r="Q51" s="11"/>
    </row>
    <row r="52" spans="1:17" s="19" customFormat="1" ht="5.25" customHeight="1">
      <c r="A52" s="22"/>
      <c r="B52" s="23"/>
      <c r="C52" s="23"/>
      <c r="D52" s="23"/>
      <c r="E52" s="23"/>
      <c r="F52" s="23"/>
      <c r="G52" s="23"/>
      <c r="H52" s="23"/>
      <c r="I52" s="25"/>
      <c r="J52" s="24"/>
      <c r="K52" s="24"/>
      <c r="L52" s="24"/>
      <c r="M52" s="24"/>
      <c r="N52" s="21"/>
      <c r="O52" s="21"/>
      <c r="P52" s="20"/>
      <c r="Q52" s="11"/>
    </row>
    <row r="53" spans="1:17" s="19" customFormat="1">
      <c r="A53" s="22"/>
      <c r="B53" s="99" t="s">
        <v>45</v>
      </c>
      <c r="C53" s="23"/>
      <c r="D53" s="23"/>
      <c r="E53" s="23"/>
      <c r="F53" s="23"/>
      <c r="G53" s="23"/>
      <c r="H53" s="23"/>
      <c r="I53" s="23"/>
      <c r="J53" s="21"/>
      <c r="K53" s="21"/>
      <c r="L53" s="21"/>
      <c r="M53" s="21"/>
      <c r="N53" s="21"/>
      <c r="O53" s="21"/>
      <c r="P53" s="20"/>
      <c r="Q53" s="11"/>
    </row>
    <row r="54" spans="1:17" s="19" customFormat="1">
      <c r="A54" s="22"/>
      <c r="B54" s="23" t="s">
        <v>44</v>
      </c>
      <c r="C54" s="23"/>
      <c r="D54" s="23"/>
      <c r="E54" s="23"/>
      <c r="F54" s="23"/>
      <c r="G54" s="23"/>
      <c r="H54" s="23"/>
      <c r="I54" s="23"/>
      <c r="J54" s="21"/>
      <c r="K54" s="21"/>
      <c r="L54" s="21"/>
      <c r="M54" s="21"/>
      <c r="N54" s="21"/>
      <c r="O54" s="21"/>
      <c r="P54" s="20"/>
      <c r="Q54" s="11"/>
    </row>
    <row r="55" spans="1:17" s="19" customFormat="1">
      <c r="A55" s="22"/>
      <c r="B55" s="23" t="s">
        <v>43</v>
      </c>
      <c r="C55" s="23" t="s">
        <v>42</v>
      </c>
      <c r="D55" s="23"/>
      <c r="E55" s="23"/>
      <c r="F55" s="23"/>
      <c r="G55" s="23"/>
      <c r="H55" s="23"/>
      <c r="I55" s="23"/>
      <c r="J55" s="21"/>
      <c r="K55" s="21"/>
      <c r="L55" s="21"/>
      <c r="M55" s="21"/>
      <c r="N55" s="21"/>
      <c r="O55" s="21"/>
      <c r="P55" s="20"/>
      <c r="Q55" s="11"/>
    </row>
    <row r="56" spans="1:17" s="19" customFormat="1">
      <c r="A56" s="22"/>
      <c r="B56" s="100" t="s">
        <v>41</v>
      </c>
      <c r="C56" s="23"/>
      <c r="D56" s="339" t="s">
        <v>40</v>
      </c>
      <c r="E56" s="339"/>
      <c r="F56" s="339"/>
      <c r="G56" s="23"/>
      <c r="H56" s="23"/>
      <c r="I56" s="23"/>
      <c r="J56" s="21"/>
      <c r="K56" s="21"/>
      <c r="L56" s="21"/>
      <c r="M56" s="21"/>
      <c r="N56" s="21"/>
      <c r="O56" s="21"/>
      <c r="P56" s="20"/>
      <c r="Q56" s="11"/>
    </row>
    <row r="57" spans="1:17" s="19" customFormat="1">
      <c r="A57" s="22"/>
      <c r="B57" s="100" t="s">
        <v>39</v>
      </c>
      <c r="C57" s="23"/>
      <c r="D57" s="23"/>
      <c r="E57" s="23"/>
      <c r="F57" s="23"/>
      <c r="G57" s="23"/>
      <c r="H57" s="23"/>
      <c r="I57" s="23"/>
      <c r="J57" s="21"/>
      <c r="K57" s="21"/>
      <c r="L57" s="21"/>
      <c r="M57" s="21"/>
      <c r="N57" s="21"/>
      <c r="O57" s="21"/>
      <c r="P57" s="20"/>
      <c r="Q57" s="11"/>
    </row>
    <row r="58" spans="1:17" s="19" customFormat="1" ht="5.25" customHeight="1">
      <c r="A58" s="22"/>
      <c r="B58" s="100"/>
      <c r="C58" s="23"/>
      <c r="D58" s="23"/>
      <c r="E58" s="23"/>
      <c r="F58" s="23"/>
      <c r="G58" s="23"/>
      <c r="H58" s="23"/>
      <c r="I58" s="23"/>
      <c r="J58" s="21"/>
      <c r="K58" s="21"/>
      <c r="L58" s="21"/>
      <c r="M58" s="21"/>
      <c r="N58" s="21"/>
      <c r="O58" s="21"/>
      <c r="P58" s="20"/>
      <c r="Q58" s="11"/>
    </row>
    <row r="59" spans="1:17" s="19" customFormat="1">
      <c r="A59" s="22"/>
      <c r="B59" s="23" t="s">
        <v>38</v>
      </c>
      <c r="C59" s="23"/>
      <c r="D59" s="23"/>
      <c r="E59" s="23"/>
      <c r="F59" s="23"/>
      <c r="G59" s="23"/>
      <c r="H59" s="23"/>
      <c r="I59" s="23"/>
      <c r="J59" s="21"/>
      <c r="K59" s="21"/>
      <c r="L59" s="21"/>
      <c r="M59" s="21"/>
      <c r="N59" s="21"/>
      <c r="O59" s="21"/>
      <c r="P59" s="20"/>
      <c r="Q59" s="11"/>
    </row>
    <row r="60" spans="1:17" ht="4.5" customHeight="1">
      <c r="A60" s="17"/>
      <c r="B60" s="4"/>
      <c r="C60" s="4"/>
      <c r="D60" s="4"/>
      <c r="E60" s="4"/>
      <c r="F60" s="4"/>
      <c r="G60" s="4"/>
      <c r="H60" s="4"/>
      <c r="I60" s="4"/>
      <c r="J60" s="4"/>
      <c r="K60" s="4"/>
      <c r="L60" s="4"/>
      <c r="M60" s="4"/>
      <c r="N60" s="4"/>
      <c r="O60" s="4"/>
      <c r="P60" s="15"/>
      <c r="Q60" s="11"/>
    </row>
    <row r="61" spans="1:17" ht="15" customHeight="1">
      <c r="A61" s="17"/>
      <c r="B61" s="4"/>
      <c r="C61" s="18"/>
      <c r="D61" s="18"/>
      <c r="E61" s="18"/>
      <c r="F61" s="18"/>
      <c r="G61" s="18"/>
      <c r="J61" s="18"/>
      <c r="K61" s="397" t="s">
        <v>37</v>
      </c>
      <c r="L61" s="397"/>
      <c r="M61" s="397"/>
      <c r="N61" s="397"/>
      <c r="O61" s="18"/>
      <c r="P61" s="15"/>
      <c r="Q61" s="11"/>
    </row>
    <row r="62" spans="1:17" ht="9.75" customHeight="1">
      <c r="A62" s="17"/>
      <c r="B62" s="4"/>
      <c r="C62" s="18"/>
      <c r="D62" s="18"/>
      <c r="E62" s="18"/>
      <c r="F62" s="18"/>
      <c r="G62" s="18"/>
      <c r="H62" s="18"/>
      <c r="I62" s="18"/>
      <c r="J62" s="18"/>
      <c r="K62" s="18"/>
      <c r="L62" s="18"/>
      <c r="M62" s="18"/>
      <c r="N62" s="18"/>
      <c r="O62" s="18"/>
      <c r="P62" s="15"/>
      <c r="Q62" s="11"/>
    </row>
    <row r="63" spans="1:17" ht="9" customHeight="1">
      <c r="A63" s="17"/>
      <c r="B63" s="4"/>
      <c r="C63" s="4"/>
      <c r="D63" s="4"/>
      <c r="E63" s="4"/>
      <c r="F63" s="4"/>
      <c r="G63" s="4"/>
      <c r="H63" s="4"/>
      <c r="I63" s="4"/>
      <c r="J63" s="4"/>
      <c r="K63" s="4"/>
      <c r="L63" s="4"/>
      <c r="M63" s="4"/>
      <c r="N63" s="4"/>
      <c r="O63" s="4"/>
      <c r="P63" s="15"/>
      <c r="Q63" s="11"/>
    </row>
    <row r="64" spans="1:17" ht="15" customHeight="1">
      <c r="A64" s="17"/>
      <c r="B64" s="4"/>
      <c r="C64" s="4"/>
      <c r="D64" s="4"/>
      <c r="E64" s="4"/>
      <c r="F64" s="4"/>
      <c r="G64" s="4"/>
      <c r="H64" s="4"/>
      <c r="I64" s="4"/>
      <c r="K64" s="398" t="s">
        <v>36</v>
      </c>
      <c r="L64" s="398"/>
      <c r="M64" s="398"/>
      <c r="N64" s="398"/>
      <c r="O64" s="4"/>
      <c r="P64" s="15"/>
      <c r="Q64" s="11"/>
    </row>
    <row r="65" spans="1:17" ht="15" customHeight="1">
      <c r="A65" s="17"/>
      <c r="B65" s="4"/>
      <c r="C65" s="4"/>
      <c r="D65" s="4"/>
      <c r="E65" s="4"/>
      <c r="F65" s="4"/>
      <c r="G65" s="4"/>
      <c r="H65" s="4"/>
      <c r="I65" s="4"/>
      <c r="K65" s="398" t="s">
        <v>35</v>
      </c>
      <c r="L65" s="398"/>
      <c r="M65" s="398"/>
      <c r="N65" s="398"/>
      <c r="O65" s="4"/>
      <c r="P65" s="15"/>
      <c r="Q65" s="11"/>
    </row>
    <row r="66" spans="1:17" ht="3.9" customHeight="1">
      <c r="A66" s="17"/>
      <c r="B66" s="4"/>
      <c r="C66" s="4"/>
      <c r="D66" s="4"/>
      <c r="E66" s="4"/>
      <c r="F66" s="4"/>
      <c r="G66" s="4"/>
      <c r="H66" s="4"/>
      <c r="I66" s="4"/>
      <c r="J66" s="4"/>
      <c r="K66" s="4"/>
      <c r="L66" s="4"/>
      <c r="M66" s="4"/>
      <c r="N66" s="4"/>
      <c r="O66" s="4"/>
      <c r="P66" s="15"/>
      <c r="Q66" s="11"/>
    </row>
    <row r="67" spans="1:17" ht="4.5" customHeight="1">
      <c r="A67" s="17"/>
      <c r="B67" s="16"/>
      <c r="C67" s="16"/>
      <c r="D67" s="16"/>
      <c r="E67" s="16"/>
      <c r="F67" s="16"/>
      <c r="G67" s="16"/>
      <c r="H67" s="16"/>
      <c r="I67" s="16"/>
      <c r="J67" s="16"/>
      <c r="K67" s="16"/>
      <c r="L67" s="16"/>
      <c r="M67" s="16"/>
      <c r="N67" s="16"/>
      <c r="O67" s="16"/>
      <c r="P67" s="15"/>
      <c r="Q67" s="11"/>
    </row>
    <row r="68" spans="1:17" ht="13.8" thickBot="1">
      <c r="A68" s="14"/>
      <c r="B68" s="13" t="s">
        <v>34</v>
      </c>
      <c r="C68" s="3"/>
      <c r="D68" s="3"/>
      <c r="E68" s="3"/>
      <c r="F68" s="3"/>
      <c r="G68" s="3"/>
      <c r="H68" s="3"/>
      <c r="I68" s="3"/>
      <c r="J68" s="3"/>
      <c r="K68" s="3"/>
      <c r="L68" s="3"/>
      <c r="M68" s="3"/>
      <c r="N68" s="3"/>
      <c r="O68" s="3"/>
      <c r="P68" s="12"/>
      <c r="Q68" s="11"/>
    </row>
    <row r="69" spans="1:17">
      <c r="A69" s="4"/>
      <c r="B69" s="4"/>
      <c r="C69" s="4"/>
      <c r="D69" s="4"/>
      <c r="E69" s="4"/>
      <c r="F69" s="4"/>
      <c r="G69" s="4"/>
      <c r="H69" s="4"/>
      <c r="I69" s="4"/>
      <c r="J69" s="4"/>
      <c r="K69" s="4"/>
      <c r="L69" s="4"/>
      <c r="M69" s="4"/>
      <c r="N69" s="4"/>
      <c r="O69" s="4"/>
      <c r="P69" s="4"/>
      <c r="Q69" s="11"/>
    </row>
    <row r="70" spans="1:17">
      <c r="A70" s="4"/>
    </row>
    <row r="71" spans="1:17">
      <c r="N71" s="10" t="s">
        <v>33</v>
      </c>
    </row>
    <row r="73" spans="1:17">
      <c r="O73" s="9"/>
    </row>
    <row r="89" spans="17:40">
      <c r="Q89" s="1"/>
      <c r="AD89" s="8">
        <v>1</v>
      </c>
      <c r="AE89" s="8">
        <v>2</v>
      </c>
      <c r="AF89" s="8">
        <v>3</v>
      </c>
      <c r="AG89" s="8">
        <v>4</v>
      </c>
      <c r="AH89" s="8">
        <v>5</v>
      </c>
      <c r="AI89" s="8">
        <v>6</v>
      </c>
      <c r="AJ89" s="8">
        <v>7</v>
      </c>
      <c r="AK89" s="8">
        <v>8</v>
      </c>
    </row>
    <row r="90" spans="17:40">
      <c r="Q90" s="1"/>
      <c r="Y90" s="7">
        <f ca="1">YEAR(TODAY())</f>
        <v>2019</v>
      </c>
      <c r="AC90" s="6" t="s">
        <v>32</v>
      </c>
      <c r="AD90" s="6" t="s">
        <v>31</v>
      </c>
      <c r="AE90" s="6" t="s">
        <v>26</v>
      </c>
      <c r="AF90" s="6" t="s">
        <v>31</v>
      </c>
      <c r="AG90" s="6" t="s">
        <v>30</v>
      </c>
      <c r="AH90" s="6" t="s">
        <v>29</v>
      </c>
      <c r="AI90" s="6" t="s">
        <v>28</v>
      </c>
      <c r="AJ90" s="6" t="s">
        <v>27</v>
      </c>
      <c r="AL90" s="5" t="s">
        <v>26</v>
      </c>
      <c r="AM90" s="5" t="s">
        <v>25</v>
      </c>
      <c r="AN90" s="5" t="s">
        <v>24</v>
      </c>
    </row>
    <row r="91" spans="17:40">
      <c r="Q91" s="1"/>
      <c r="AC91" s="1">
        <v>1</v>
      </c>
      <c r="AD91" s="1" t="s">
        <v>76</v>
      </c>
      <c r="AE91" s="1" t="s">
        <v>77</v>
      </c>
      <c r="AF91" s="1" t="str">
        <f t="shared" ref="AF91:AF122" si="6">AD91</f>
        <v>Clearlake(1-4)</v>
      </c>
      <c r="AG91" s="1" t="s">
        <v>78</v>
      </c>
      <c r="AH91" s="1" t="s">
        <v>79</v>
      </c>
      <c r="AI91" s="1" t="s">
        <v>80</v>
      </c>
      <c r="AJ91" s="1" t="s">
        <v>81</v>
      </c>
      <c r="AK91" s="1" t="s">
        <v>82</v>
      </c>
      <c r="AL91" s="1" t="s">
        <v>77</v>
      </c>
      <c r="AM91" s="1" t="s">
        <v>76</v>
      </c>
      <c r="AN91" s="1">
        <v>1400</v>
      </c>
    </row>
    <row r="92" spans="17:40">
      <c r="Q92" s="1"/>
      <c r="Y92" s="1" t="s">
        <v>23</v>
      </c>
      <c r="Z92" s="1" t="s">
        <v>22</v>
      </c>
      <c r="AC92" s="1">
        <v>2</v>
      </c>
      <c r="AD92" s="1" t="s">
        <v>83</v>
      </c>
      <c r="AE92" s="1" t="s">
        <v>77</v>
      </c>
      <c r="AF92" s="1" t="str">
        <f t="shared" si="6"/>
        <v>Clearlake(5-10)</v>
      </c>
      <c r="AG92" s="1" t="s">
        <v>78</v>
      </c>
      <c r="AH92" s="1" t="s">
        <v>79</v>
      </c>
      <c r="AI92" s="1" t="s">
        <v>80</v>
      </c>
      <c r="AJ92" s="1" t="s">
        <v>81</v>
      </c>
      <c r="AK92" s="1" t="s">
        <v>82</v>
      </c>
      <c r="AL92" s="1" t="s">
        <v>77</v>
      </c>
      <c r="AM92" s="1" t="s">
        <v>83</v>
      </c>
      <c r="AN92" s="1">
        <v>1200</v>
      </c>
    </row>
    <row r="93" spans="17:40">
      <c r="Q93" s="1"/>
      <c r="Y93" s="1" t="s">
        <v>21</v>
      </c>
      <c r="Z93" s="1" t="s">
        <v>20</v>
      </c>
      <c r="AC93" s="1">
        <v>3</v>
      </c>
      <c r="AD93" s="1" t="s">
        <v>84</v>
      </c>
      <c r="AE93" s="1" t="s">
        <v>77</v>
      </c>
      <c r="AF93" s="1" t="str">
        <f t="shared" si="6"/>
        <v>Clearlake(11onwards)</v>
      </c>
      <c r="AG93" s="1" t="s">
        <v>78</v>
      </c>
      <c r="AH93" s="1" t="s">
        <v>79</v>
      </c>
      <c r="AI93" s="1" t="s">
        <v>80</v>
      </c>
      <c r="AJ93" s="1" t="s">
        <v>81</v>
      </c>
      <c r="AK93" s="1" t="s">
        <v>82</v>
      </c>
      <c r="AL93" s="1" t="s">
        <v>77</v>
      </c>
      <c r="AM93" s="1" t="s">
        <v>84</v>
      </c>
      <c r="AN93" s="1">
        <v>1100</v>
      </c>
    </row>
    <row r="94" spans="17:40">
      <c r="Q94" s="1"/>
      <c r="Y94" s="1" t="s">
        <v>19</v>
      </c>
      <c r="Z94" s="1" t="s">
        <v>18</v>
      </c>
      <c r="AC94" s="1">
        <v>4</v>
      </c>
      <c r="AD94" s="1" t="s">
        <v>85</v>
      </c>
      <c r="AE94" s="1" t="s">
        <v>85</v>
      </c>
      <c r="AF94" s="1" t="str">
        <f t="shared" si="6"/>
        <v>HMM</v>
      </c>
      <c r="AG94" s="1" t="s">
        <v>86</v>
      </c>
      <c r="AH94" s="1" t="s">
        <v>87</v>
      </c>
      <c r="AI94" s="1" t="s">
        <v>88</v>
      </c>
      <c r="AJ94" s="1" t="s">
        <v>89</v>
      </c>
      <c r="AK94" s="1" t="s">
        <v>90</v>
      </c>
      <c r="AL94" s="1" t="s">
        <v>85</v>
      </c>
      <c r="AM94" s="1" t="s">
        <v>85</v>
      </c>
      <c r="AN94" s="1">
        <v>1400</v>
      </c>
    </row>
    <row r="95" spans="17:40">
      <c r="Q95" s="1"/>
      <c r="Y95" s="1" t="s">
        <v>17</v>
      </c>
      <c r="Z95" s="1" t="s">
        <v>16</v>
      </c>
      <c r="AC95" s="1">
        <v>5</v>
      </c>
      <c r="AD95" s="1" t="s">
        <v>69</v>
      </c>
      <c r="AE95" s="1" t="s">
        <v>69</v>
      </c>
      <c r="AF95" s="1" t="str">
        <f t="shared" si="6"/>
        <v>Reliance</v>
      </c>
      <c r="AG95" s="1" t="s">
        <v>91</v>
      </c>
      <c r="AH95" s="1" t="s">
        <v>92</v>
      </c>
      <c r="AI95" s="1" t="s">
        <v>93</v>
      </c>
      <c r="AJ95" s="1" t="s">
        <v>94</v>
      </c>
      <c r="AK95" s="1" t="s">
        <v>95</v>
      </c>
      <c r="AL95" s="1" t="s">
        <v>69</v>
      </c>
      <c r="AM95" s="1" t="s">
        <v>69</v>
      </c>
      <c r="AN95" s="1">
        <v>1400</v>
      </c>
    </row>
    <row r="96" spans="17:40">
      <c r="Q96" s="1"/>
      <c r="Y96" s="1" t="s">
        <v>15</v>
      </c>
      <c r="Z96" s="1" t="s">
        <v>14</v>
      </c>
      <c r="AC96" s="1">
        <v>6</v>
      </c>
      <c r="AD96" s="1" t="s">
        <v>96</v>
      </c>
      <c r="AE96" s="1" t="s">
        <v>96</v>
      </c>
      <c r="AF96" s="1" t="str">
        <f t="shared" si="6"/>
        <v>Shell</v>
      </c>
      <c r="AG96" s="1" t="s">
        <v>97</v>
      </c>
      <c r="AH96" s="1" t="s">
        <v>98</v>
      </c>
      <c r="AI96" s="1" t="s">
        <v>99</v>
      </c>
      <c r="AJ96" s="1" t="s">
        <v>100</v>
      </c>
      <c r="AK96" s="1" t="s">
        <v>101</v>
      </c>
      <c r="AL96" s="1" t="s">
        <v>96</v>
      </c>
      <c r="AM96" s="1" t="s">
        <v>96</v>
      </c>
      <c r="AN96" s="1">
        <v>1401</v>
      </c>
    </row>
    <row r="97" spans="17:40">
      <c r="Q97" s="1"/>
      <c r="Y97" s="1" t="s">
        <v>13</v>
      </c>
      <c r="Z97" s="1" t="s">
        <v>12</v>
      </c>
      <c r="AC97" s="1">
        <v>7</v>
      </c>
      <c r="AD97" s="1" t="s">
        <v>102</v>
      </c>
      <c r="AE97" s="1" t="s">
        <v>103</v>
      </c>
      <c r="AF97" s="1" t="str">
        <f t="shared" si="6"/>
        <v>TestingPool</v>
      </c>
      <c r="AG97" s="1" t="s">
        <v>104</v>
      </c>
      <c r="AH97" s="1" t="s">
        <v>105</v>
      </c>
      <c r="AI97" s="1" t="s">
        <v>106</v>
      </c>
      <c r="AJ97" s="1" t="s">
        <v>107</v>
      </c>
      <c r="AK97" s="1" t="s">
        <v>108</v>
      </c>
      <c r="AL97" s="1" t="s">
        <v>103</v>
      </c>
      <c r="AM97" s="1" t="s">
        <v>102</v>
      </c>
      <c r="AN97" s="1">
        <v>1500</v>
      </c>
    </row>
    <row r="98" spans="17:40">
      <c r="Q98" s="1"/>
      <c r="Y98" s="1" t="s">
        <v>11</v>
      </c>
      <c r="Z98" s="1" t="s">
        <v>10</v>
      </c>
      <c r="AC98" s="1">
        <v>8</v>
      </c>
      <c r="AD98" s="1">
        <v>0</v>
      </c>
      <c r="AE98" s="1" t="s">
        <v>109</v>
      </c>
      <c r="AF98" s="1">
        <f t="shared" si="6"/>
        <v>0</v>
      </c>
      <c r="AG98" s="1">
        <v>0</v>
      </c>
      <c r="AH98" s="1">
        <v>0</v>
      </c>
      <c r="AI98" s="1">
        <v>0</v>
      </c>
      <c r="AJ98" s="1">
        <v>0</v>
      </c>
      <c r="AL98" s="1">
        <v>0</v>
      </c>
      <c r="AM98" s="1">
        <v>0</v>
      </c>
      <c r="AN98" s="1">
        <v>0</v>
      </c>
    </row>
    <row r="99" spans="17:40">
      <c r="Q99" s="1"/>
      <c r="Y99" s="1" t="s">
        <v>9</v>
      </c>
      <c r="Z99" s="1" t="s">
        <v>8</v>
      </c>
      <c r="AC99" s="1">
        <v>9</v>
      </c>
      <c r="AD99" s="1">
        <v>0</v>
      </c>
      <c r="AE99" s="1">
        <v>0</v>
      </c>
      <c r="AF99" s="1">
        <f t="shared" si="6"/>
        <v>0</v>
      </c>
      <c r="AG99" s="1">
        <v>0</v>
      </c>
      <c r="AH99" s="1">
        <v>0</v>
      </c>
      <c r="AI99" s="1">
        <v>0</v>
      </c>
      <c r="AJ99" s="1">
        <v>0</v>
      </c>
      <c r="AL99" s="1">
        <v>0</v>
      </c>
      <c r="AM99" s="1">
        <v>0</v>
      </c>
      <c r="AN99" s="1">
        <v>0</v>
      </c>
    </row>
    <row r="100" spans="17:40">
      <c r="Q100" s="1"/>
      <c r="Y100" s="1" t="s">
        <v>7</v>
      </c>
      <c r="Z100" s="1" t="s">
        <v>6</v>
      </c>
      <c r="AC100" s="1">
        <v>10</v>
      </c>
      <c r="AD100" s="1">
        <v>0</v>
      </c>
      <c r="AE100" s="1">
        <v>0</v>
      </c>
      <c r="AF100" s="1">
        <f t="shared" si="6"/>
        <v>0</v>
      </c>
      <c r="AG100" s="1">
        <v>0</v>
      </c>
      <c r="AH100" s="1">
        <v>0</v>
      </c>
      <c r="AI100" s="1">
        <v>0</v>
      </c>
      <c r="AJ100" s="1">
        <v>0</v>
      </c>
      <c r="AL100" s="1">
        <v>0</v>
      </c>
      <c r="AM100" s="1">
        <v>0</v>
      </c>
      <c r="AN100" s="1">
        <v>0</v>
      </c>
    </row>
    <row r="101" spans="17:40">
      <c r="Q101" s="1"/>
      <c r="Y101" s="1" t="s">
        <v>5</v>
      </c>
      <c r="Z101" s="1" t="s">
        <v>4</v>
      </c>
      <c r="AC101" s="1">
        <v>11</v>
      </c>
      <c r="AD101" s="1">
        <v>0</v>
      </c>
      <c r="AE101" s="1">
        <v>0</v>
      </c>
      <c r="AF101" s="1">
        <f t="shared" si="6"/>
        <v>0</v>
      </c>
      <c r="AG101" s="1">
        <v>0</v>
      </c>
      <c r="AH101" s="1">
        <v>0</v>
      </c>
      <c r="AI101" s="1">
        <v>0</v>
      </c>
      <c r="AJ101" s="1">
        <v>0</v>
      </c>
      <c r="AL101" s="1">
        <v>0</v>
      </c>
      <c r="AM101" s="1">
        <v>0</v>
      </c>
      <c r="AN101" s="1">
        <v>0</v>
      </c>
    </row>
    <row r="102" spans="17:40">
      <c r="Q102" s="1"/>
      <c r="Y102" s="1" t="s">
        <v>3</v>
      </c>
      <c r="Z102" s="1" t="s">
        <v>2</v>
      </c>
      <c r="AC102" s="1">
        <v>12</v>
      </c>
      <c r="AD102" s="1">
        <v>0</v>
      </c>
      <c r="AE102" s="1">
        <v>0</v>
      </c>
      <c r="AF102" s="1">
        <f t="shared" si="6"/>
        <v>0</v>
      </c>
      <c r="AG102" s="1">
        <v>0</v>
      </c>
      <c r="AH102" s="1">
        <v>0</v>
      </c>
      <c r="AI102" s="1">
        <v>0</v>
      </c>
      <c r="AJ102" s="1">
        <v>0</v>
      </c>
      <c r="AL102" s="1">
        <v>0</v>
      </c>
      <c r="AM102" s="1">
        <v>0</v>
      </c>
      <c r="AN102" s="1">
        <v>0</v>
      </c>
    </row>
    <row r="103" spans="17:40">
      <c r="Q103" s="1"/>
      <c r="Y103" s="1" t="s">
        <v>1</v>
      </c>
      <c r="Z103" s="1" t="s">
        <v>0</v>
      </c>
      <c r="AC103" s="1">
        <v>13</v>
      </c>
      <c r="AD103" s="1">
        <v>0</v>
      </c>
      <c r="AE103" s="1">
        <v>0</v>
      </c>
      <c r="AF103" s="1">
        <f t="shared" si="6"/>
        <v>0</v>
      </c>
      <c r="AG103" s="1">
        <v>0</v>
      </c>
      <c r="AH103" s="1">
        <v>0</v>
      </c>
      <c r="AI103" s="1">
        <v>0</v>
      </c>
      <c r="AJ103" s="1">
        <v>0</v>
      </c>
      <c r="AL103" s="1">
        <v>0</v>
      </c>
      <c r="AM103" s="1">
        <v>0</v>
      </c>
      <c r="AN103" s="1">
        <v>0</v>
      </c>
    </row>
    <row r="104" spans="17:40">
      <c r="Q104" s="1"/>
      <c r="AC104" s="1">
        <v>14</v>
      </c>
      <c r="AD104" s="1">
        <v>0</v>
      </c>
      <c r="AE104" s="1">
        <v>0</v>
      </c>
      <c r="AF104" s="1">
        <f t="shared" si="6"/>
        <v>0</v>
      </c>
      <c r="AG104" s="1">
        <v>0</v>
      </c>
      <c r="AH104" s="1">
        <v>0</v>
      </c>
      <c r="AI104" s="1">
        <v>0</v>
      </c>
      <c r="AJ104" s="1">
        <v>0</v>
      </c>
      <c r="AL104" s="1">
        <v>0</v>
      </c>
      <c r="AM104" s="1">
        <v>0</v>
      </c>
      <c r="AN104" s="1">
        <v>0</v>
      </c>
    </row>
    <row r="105" spans="17:40">
      <c r="Q105" s="1"/>
      <c r="AC105" s="1">
        <v>15</v>
      </c>
      <c r="AD105" s="1">
        <v>0</v>
      </c>
      <c r="AE105" s="1">
        <v>0</v>
      </c>
      <c r="AF105" s="1">
        <f t="shared" si="6"/>
        <v>0</v>
      </c>
      <c r="AG105" s="1">
        <v>0</v>
      </c>
      <c r="AH105" s="1">
        <v>0</v>
      </c>
      <c r="AI105" s="1">
        <v>0</v>
      </c>
      <c r="AJ105" s="1">
        <v>0</v>
      </c>
      <c r="AL105" s="1">
        <v>0</v>
      </c>
      <c r="AM105" s="1">
        <v>0</v>
      </c>
      <c r="AN105" s="1">
        <v>0</v>
      </c>
    </row>
    <row r="106" spans="17:40">
      <c r="Q106" s="1"/>
      <c r="AC106" s="1">
        <v>16</v>
      </c>
      <c r="AD106" s="1">
        <v>0</v>
      </c>
      <c r="AE106" s="1">
        <v>0</v>
      </c>
      <c r="AF106" s="1">
        <f t="shared" si="6"/>
        <v>0</v>
      </c>
      <c r="AG106" s="1">
        <v>0</v>
      </c>
      <c r="AH106" s="1">
        <v>0</v>
      </c>
      <c r="AI106" s="1">
        <v>0</v>
      </c>
      <c r="AJ106" s="1">
        <v>0</v>
      </c>
      <c r="AL106" s="1">
        <v>0</v>
      </c>
      <c r="AM106" s="1">
        <v>0</v>
      </c>
      <c r="AN106" s="1">
        <v>0</v>
      </c>
    </row>
    <row r="107" spans="17:40">
      <c r="Q107" s="1"/>
      <c r="AC107" s="1">
        <v>17</v>
      </c>
      <c r="AD107" s="1">
        <v>0</v>
      </c>
      <c r="AE107" s="1">
        <v>0</v>
      </c>
      <c r="AF107" s="1">
        <f t="shared" si="6"/>
        <v>0</v>
      </c>
      <c r="AG107" s="1">
        <v>0</v>
      </c>
      <c r="AH107" s="1">
        <v>0</v>
      </c>
      <c r="AI107" s="1">
        <v>0</v>
      </c>
      <c r="AJ107" s="1">
        <v>0</v>
      </c>
      <c r="AL107" s="1">
        <v>0</v>
      </c>
      <c r="AM107" s="1">
        <v>0</v>
      </c>
      <c r="AN107" s="1">
        <v>0</v>
      </c>
    </row>
    <row r="108" spans="17:40">
      <c r="Q108" s="1"/>
      <c r="AC108" s="1">
        <v>18</v>
      </c>
      <c r="AD108" s="1">
        <v>0</v>
      </c>
      <c r="AE108" s="1">
        <v>0</v>
      </c>
      <c r="AF108" s="1">
        <f t="shared" si="6"/>
        <v>0</v>
      </c>
      <c r="AG108" s="1">
        <v>0</v>
      </c>
      <c r="AH108" s="1">
        <v>0</v>
      </c>
      <c r="AI108" s="1">
        <v>0</v>
      </c>
      <c r="AJ108" s="1">
        <v>0</v>
      </c>
      <c r="AL108" s="1">
        <v>0</v>
      </c>
      <c r="AM108" s="1">
        <v>0</v>
      </c>
      <c r="AN108" s="1">
        <v>0</v>
      </c>
    </row>
    <row r="109" spans="17:40">
      <c r="Q109" s="1"/>
      <c r="AC109" s="1">
        <v>19</v>
      </c>
      <c r="AD109" s="1">
        <v>0</v>
      </c>
      <c r="AE109" s="1">
        <v>0</v>
      </c>
      <c r="AF109" s="1">
        <f t="shared" si="6"/>
        <v>0</v>
      </c>
      <c r="AG109" s="1">
        <v>0</v>
      </c>
      <c r="AH109" s="1">
        <v>0</v>
      </c>
      <c r="AI109" s="1">
        <v>0</v>
      </c>
      <c r="AJ109" s="1">
        <v>0</v>
      </c>
      <c r="AL109" s="1">
        <v>0</v>
      </c>
      <c r="AM109" s="1">
        <v>0</v>
      </c>
      <c r="AN109" s="1">
        <v>0</v>
      </c>
    </row>
    <row r="110" spans="17:40">
      <c r="Q110" s="1"/>
      <c r="AC110" s="1">
        <v>20</v>
      </c>
      <c r="AD110" s="1">
        <v>0</v>
      </c>
      <c r="AE110" s="1">
        <v>0</v>
      </c>
      <c r="AF110" s="1">
        <f t="shared" si="6"/>
        <v>0</v>
      </c>
      <c r="AG110" s="1">
        <v>0</v>
      </c>
      <c r="AH110" s="1">
        <v>0</v>
      </c>
      <c r="AI110" s="1">
        <v>0</v>
      </c>
      <c r="AJ110" s="1">
        <v>0</v>
      </c>
      <c r="AL110" s="1">
        <v>0</v>
      </c>
      <c r="AM110" s="1">
        <v>0</v>
      </c>
      <c r="AN110" s="1">
        <v>0</v>
      </c>
    </row>
    <row r="111" spans="17:40">
      <c r="Q111" s="1"/>
      <c r="AC111" s="1">
        <v>21</v>
      </c>
      <c r="AD111" s="1">
        <v>0</v>
      </c>
      <c r="AE111" s="1">
        <v>0</v>
      </c>
      <c r="AF111" s="1">
        <f t="shared" si="6"/>
        <v>0</v>
      </c>
      <c r="AG111" s="1">
        <v>0</v>
      </c>
      <c r="AH111" s="1">
        <v>0</v>
      </c>
      <c r="AI111" s="1">
        <v>0</v>
      </c>
      <c r="AJ111" s="1">
        <v>0</v>
      </c>
      <c r="AL111" s="1">
        <v>0</v>
      </c>
      <c r="AM111" s="1">
        <v>0</v>
      </c>
      <c r="AN111" s="1">
        <v>0</v>
      </c>
    </row>
    <row r="112" spans="17:40">
      <c r="Q112" s="1"/>
      <c r="AC112" s="1">
        <v>22</v>
      </c>
      <c r="AD112" s="1">
        <v>0</v>
      </c>
      <c r="AE112" s="1">
        <v>0</v>
      </c>
      <c r="AF112" s="1">
        <f t="shared" si="6"/>
        <v>0</v>
      </c>
      <c r="AG112" s="1">
        <v>0</v>
      </c>
      <c r="AH112" s="1">
        <v>0</v>
      </c>
      <c r="AI112" s="1">
        <v>0</v>
      </c>
      <c r="AJ112" s="1">
        <v>0</v>
      </c>
      <c r="AL112" s="1">
        <v>0</v>
      </c>
      <c r="AM112" s="1">
        <v>0</v>
      </c>
      <c r="AN112" s="1">
        <v>0</v>
      </c>
    </row>
    <row r="113" spans="17:40">
      <c r="Q113" s="1"/>
      <c r="AC113" s="1">
        <v>23</v>
      </c>
      <c r="AD113" s="1">
        <v>0</v>
      </c>
      <c r="AE113" s="1">
        <v>0</v>
      </c>
      <c r="AF113" s="1">
        <f t="shared" si="6"/>
        <v>0</v>
      </c>
      <c r="AG113" s="1">
        <v>0</v>
      </c>
      <c r="AH113" s="1">
        <v>0</v>
      </c>
      <c r="AI113" s="1">
        <v>0</v>
      </c>
      <c r="AJ113" s="1">
        <v>0</v>
      </c>
      <c r="AL113" s="1">
        <v>0</v>
      </c>
      <c r="AM113" s="1">
        <v>0</v>
      </c>
      <c r="AN113" s="1">
        <v>0</v>
      </c>
    </row>
    <row r="114" spans="17:40">
      <c r="Q114" s="1"/>
      <c r="AC114" s="1">
        <v>24</v>
      </c>
      <c r="AD114" s="1">
        <v>0</v>
      </c>
      <c r="AE114" s="1">
        <v>0</v>
      </c>
      <c r="AF114" s="1">
        <f t="shared" si="6"/>
        <v>0</v>
      </c>
      <c r="AG114" s="1">
        <v>0</v>
      </c>
      <c r="AH114" s="1">
        <v>0</v>
      </c>
      <c r="AI114" s="1">
        <v>0</v>
      </c>
      <c r="AJ114" s="1">
        <v>0</v>
      </c>
      <c r="AL114" s="1">
        <v>0</v>
      </c>
      <c r="AM114" s="1">
        <v>0</v>
      </c>
      <c r="AN114" s="1">
        <v>0</v>
      </c>
    </row>
    <row r="115" spans="17:40">
      <c r="Q115" s="1"/>
      <c r="AC115" s="1">
        <v>25</v>
      </c>
      <c r="AD115" s="1">
        <v>0</v>
      </c>
      <c r="AE115" s="1">
        <v>0</v>
      </c>
      <c r="AF115" s="1">
        <f t="shared" si="6"/>
        <v>0</v>
      </c>
      <c r="AG115" s="1">
        <v>0</v>
      </c>
      <c r="AH115" s="1">
        <v>0</v>
      </c>
      <c r="AI115" s="1">
        <v>0</v>
      </c>
      <c r="AJ115" s="1">
        <v>0</v>
      </c>
      <c r="AL115" s="1">
        <v>0</v>
      </c>
      <c r="AM115" s="1">
        <v>0</v>
      </c>
      <c r="AN115" s="1">
        <v>0</v>
      </c>
    </row>
    <row r="116" spans="17:40">
      <c r="Q116" s="1"/>
      <c r="AC116" s="1">
        <v>26</v>
      </c>
      <c r="AD116" s="1">
        <v>0</v>
      </c>
      <c r="AE116" s="1">
        <v>0</v>
      </c>
      <c r="AF116" s="1">
        <f t="shared" si="6"/>
        <v>0</v>
      </c>
      <c r="AG116" s="1">
        <v>0</v>
      </c>
      <c r="AH116" s="1">
        <v>0</v>
      </c>
      <c r="AI116" s="1">
        <v>0</v>
      </c>
      <c r="AJ116" s="1">
        <v>0</v>
      </c>
      <c r="AL116" s="1">
        <v>0</v>
      </c>
      <c r="AM116" s="1">
        <v>0</v>
      </c>
      <c r="AN116" s="1">
        <v>0</v>
      </c>
    </row>
    <row r="117" spans="17:40">
      <c r="Q117" s="1"/>
      <c r="AC117" s="1">
        <v>27</v>
      </c>
      <c r="AD117" s="1">
        <v>0</v>
      </c>
      <c r="AE117" s="1">
        <v>0</v>
      </c>
      <c r="AF117" s="1">
        <f t="shared" si="6"/>
        <v>0</v>
      </c>
      <c r="AG117" s="1">
        <v>0</v>
      </c>
      <c r="AH117" s="1">
        <v>0</v>
      </c>
      <c r="AI117" s="1">
        <v>0</v>
      </c>
      <c r="AJ117" s="1">
        <v>0</v>
      </c>
      <c r="AL117" s="1">
        <v>0</v>
      </c>
      <c r="AM117" s="1">
        <v>0</v>
      </c>
      <c r="AN117" s="1">
        <v>0</v>
      </c>
    </row>
    <row r="118" spans="17:40">
      <c r="Q118" s="1"/>
      <c r="AC118" s="1">
        <v>28</v>
      </c>
      <c r="AD118" s="1">
        <v>0</v>
      </c>
      <c r="AE118" s="1">
        <v>0</v>
      </c>
      <c r="AF118" s="1">
        <f t="shared" si="6"/>
        <v>0</v>
      </c>
      <c r="AG118" s="1">
        <v>0</v>
      </c>
      <c r="AH118" s="1">
        <v>0</v>
      </c>
      <c r="AI118" s="1">
        <v>0</v>
      </c>
      <c r="AJ118" s="1">
        <v>0</v>
      </c>
      <c r="AL118" s="1">
        <v>0</v>
      </c>
      <c r="AM118" s="1">
        <v>0</v>
      </c>
      <c r="AN118" s="1">
        <v>0</v>
      </c>
    </row>
    <row r="119" spans="17:40">
      <c r="Q119" s="1"/>
      <c r="AC119" s="1">
        <v>29</v>
      </c>
      <c r="AD119" s="1">
        <v>0</v>
      </c>
      <c r="AE119" s="1">
        <v>0</v>
      </c>
      <c r="AF119" s="1">
        <f t="shared" si="6"/>
        <v>0</v>
      </c>
      <c r="AG119" s="1">
        <v>0</v>
      </c>
      <c r="AH119" s="1">
        <v>0</v>
      </c>
      <c r="AI119" s="1">
        <v>0</v>
      </c>
      <c r="AJ119" s="1">
        <v>0</v>
      </c>
      <c r="AL119" s="1">
        <v>0</v>
      </c>
      <c r="AM119" s="1">
        <v>0</v>
      </c>
      <c r="AN119" s="1">
        <v>0</v>
      </c>
    </row>
    <row r="120" spans="17:40">
      <c r="Q120" s="1"/>
      <c r="AC120" s="1">
        <v>30</v>
      </c>
      <c r="AD120" s="1">
        <v>0</v>
      </c>
      <c r="AE120" s="1">
        <v>0</v>
      </c>
      <c r="AF120" s="1">
        <f t="shared" si="6"/>
        <v>0</v>
      </c>
      <c r="AG120" s="1">
        <v>0</v>
      </c>
      <c r="AH120" s="1">
        <v>0</v>
      </c>
      <c r="AI120" s="1">
        <v>0</v>
      </c>
      <c r="AJ120" s="1">
        <v>0</v>
      </c>
      <c r="AL120" s="1">
        <v>0</v>
      </c>
      <c r="AM120" s="1">
        <v>0</v>
      </c>
      <c r="AN120" s="1">
        <v>0</v>
      </c>
    </row>
    <row r="121" spans="17:40">
      <c r="Q121" s="1"/>
      <c r="AC121" s="1">
        <v>31</v>
      </c>
      <c r="AD121" s="1">
        <v>0</v>
      </c>
      <c r="AE121" s="1">
        <v>0</v>
      </c>
      <c r="AF121" s="1">
        <f t="shared" si="6"/>
        <v>0</v>
      </c>
      <c r="AG121" s="1">
        <v>0</v>
      </c>
      <c r="AH121" s="1">
        <v>0</v>
      </c>
      <c r="AI121" s="1">
        <v>0</v>
      </c>
      <c r="AJ121" s="1">
        <v>0</v>
      </c>
      <c r="AL121" s="1">
        <v>0</v>
      </c>
      <c r="AM121" s="1">
        <v>0</v>
      </c>
      <c r="AN121" s="1">
        <v>0</v>
      </c>
    </row>
    <row r="122" spans="17:40">
      <c r="Q122" s="1"/>
      <c r="AC122" s="1">
        <v>32</v>
      </c>
      <c r="AD122" s="1">
        <v>0</v>
      </c>
      <c r="AE122" s="1">
        <v>0</v>
      </c>
      <c r="AF122" s="1">
        <f t="shared" si="6"/>
        <v>0</v>
      </c>
      <c r="AG122" s="1">
        <v>0</v>
      </c>
      <c r="AH122" s="1">
        <v>0</v>
      </c>
      <c r="AI122" s="1">
        <v>0</v>
      </c>
      <c r="AJ122" s="1">
        <v>0</v>
      </c>
      <c r="AL122" s="1">
        <v>0</v>
      </c>
      <c r="AM122" s="1">
        <v>0</v>
      </c>
      <c r="AN122" s="1">
        <v>0</v>
      </c>
    </row>
    <row r="123" spans="17:40">
      <c r="Q123" s="1"/>
      <c r="AC123" s="1">
        <v>33</v>
      </c>
      <c r="AD123" s="1">
        <v>0</v>
      </c>
      <c r="AE123" s="1">
        <v>0</v>
      </c>
      <c r="AF123" s="1">
        <f t="shared" ref="AF123:AF154" si="7">AD123</f>
        <v>0</v>
      </c>
      <c r="AG123" s="1">
        <v>0</v>
      </c>
      <c r="AH123" s="1">
        <v>0</v>
      </c>
      <c r="AI123" s="1">
        <v>0</v>
      </c>
      <c r="AJ123" s="1">
        <v>0</v>
      </c>
      <c r="AL123" s="1">
        <v>0</v>
      </c>
      <c r="AM123" s="1">
        <v>0</v>
      </c>
      <c r="AN123" s="1">
        <v>0</v>
      </c>
    </row>
    <row r="124" spans="17:40">
      <c r="Q124" s="1"/>
      <c r="AC124" s="1">
        <v>34</v>
      </c>
      <c r="AD124" s="1">
        <v>0</v>
      </c>
      <c r="AE124" s="1">
        <v>0</v>
      </c>
      <c r="AF124" s="1">
        <f t="shared" si="7"/>
        <v>0</v>
      </c>
      <c r="AG124" s="1">
        <v>0</v>
      </c>
      <c r="AH124" s="1">
        <v>0</v>
      </c>
      <c r="AI124" s="1">
        <v>0</v>
      </c>
      <c r="AJ124" s="1">
        <v>0</v>
      </c>
      <c r="AL124" s="1">
        <v>0</v>
      </c>
      <c r="AM124" s="1">
        <v>0</v>
      </c>
      <c r="AN124" s="1">
        <v>0</v>
      </c>
    </row>
    <row r="125" spans="17:40">
      <c r="Q125" s="1"/>
      <c r="AC125" s="1">
        <v>35</v>
      </c>
      <c r="AD125" s="1">
        <v>0</v>
      </c>
      <c r="AE125" s="1">
        <v>0</v>
      </c>
      <c r="AF125" s="1">
        <f t="shared" si="7"/>
        <v>0</v>
      </c>
      <c r="AG125" s="1">
        <v>0</v>
      </c>
      <c r="AH125" s="1">
        <v>0</v>
      </c>
      <c r="AI125" s="1">
        <v>0</v>
      </c>
      <c r="AJ125" s="1">
        <v>0</v>
      </c>
      <c r="AL125" s="1">
        <v>0</v>
      </c>
      <c r="AM125" s="1">
        <v>0</v>
      </c>
      <c r="AN125" s="1">
        <v>0</v>
      </c>
    </row>
    <row r="126" spans="17:40">
      <c r="Q126" s="1"/>
      <c r="AC126" s="1">
        <v>36</v>
      </c>
      <c r="AD126" s="1">
        <v>0</v>
      </c>
      <c r="AE126" s="1">
        <v>0</v>
      </c>
      <c r="AF126" s="1">
        <f t="shared" si="7"/>
        <v>0</v>
      </c>
      <c r="AG126" s="1">
        <v>0</v>
      </c>
      <c r="AH126" s="1">
        <v>0</v>
      </c>
      <c r="AI126" s="1">
        <v>0</v>
      </c>
      <c r="AJ126" s="1">
        <v>0</v>
      </c>
      <c r="AL126" s="1">
        <v>0</v>
      </c>
      <c r="AM126" s="1">
        <v>0</v>
      </c>
      <c r="AN126" s="1">
        <v>0</v>
      </c>
    </row>
    <row r="127" spans="17:40">
      <c r="Q127" s="1"/>
      <c r="AC127" s="1">
        <v>37</v>
      </c>
      <c r="AD127" s="1">
        <v>0</v>
      </c>
      <c r="AE127" s="1">
        <v>0</v>
      </c>
      <c r="AF127" s="1">
        <f t="shared" si="7"/>
        <v>0</v>
      </c>
      <c r="AG127" s="1">
        <v>0</v>
      </c>
      <c r="AH127" s="1">
        <v>0</v>
      </c>
      <c r="AI127" s="1">
        <v>0</v>
      </c>
      <c r="AJ127" s="1">
        <v>0</v>
      </c>
      <c r="AL127" s="1">
        <v>0</v>
      </c>
      <c r="AM127" s="1">
        <v>0</v>
      </c>
      <c r="AN127" s="1">
        <v>0</v>
      </c>
    </row>
    <row r="128" spans="17:40">
      <c r="Q128" s="1"/>
      <c r="AC128" s="1">
        <v>38</v>
      </c>
      <c r="AD128" s="1">
        <v>0</v>
      </c>
      <c r="AE128" s="1">
        <v>0</v>
      </c>
      <c r="AF128" s="1">
        <f t="shared" si="7"/>
        <v>0</v>
      </c>
      <c r="AG128" s="1">
        <v>0</v>
      </c>
      <c r="AH128" s="1">
        <v>0</v>
      </c>
      <c r="AI128" s="1">
        <v>0</v>
      </c>
      <c r="AJ128" s="1">
        <v>0</v>
      </c>
      <c r="AL128" s="1">
        <v>0</v>
      </c>
      <c r="AM128" s="1">
        <v>0</v>
      </c>
      <c r="AN128" s="1">
        <v>0</v>
      </c>
    </row>
    <row r="129" spans="17:40">
      <c r="Q129" s="1"/>
      <c r="AC129" s="1">
        <v>39</v>
      </c>
      <c r="AD129" s="1">
        <v>0</v>
      </c>
      <c r="AE129" s="1">
        <v>0</v>
      </c>
      <c r="AF129" s="1">
        <f t="shared" si="7"/>
        <v>0</v>
      </c>
      <c r="AG129" s="1">
        <v>0</v>
      </c>
      <c r="AH129" s="1">
        <v>0</v>
      </c>
      <c r="AI129" s="1">
        <v>0</v>
      </c>
      <c r="AJ129" s="1">
        <v>0</v>
      </c>
      <c r="AL129" s="1">
        <v>0</v>
      </c>
      <c r="AM129" s="1">
        <v>0</v>
      </c>
      <c r="AN129" s="1">
        <v>0</v>
      </c>
    </row>
    <row r="130" spans="17:40">
      <c r="Q130" s="1"/>
      <c r="AC130" s="1">
        <v>40</v>
      </c>
      <c r="AD130" s="1">
        <v>0</v>
      </c>
      <c r="AE130" s="1">
        <v>0</v>
      </c>
      <c r="AF130" s="1">
        <f t="shared" si="7"/>
        <v>0</v>
      </c>
      <c r="AG130" s="1">
        <v>0</v>
      </c>
      <c r="AH130" s="1">
        <v>0</v>
      </c>
      <c r="AI130" s="1">
        <v>0</v>
      </c>
      <c r="AJ130" s="1">
        <v>0</v>
      </c>
      <c r="AL130" s="1">
        <v>0</v>
      </c>
      <c r="AM130" s="1">
        <v>0</v>
      </c>
      <c r="AN130" s="1">
        <v>0</v>
      </c>
    </row>
    <row r="131" spans="17:40">
      <c r="Q131" s="1"/>
      <c r="AC131" s="1">
        <v>41</v>
      </c>
      <c r="AD131" s="1">
        <v>0</v>
      </c>
      <c r="AE131" s="1">
        <v>0</v>
      </c>
      <c r="AF131" s="1">
        <f t="shared" si="7"/>
        <v>0</v>
      </c>
      <c r="AG131" s="1">
        <v>0</v>
      </c>
      <c r="AH131" s="1">
        <v>0</v>
      </c>
      <c r="AI131" s="1">
        <v>0</v>
      </c>
      <c r="AJ131" s="1">
        <v>0</v>
      </c>
      <c r="AL131" s="1">
        <v>0</v>
      </c>
      <c r="AM131" s="1">
        <v>0</v>
      </c>
      <c r="AN131" s="1">
        <v>0</v>
      </c>
    </row>
    <row r="132" spans="17:40">
      <c r="Q132" s="1"/>
      <c r="AC132" s="1">
        <v>42</v>
      </c>
      <c r="AD132" s="1">
        <v>0</v>
      </c>
      <c r="AE132" s="1">
        <v>0</v>
      </c>
      <c r="AF132" s="1">
        <f t="shared" si="7"/>
        <v>0</v>
      </c>
      <c r="AG132" s="1">
        <v>0</v>
      </c>
      <c r="AH132" s="1">
        <v>0</v>
      </c>
      <c r="AI132" s="1">
        <v>0</v>
      </c>
      <c r="AJ132" s="1">
        <v>0</v>
      </c>
      <c r="AL132" s="1">
        <v>0</v>
      </c>
      <c r="AM132" s="1">
        <v>0</v>
      </c>
      <c r="AN132" s="1">
        <v>0</v>
      </c>
    </row>
    <row r="133" spans="17:40">
      <c r="Q133" s="1"/>
      <c r="AC133" s="1">
        <v>43</v>
      </c>
      <c r="AD133" s="1">
        <v>0</v>
      </c>
      <c r="AE133" s="1">
        <v>0</v>
      </c>
      <c r="AF133" s="1">
        <f t="shared" si="7"/>
        <v>0</v>
      </c>
      <c r="AG133" s="1">
        <v>0</v>
      </c>
      <c r="AH133" s="1">
        <v>0</v>
      </c>
      <c r="AI133" s="1">
        <v>0</v>
      </c>
      <c r="AJ133" s="1">
        <v>0</v>
      </c>
      <c r="AL133" s="1">
        <v>0</v>
      </c>
      <c r="AM133" s="1">
        <v>0</v>
      </c>
      <c r="AN133" s="1">
        <v>0</v>
      </c>
    </row>
    <row r="134" spans="17:40">
      <c r="Q134" s="1"/>
      <c r="AC134" s="1">
        <v>44</v>
      </c>
      <c r="AD134" s="1">
        <v>0</v>
      </c>
      <c r="AE134" s="1">
        <v>0</v>
      </c>
      <c r="AF134" s="1">
        <f t="shared" si="7"/>
        <v>0</v>
      </c>
      <c r="AG134" s="1">
        <v>0</v>
      </c>
      <c r="AH134" s="1">
        <v>0</v>
      </c>
      <c r="AI134" s="1">
        <v>0</v>
      </c>
      <c r="AJ134" s="1">
        <v>0</v>
      </c>
      <c r="AL134" s="1">
        <v>0</v>
      </c>
      <c r="AM134" s="1">
        <v>0</v>
      </c>
      <c r="AN134" s="1">
        <v>0</v>
      </c>
    </row>
    <row r="135" spans="17:40">
      <c r="Q135" s="1"/>
      <c r="AC135" s="1">
        <v>45</v>
      </c>
      <c r="AD135" s="1">
        <v>0</v>
      </c>
      <c r="AE135" s="1">
        <v>0</v>
      </c>
      <c r="AF135" s="1">
        <f t="shared" si="7"/>
        <v>0</v>
      </c>
      <c r="AG135" s="1">
        <v>0</v>
      </c>
      <c r="AH135" s="1">
        <v>0</v>
      </c>
      <c r="AI135" s="1">
        <v>0</v>
      </c>
      <c r="AJ135" s="1">
        <v>0</v>
      </c>
      <c r="AL135" s="1">
        <v>0</v>
      </c>
      <c r="AM135" s="1">
        <v>0</v>
      </c>
      <c r="AN135" s="1">
        <v>0</v>
      </c>
    </row>
    <row r="136" spans="17:40">
      <c r="Q136" s="1"/>
      <c r="AC136" s="1">
        <v>46</v>
      </c>
      <c r="AD136" s="1">
        <v>0</v>
      </c>
      <c r="AE136" s="1">
        <v>0</v>
      </c>
      <c r="AF136" s="1">
        <f t="shared" si="7"/>
        <v>0</v>
      </c>
      <c r="AG136" s="1">
        <v>0</v>
      </c>
      <c r="AH136" s="1">
        <v>0</v>
      </c>
      <c r="AI136" s="1">
        <v>0</v>
      </c>
      <c r="AJ136" s="1">
        <v>0</v>
      </c>
      <c r="AL136" s="1">
        <v>0</v>
      </c>
      <c r="AM136" s="1">
        <v>0</v>
      </c>
      <c r="AN136" s="1">
        <v>0</v>
      </c>
    </row>
    <row r="137" spans="17:40">
      <c r="Q137" s="1"/>
      <c r="AC137" s="1">
        <v>47</v>
      </c>
      <c r="AD137" s="1">
        <v>0</v>
      </c>
      <c r="AE137" s="1">
        <v>0</v>
      </c>
      <c r="AF137" s="1">
        <f t="shared" si="7"/>
        <v>0</v>
      </c>
      <c r="AG137" s="1">
        <v>0</v>
      </c>
      <c r="AH137" s="1">
        <v>0</v>
      </c>
      <c r="AI137" s="1">
        <v>0</v>
      </c>
      <c r="AJ137" s="1">
        <v>0</v>
      </c>
      <c r="AL137" s="1">
        <v>0</v>
      </c>
      <c r="AM137" s="1">
        <v>0</v>
      </c>
      <c r="AN137" s="1">
        <v>0</v>
      </c>
    </row>
    <row r="138" spans="17:40">
      <c r="Q138" s="1"/>
      <c r="AC138" s="1">
        <v>48</v>
      </c>
      <c r="AD138" s="1">
        <v>0</v>
      </c>
      <c r="AE138" s="1">
        <v>0</v>
      </c>
      <c r="AF138" s="1">
        <f t="shared" si="7"/>
        <v>0</v>
      </c>
      <c r="AG138" s="1">
        <v>0</v>
      </c>
      <c r="AH138" s="1">
        <v>0</v>
      </c>
      <c r="AI138" s="1">
        <v>0</v>
      </c>
      <c r="AJ138" s="1">
        <v>0</v>
      </c>
      <c r="AL138" s="1">
        <v>0</v>
      </c>
      <c r="AM138" s="1">
        <v>0</v>
      </c>
      <c r="AN138" s="1">
        <v>0</v>
      </c>
    </row>
    <row r="139" spans="17:40">
      <c r="Q139" s="1"/>
      <c r="AC139" s="1">
        <v>49</v>
      </c>
      <c r="AD139" s="1">
        <v>0</v>
      </c>
      <c r="AE139" s="1">
        <v>0</v>
      </c>
      <c r="AF139" s="1">
        <f t="shared" si="7"/>
        <v>0</v>
      </c>
      <c r="AG139" s="1">
        <v>0</v>
      </c>
      <c r="AH139" s="1">
        <v>0</v>
      </c>
      <c r="AI139" s="1">
        <v>0</v>
      </c>
      <c r="AJ139" s="1">
        <v>0</v>
      </c>
      <c r="AL139" s="1">
        <v>0</v>
      </c>
      <c r="AM139" s="1">
        <v>0</v>
      </c>
      <c r="AN139" s="1">
        <v>0</v>
      </c>
    </row>
    <row r="140" spans="17:40">
      <c r="Q140" s="1"/>
      <c r="AC140" s="1">
        <v>50</v>
      </c>
      <c r="AD140" s="1">
        <v>0</v>
      </c>
      <c r="AE140" s="1">
        <v>0</v>
      </c>
      <c r="AF140" s="1">
        <f t="shared" si="7"/>
        <v>0</v>
      </c>
      <c r="AG140" s="1">
        <v>0</v>
      </c>
      <c r="AH140" s="1">
        <v>0</v>
      </c>
      <c r="AI140" s="1">
        <v>0</v>
      </c>
      <c r="AJ140" s="1">
        <v>0</v>
      </c>
      <c r="AL140" s="1">
        <v>0</v>
      </c>
      <c r="AM140" s="1">
        <v>0</v>
      </c>
      <c r="AN140" s="1">
        <v>0</v>
      </c>
    </row>
    <row r="141" spans="17:40">
      <c r="Q141" s="1"/>
      <c r="AC141" s="1">
        <v>51</v>
      </c>
      <c r="AD141" s="1">
        <v>0</v>
      </c>
      <c r="AE141" s="1">
        <v>0</v>
      </c>
      <c r="AF141" s="1">
        <f t="shared" si="7"/>
        <v>0</v>
      </c>
      <c r="AG141" s="1">
        <v>0</v>
      </c>
      <c r="AH141" s="1">
        <v>0</v>
      </c>
      <c r="AI141" s="1">
        <v>0</v>
      </c>
      <c r="AJ141" s="1">
        <v>0</v>
      </c>
      <c r="AL141" s="1">
        <v>0</v>
      </c>
      <c r="AM141" s="1">
        <v>0</v>
      </c>
      <c r="AN141" s="1">
        <v>0</v>
      </c>
    </row>
    <row r="142" spans="17:40">
      <c r="Q142" s="1"/>
      <c r="AC142" s="1">
        <v>52</v>
      </c>
      <c r="AD142" s="1">
        <v>0</v>
      </c>
      <c r="AE142" s="1">
        <v>0</v>
      </c>
      <c r="AF142" s="1">
        <f t="shared" si="7"/>
        <v>0</v>
      </c>
      <c r="AG142" s="1">
        <v>0</v>
      </c>
      <c r="AH142" s="1">
        <v>0</v>
      </c>
      <c r="AI142" s="1">
        <v>0</v>
      </c>
      <c r="AJ142" s="1">
        <v>0</v>
      </c>
      <c r="AL142" s="1">
        <v>0</v>
      </c>
      <c r="AM142" s="1">
        <v>0</v>
      </c>
      <c r="AN142" s="1">
        <v>0</v>
      </c>
    </row>
    <row r="143" spans="17:40">
      <c r="Q143" s="1"/>
      <c r="AC143" s="1">
        <v>53</v>
      </c>
      <c r="AD143" s="1">
        <v>0</v>
      </c>
      <c r="AE143" s="1">
        <v>0</v>
      </c>
      <c r="AF143" s="1">
        <f t="shared" si="7"/>
        <v>0</v>
      </c>
      <c r="AG143" s="1">
        <v>0</v>
      </c>
      <c r="AH143" s="1">
        <v>0</v>
      </c>
      <c r="AI143" s="1">
        <v>0</v>
      </c>
      <c r="AJ143" s="1">
        <v>0</v>
      </c>
      <c r="AL143" s="1">
        <v>0</v>
      </c>
      <c r="AM143" s="1">
        <v>0</v>
      </c>
      <c r="AN143" s="1">
        <v>0</v>
      </c>
    </row>
    <row r="144" spans="17:40">
      <c r="Q144" s="1"/>
      <c r="AC144" s="1">
        <v>54</v>
      </c>
      <c r="AD144" s="1">
        <v>0</v>
      </c>
      <c r="AE144" s="1">
        <v>0</v>
      </c>
      <c r="AF144" s="1">
        <f t="shared" si="7"/>
        <v>0</v>
      </c>
      <c r="AG144" s="1">
        <v>0</v>
      </c>
      <c r="AH144" s="1">
        <v>0</v>
      </c>
      <c r="AI144" s="1">
        <v>0</v>
      </c>
      <c r="AJ144" s="1">
        <v>0</v>
      </c>
      <c r="AL144" s="1">
        <v>0</v>
      </c>
      <c r="AM144" s="1">
        <v>0</v>
      </c>
      <c r="AN144" s="1">
        <v>0</v>
      </c>
    </row>
    <row r="145" spans="17:40">
      <c r="Q145" s="1"/>
      <c r="AC145" s="1">
        <v>55</v>
      </c>
      <c r="AD145" s="1">
        <v>0</v>
      </c>
      <c r="AE145" s="1">
        <v>0</v>
      </c>
      <c r="AF145" s="1">
        <f t="shared" si="7"/>
        <v>0</v>
      </c>
      <c r="AG145" s="1">
        <v>0</v>
      </c>
      <c r="AH145" s="1">
        <v>0</v>
      </c>
      <c r="AI145" s="1">
        <v>0</v>
      </c>
      <c r="AJ145" s="1">
        <v>0</v>
      </c>
      <c r="AL145" s="1">
        <v>0</v>
      </c>
      <c r="AM145" s="1">
        <v>0</v>
      </c>
      <c r="AN145" s="1">
        <v>0</v>
      </c>
    </row>
    <row r="146" spans="17:40">
      <c r="Q146" s="1"/>
      <c r="AC146" s="1">
        <v>56</v>
      </c>
      <c r="AD146" s="1">
        <v>0</v>
      </c>
      <c r="AE146" s="1">
        <v>0</v>
      </c>
      <c r="AF146" s="1">
        <f t="shared" si="7"/>
        <v>0</v>
      </c>
      <c r="AG146" s="1">
        <v>0</v>
      </c>
      <c r="AH146" s="1">
        <v>0</v>
      </c>
      <c r="AI146" s="1">
        <v>0</v>
      </c>
      <c r="AJ146" s="1">
        <v>0</v>
      </c>
      <c r="AL146" s="1">
        <v>0</v>
      </c>
      <c r="AM146" s="1">
        <v>0</v>
      </c>
      <c r="AN146" s="1">
        <v>0</v>
      </c>
    </row>
    <row r="147" spans="17:40">
      <c r="Q147" s="1"/>
      <c r="AC147" s="1">
        <v>57</v>
      </c>
      <c r="AD147" s="1">
        <v>0</v>
      </c>
      <c r="AE147" s="1">
        <v>0</v>
      </c>
      <c r="AF147" s="1">
        <f t="shared" si="7"/>
        <v>0</v>
      </c>
      <c r="AG147" s="1">
        <v>0</v>
      </c>
      <c r="AH147" s="1">
        <v>0</v>
      </c>
      <c r="AI147" s="1">
        <v>0</v>
      </c>
      <c r="AJ147" s="1">
        <v>0</v>
      </c>
      <c r="AL147" s="1">
        <v>0</v>
      </c>
      <c r="AM147" s="1">
        <v>0</v>
      </c>
      <c r="AN147" s="1">
        <v>0</v>
      </c>
    </row>
    <row r="148" spans="17:40">
      <c r="Q148" s="1"/>
      <c r="AC148" s="1">
        <v>58</v>
      </c>
      <c r="AD148" s="1">
        <v>0</v>
      </c>
      <c r="AE148" s="1">
        <v>0</v>
      </c>
      <c r="AF148" s="1">
        <f t="shared" si="7"/>
        <v>0</v>
      </c>
      <c r="AG148" s="1">
        <v>0</v>
      </c>
      <c r="AH148" s="1">
        <v>0</v>
      </c>
      <c r="AI148" s="1">
        <v>0</v>
      </c>
      <c r="AJ148" s="1">
        <v>0</v>
      </c>
      <c r="AL148" s="1">
        <v>0</v>
      </c>
      <c r="AM148" s="1">
        <v>0</v>
      </c>
      <c r="AN148" s="1">
        <v>0</v>
      </c>
    </row>
    <row r="149" spans="17:40">
      <c r="Q149" s="1"/>
      <c r="AC149" s="1">
        <v>59</v>
      </c>
      <c r="AD149" s="1">
        <v>0</v>
      </c>
      <c r="AE149" s="1">
        <v>0</v>
      </c>
      <c r="AF149" s="1">
        <f t="shared" si="7"/>
        <v>0</v>
      </c>
      <c r="AG149" s="1">
        <v>0</v>
      </c>
      <c r="AH149" s="1">
        <v>0</v>
      </c>
      <c r="AI149" s="1">
        <v>0</v>
      </c>
      <c r="AJ149" s="1">
        <v>0</v>
      </c>
      <c r="AL149" s="1">
        <v>0</v>
      </c>
      <c r="AM149" s="1">
        <v>0</v>
      </c>
      <c r="AN149" s="1">
        <v>0</v>
      </c>
    </row>
    <row r="150" spans="17:40">
      <c r="Q150" s="1"/>
      <c r="AC150" s="1">
        <v>60</v>
      </c>
      <c r="AD150" s="1">
        <v>0</v>
      </c>
      <c r="AE150" s="1">
        <v>0</v>
      </c>
      <c r="AF150" s="1">
        <f t="shared" si="7"/>
        <v>0</v>
      </c>
      <c r="AG150" s="1">
        <v>0</v>
      </c>
      <c r="AH150" s="1">
        <v>0</v>
      </c>
      <c r="AI150" s="1">
        <v>0</v>
      </c>
      <c r="AJ150" s="1">
        <v>0</v>
      </c>
      <c r="AL150" s="1">
        <v>0</v>
      </c>
      <c r="AM150" s="1">
        <v>0</v>
      </c>
      <c r="AN150" s="1">
        <v>0</v>
      </c>
    </row>
    <row r="151" spans="17:40">
      <c r="Q151" s="1"/>
      <c r="AC151" s="1">
        <v>61</v>
      </c>
      <c r="AD151" s="1">
        <v>0</v>
      </c>
      <c r="AE151" s="1">
        <v>0</v>
      </c>
      <c r="AF151" s="1">
        <f t="shared" si="7"/>
        <v>0</v>
      </c>
      <c r="AG151" s="1">
        <v>0</v>
      </c>
      <c r="AH151" s="1">
        <v>0</v>
      </c>
      <c r="AI151" s="1">
        <v>0</v>
      </c>
      <c r="AJ151" s="1">
        <v>0</v>
      </c>
      <c r="AL151" s="1">
        <v>0</v>
      </c>
      <c r="AM151" s="1">
        <v>0</v>
      </c>
      <c r="AN151" s="1">
        <v>0</v>
      </c>
    </row>
    <row r="152" spans="17:40">
      <c r="Q152" s="1"/>
      <c r="AC152" s="1">
        <v>62</v>
      </c>
      <c r="AD152" s="1">
        <v>0</v>
      </c>
      <c r="AE152" s="1">
        <v>0</v>
      </c>
      <c r="AF152" s="1">
        <f t="shared" si="7"/>
        <v>0</v>
      </c>
      <c r="AG152" s="1">
        <v>0</v>
      </c>
      <c r="AH152" s="1">
        <v>0</v>
      </c>
      <c r="AI152" s="1">
        <v>0</v>
      </c>
      <c r="AJ152" s="1">
        <v>0</v>
      </c>
      <c r="AL152" s="1">
        <v>0</v>
      </c>
      <c r="AM152" s="1">
        <v>0</v>
      </c>
      <c r="AN152" s="1">
        <v>0</v>
      </c>
    </row>
    <row r="153" spans="17:40">
      <c r="Q153" s="1"/>
      <c r="AC153" s="1">
        <v>63</v>
      </c>
      <c r="AD153" s="1">
        <v>0</v>
      </c>
      <c r="AE153" s="1">
        <v>0</v>
      </c>
      <c r="AF153" s="1">
        <f t="shared" si="7"/>
        <v>0</v>
      </c>
      <c r="AG153" s="1">
        <v>0</v>
      </c>
      <c r="AH153" s="1">
        <v>0</v>
      </c>
      <c r="AI153" s="1">
        <v>0</v>
      </c>
      <c r="AJ153" s="1">
        <v>0</v>
      </c>
      <c r="AL153" s="1">
        <v>0</v>
      </c>
      <c r="AM153" s="1">
        <v>0</v>
      </c>
      <c r="AN153" s="1">
        <v>0</v>
      </c>
    </row>
    <row r="154" spans="17:40">
      <c r="Q154" s="1"/>
      <c r="AC154" s="1">
        <v>64</v>
      </c>
      <c r="AD154" s="1">
        <v>0</v>
      </c>
      <c r="AE154" s="1">
        <v>0</v>
      </c>
      <c r="AF154" s="1">
        <f t="shared" si="7"/>
        <v>0</v>
      </c>
      <c r="AG154" s="1">
        <v>0</v>
      </c>
      <c r="AH154" s="1">
        <v>0</v>
      </c>
      <c r="AI154" s="1">
        <v>0</v>
      </c>
      <c r="AJ154" s="1">
        <v>0</v>
      </c>
      <c r="AL154" s="1">
        <v>0</v>
      </c>
      <c r="AM154" s="1">
        <v>0</v>
      </c>
      <c r="AN154" s="1">
        <v>0</v>
      </c>
    </row>
    <row r="155" spans="17:40">
      <c r="Q155" s="1"/>
      <c r="AC155" s="1">
        <v>65</v>
      </c>
      <c r="AD155" s="1">
        <v>0</v>
      </c>
      <c r="AE155" s="1">
        <v>0</v>
      </c>
      <c r="AF155" s="1">
        <f t="shared" ref="AF155:AF189" si="8">AD155</f>
        <v>0</v>
      </c>
      <c r="AG155" s="1">
        <v>0</v>
      </c>
      <c r="AH155" s="1">
        <v>0</v>
      </c>
      <c r="AI155" s="1">
        <v>0</v>
      </c>
      <c r="AJ155" s="1">
        <v>0</v>
      </c>
      <c r="AL155" s="1">
        <v>0</v>
      </c>
      <c r="AM155" s="1">
        <v>0</v>
      </c>
      <c r="AN155" s="1">
        <v>0</v>
      </c>
    </row>
    <row r="156" spans="17:40">
      <c r="Q156" s="1"/>
      <c r="AC156" s="1">
        <v>66</v>
      </c>
      <c r="AD156" s="1">
        <v>0</v>
      </c>
      <c r="AE156" s="1">
        <v>0</v>
      </c>
      <c r="AF156" s="1">
        <f t="shared" si="8"/>
        <v>0</v>
      </c>
      <c r="AG156" s="1">
        <v>0</v>
      </c>
      <c r="AH156" s="1">
        <v>0</v>
      </c>
      <c r="AI156" s="1">
        <v>0</v>
      </c>
      <c r="AJ156" s="1">
        <v>0</v>
      </c>
      <c r="AL156" s="1">
        <v>0</v>
      </c>
      <c r="AM156" s="1">
        <v>0</v>
      </c>
      <c r="AN156" s="1">
        <v>0</v>
      </c>
    </row>
    <row r="157" spans="17:40">
      <c r="Q157" s="1"/>
      <c r="AC157" s="1">
        <v>67</v>
      </c>
      <c r="AD157" s="1">
        <v>0</v>
      </c>
      <c r="AE157" s="1">
        <v>0</v>
      </c>
      <c r="AF157" s="1">
        <f t="shared" si="8"/>
        <v>0</v>
      </c>
      <c r="AG157" s="1">
        <v>0</v>
      </c>
      <c r="AH157" s="1">
        <v>0</v>
      </c>
      <c r="AI157" s="1">
        <v>0</v>
      </c>
      <c r="AJ157" s="1">
        <v>0</v>
      </c>
      <c r="AL157" s="1">
        <v>0</v>
      </c>
      <c r="AM157" s="1">
        <v>0</v>
      </c>
      <c r="AN157" s="1">
        <v>0</v>
      </c>
    </row>
    <row r="158" spans="17:40">
      <c r="Q158" s="1"/>
      <c r="AC158" s="1">
        <v>68</v>
      </c>
      <c r="AD158" s="1">
        <v>0</v>
      </c>
      <c r="AE158" s="1">
        <v>0</v>
      </c>
      <c r="AF158" s="1">
        <f t="shared" si="8"/>
        <v>0</v>
      </c>
      <c r="AG158" s="1">
        <v>0</v>
      </c>
      <c r="AH158" s="1">
        <v>0</v>
      </c>
      <c r="AI158" s="1">
        <v>0</v>
      </c>
      <c r="AJ158" s="1">
        <v>0</v>
      </c>
      <c r="AL158" s="1">
        <v>0</v>
      </c>
      <c r="AM158" s="1">
        <v>0</v>
      </c>
      <c r="AN158" s="1">
        <v>0</v>
      </c>
    </row>
    <row r="159" spans="17:40">
      <c r="Q159" s="1"/>
      <c r="AC159" s="1">
        <v>69</v>
      </c>
      <c r="AD159" s="1">
        <v>0</v>
      </c>
      <c r="AE159" s="1">
        <v>0</v>
      </c>
      <c r="AF159" s="1">
        <f t="shared" si="8"/>
        <v>0</v>
      </c>
      <c r="AG159" s="1">
        <v>0</v>
      </c>
      <c r="AH159" s="1">
        <v>0</v>
      </c>
      <c r="AI159" s="1">
        <v>0</v>
      </c>
      <c r="AJ159" s="1">
        <v>0</v>
      </c>
      <c r="AL159" s="1">
        <v>0</v>
      </c>
      <c r="AM159" s="1">
        <v>0</v>
      </c>
      <c r="AN159" s="1">
        <v>0</v>
      </c>
    </row>
    <row r="160" spans="17:40">
      <c r="Q160" s="1"/>
      <c r="AC160" s="1">
        <v>70</v>
      </c>
      <c r="AD160" s="1">
        <v>0</v>
      </c>
      <c r="AE160" s="1">
        <v>0</v>
      </c>
      <c r="AF160" s="1">
        <f t="shared" si="8"/>
        <v>0</v>
      </c>
      <c r="AG160" s="1">
        <v>0</v>
      </c>
      <c r="AH160" s="1">
        <v>0</v>
      </c>
      <c r="AI160" s="1">
        <v>0</v>
      </c>
      <c r="AJ160" s="1">
        <v>0</v>
      </c>
      <c r="AL160" s="1">
        <v>0</v>
      </c>
      <c r="AM160" s="1">
        <v>0</v>
      </c>
      <c r="AN160" s="1">
        <v>0</v>
      </c>
    </row>
    <row r="161" spans="17:40">
      <c r="Q161" s="1"/>
      <c r="AC161" s="1">
        <v>71</v>
      </c>
      <c r="AD161" s="1">
        <v>0</v>
      </c>
      <c r="AE161" s="1">
        <v>0</v>
      </c>
      <c r="AF161" s="1">
        <f t="shared" si="8"/>
        <v>0</v>
      </c>
      <c r="AG161" s="1">
        <v>0</v>
      </c>
      <c r="AH161" s="1">
        <v>0</v>
      </c>
      <c r="AI161" s="1">
        <v>0</v>
      </c>
      <c r="AJ161" s="1">
        <v>0</v>
      </c>
      <c r="AL161" s="1">
        <v>0</v>
      </c>
      <c r="AM161" s="1">
        <v>0</v>
      </c>
      <c r="AN161" s="1">
        <v>0</v>
      </c>
    </row>
    <row r="162" spans="17:40">
      <c r="Q162" s="1"/>
      <c r="AC162" s="1">
        <v>72</v>
      </c>
      <c r="AD162" s="1">
        <v>0</v>
      </c>
      <c r="AE162" s="1">
        <v>0</v>
      </c>
      <c r="AF162" s="1">
        <f t="shared" si="8"/>
        <v>0</v>
      </c>
      <c r="AG162" s="1">
        <v>0</v>
      </c>
      <c r="AH162" s="1">
        <v>0</v>
      </c>
      <c r="AI162" s="1">
        <v>0</v>
      </c>
      <c r="AJ162" s="1">
        <v>0</v>
      </c>
      <c r="AL162" s="1">
        <v>0</v>
      </c>
      <c r="AM162" s="1">
        <v>0</v>
      </c>
      <c r="AN162" s="1">
        <v>0</v>
      </c>
    </row>
    <row r="163" spans="17:40">
      <c r="Q163" s="1"/>
      <c r="AC163" s="1">
        <v>73</v>
      </c>
      <c r="AD163" s="1">
        <v>0</v>
      </c>
      <c r="AE163" s="1">
        <v>0</v>
      </c>
      <c r="AF163" s="1">
        <f t="shared" si="8"/>
        <v>0</v>
      </c>
      <c r="AG163" s="1">
        <v>0</v>
      </c>
      <c r="AH163" s="1">
        <v>0</v>
      </c>
      <c r="AI163" s="1">
        <v>0</v>
      </c>
      <c r="AJ163" s="1">
        <v>0</v>
      </c>
      <c r="AL163" s="1">
        <v>0</v>
      </c>
      <c r="AM163" s="1">
        <v>0</v>
      </c>
      <c r="AN163" s="1">
        <v>0</v>
      </c>
    </row>
    <row r="164" spans="17:40">
      <c r="Q164" s="1"/>
      <c r="AC164" s="1">
        <v>74</v>
      </c>
      <c r="AD164" s="1">
        <v>0</v>
      </c>
      <c r="AE164" s="1">
        <v>0</v>
      </c>
      <c r="AF164" s="1">
        <f t="shared" si="8"/>
        <v>0</v>
      </c>
      <c r="AG164" s="1">
        <v>0</v>
      </c>
      <c r="AH164" s="1">
        <v>0</v>
      </c>
      <c r="AI164" s="1">
        <v>0</v>
      </c>
      <c r="AJ164" s="1">
        <v>0</v>
      </c>
      <c r="AL164" s="1">
        <v>0</v>
      </c>
      <c r="AM164" s="1">
        <v>0</v>
      </c>
      <c r="AN164" s="1">
        <v>0</v>
      </c>
    </row>
    <row r="165" spans="17:40">
      <c r="Q165" s="1"/>
      <c r="AC165" s="1">
        <v>75</v>
      </c>
      <c r="AD165" s="1">
        <v>0</v>
      </c>
      <c r="AE165" s="1">
        <v>0</v>
      </c>
      <c r="AF165" s="1">
        <f t="shared" si="8"/>
        <v>0</v>
      </c>
      <c r="AG165" s="1">
        <v>0</v>
      </c>
      <c r="AH165" s="1">
        <v>0</v>
      </c>
      <c r="AI165" s="1">
        <v>0</v>
      </c>
      <c r="AJ165" s="1">
        <v>0</v>
      </c>
      <c r="AL165" s="1">
        <v>0</v>
      </c>
      <c r="AM165" s="1">
        <v>0</v>
      </c>
      <c r="AN165" s="1">
        <v>0</v>
      </c>
    </row>
    <row r="166" spans="17:40">
      <c r="Q166" s="1"/>
      <c r="AC166" s="1">
        <v>76</v>
      </c>
      <c r="AD166" s="1">
        <v>0</v>
      </c>
      <c r="AE166" s="1">
        <v>0</v>
      </c>
      <c r="AF166" s="1">
        <f t="shared" si="8"/>
        <v>0</v>
      </c>
      <c r="AG166" s="1">
        <v>0</v>
      </c>
      <c r="AH166" s="1">
        <v>0</v>
      </c>
      <c r="AI166" s="1">
        <v>0</v>
      </c>
      <c r="AJ166" s="1">
        <v>0</v>
      </c>
      <c r="AL166" s="1">
        <v>0</v>
      </c>
      <c r="AM166" s="1">
        <v>0</v>
      </c>
      <c r="AN166" s="1">
        <v>0</v>
      </c>
    </row>
    <row r="167" spans="17:40">
      <c r="Q167" s="1"/>
      <c r="AC167" s="1">
        <v>77</v>
      </c>
      <c r="AD167" s="1">
        <v>0</v>
      </c>
      <c r="AE167" s="1">
        <v>0</v>
      </c>
      <c r="AF167" s="1">
        <f t="shared" si="8"/>
        <v>0</v>
      </c>
      <c r="AG167" s="1">
        <v>0</v>
      </c>
      <c r="AH167" s="1">
        <v>0</v>
      </c>
      <c r="AI167" s="1">
        <v>0</v>
      </c>
      <c r="AJ167" s="1">
        <v>0</v>
      </c>
      <c r="AL167" s="1">
        <v>0</v>
      </c>
      <c r="AM167" s="1">
        <v>0</v>
      </c>
      <c r="AN167" s="1">
        <v>0</v>
      </c>
    </row>
    <row r="168" spans="17:40">
      <c r="Q168" s="1"/>
      <c r="AC168" s="1">
        <v>78</v>
      </c>
      <c r="AD168" s="1">
        <v>0</v>
      </c>
      <c r="AE168" s="1">
        <v>0</v>
      </c>
      <c r="AF168" s="1">
        <f t="shared" si="8"/>
        <v>0</v>
      </c>
      <c r="AG168" s="1">
        <v>0</v>
      </c>
      <c r="AH168" s="1">
        <v>0</v>
      </c>
      <c r="AI168" s="1">
        <v>0</v>
      </c>
      <c r="AJ168" s="1">
        <v>0</v>
      </c>
      <c r="AL168" s="1">
        <v>0</v>
      </c>
      <c r="AM168" s="1">
        <v>0</v>
      </c>
      <c r="AN168" s="1">
        <v>0</v>
      </c>
    </row>
    <row r="169" spans="17:40">
      <c r="Q169" s="1"/>
      <c r="AC169" s="1">
        <v>79</v>
      </c>
      <c r="AD169" s="1">
        <v>0</v>
      </c>
      <c r="AE169" s="1">
        <v>0</v>
      </c>
      <c r="AF169" s="1">
        <f t="shared" si="8"/>
        <v>0</v>
      </c>
      <c r="AG169" s="1">
        <v>0</v>
      </c>
      <c r="AH169" s="1">
        <v>0</v>
      </c>
      <c r="AI169" s="1">
        <v>0</v>
      </c>
      <c r="AJ169" s="1">
        <v>0</v>
      </c>
      <c r="AL169" s="1">
        <v>0</v>
      </c>
      <c r="AM169" s="1">
        <v>0</v>
      </c>
      <c r="AN169" s="1">
        <v>0</v>
      </c>
    </row>
    <row r="170" spans="17:40">
      <c r="Q170" s="1"/>
      <c r="AC170" s="1">
        <v>80</v>
      </c>
      <c r="AD170" s="1">
        <v>0</v>
      </c>
      <c r="AE170" s="1">
        <v>0</v>
      </c>
      <c r="AF170" s="1">
        <f t="shared" si="8"/>
        <v>0</v>
      </c>
      <c r="AG170" s="1">
        <v>0</v>
      </c>
      <c r="AH170" s="1">
        <v>0</v>
      </c>
      <c r="AI170" s="1">
        <v>0</v>
      </c>
      <c r="AJ170" s="1">
        <v>0</v>
      </c>
      <c r="AL170" s="1">
        <v>0</v>
      </c>
      <c r="AM170" s="1">
        <v>0</v>
      </c>
      <c r="AN170" s="1">
        <v>0</v>
      </c>
    </row>
    <row r="171" spans="17:40">
      <c r="Q171" s="1"/>
      <c r="AC171" s="1">
        <v>81</v>
      </c>
      <c r="AD171" s="1">
        <v>0</v>
      </c>
      <c r="AE171" s="1">
        <v>0</v>
      </c>
      <c r="AF171" s="1">
        <f t="shared" si="8"/>
        <v>0</v>
      </c>
      <c r="AG171" s="1">
        <v>0</v>
      </c>
      <c r="AH171" s="1">
        <v>0</v>
      </c>
      <c r="AI171" s="1">
        <v>0</v>
      </c>
      <c r="AJ171" s="1">
        <v>0</v>
      </c>
      <c r="AL171" s="1">
        <v>0</v>
      </c>
      <c r="AM171" s="1">
        <v>0</v>
      </c>
      <c r="AN171" s="1">
        <v>0</v>
      </c>
    </row>
    <row r="172" spans="17:40">
      <c r="Q172" s="1"/>
      <c r="AC172" s="1">
        <v>82</v>
      </c>
      <c r="AD172" s="1">
        <v>0</v>
      </c>
      <c r="AE172" s="1">
        <v>0</v>
      </c>
      <c r="AF172" s="1">
        <f t="shared" si="8"/>
        <v>0</v>
      </c>
      <c r="AG172" s="1">
        <v>0</v>
      </c>
      <c r="AH172" s="1">
        <v>0</v>
      </c>
      <c r="AI172" s="1">
        <v>0</v>
      </c>
      <c r="AJ172" s="1">
        <v>0</v>
      </c>
      <c r="AL172" s="1">
        <v>0</v>
      </c>
      <c r="AM172" s="1">
        <v>0</v>
      </c>
      <c r="AN172" s="1">
        <v>0</v>
      </c>
    </row>
    <row r="173" spans="17:40">
      <c r="Q173" s="1"/>
      <c r="AC173" s="1">
        <v>83</v>
      </c>
      <c r="AD173" s="1">
        <v>0</v>
      </c>
      <c r="AE173" s="1">
        <v>0</v>
      </c>
      <c r="AF173" s="1">
        <f t="shared" si="8"/>
        <v>0</v>
      </c>
      <c r="AG173" s="1">
        <v>0</v>
      </c>
      <c r="AH173" s="1">
        <v>0</v>
      </c>
      <c r="AI173" s="1">
        <v>0</v>
      </c>
      <c r="AJ173" s="1">
        <v>0</v>
      </c>
      <c r="AL173" s="1">
        <v>0</v>
      </c>
      <c r="AM173" s="1">
        <v>0</v>
      </c>
      <c r="AN173" s="1">
        <v>0</v>
      </c>
    </row>
    <row r="174" spans="17:40">
      <c r="Q174" s="1"/>
      <c r="AC174" s="1">
        <v>84</v>
      </c>
      <c r="AD174" s="1">
        <v>0</v>
      </c>
      <c r="AE174" s="1">
        <v>0</v>
      </c>
      <c r="AF174" s="1">
        <f t="shared" si="8"/>
        <v>0</v>
      </c>
      <c r="AG174" s="1">
        <v>0</v>
      </c>
      <c r="AH174" s="1">
        <v>0</v>
      </c>
      <c r="AI174" s="1">
        <v>0</v>
      </c>
      <c r="AJ174" s="1">
        <v>0</v>
      </c>
      <c r="AL174" s="1">
        <v>0</v>
      </c>
      <c r="AM174" s="1">
        <v>0</v>
      </c>
      <c r="AN174" s="1">
        <v>0</v>
      </c>
    </row>
    <row r="175" spans="17:40">
      <c r="Q175" s="1"/>
      <c r="AC175" s="1">
        <v>85</v>
      </c>
      <c r="AD175" s="1">
        <v>0</v>
      </c>
      <c r="AE175" s="1">
        <v>0</v>
      </c>
      <c r="AF175" s="1">
        <f t="shared" si="8"/>
        <v>0</v>
      </c>
      <c r="AG175" s="1">
        <v>0</v>
      </c>
      <c r="AH175" s="1">
        <v>0</v>
      </c>
      <c r="AI175" s="1">
        <v>0</v>
      </c>
      <c r="AJ175" s="1">
        <v>0</v>
      </c>
      <c r="AL175" s="1">
        <v>0</v>
      </c>
      <c r="AM175" s="1">
        <v>0</v>
      </c>
      <c r="AN175" s="1">
        <v>0</v>
      </c>
    </row>
    <row r="176" spans="17:40">
      <c r="Q176" s="1"/>
      <c r="AC176" s="1">
        <v>86</v>
      </c>
      <c r="AD176" s="1">
        <v>0</v>
      </c>
      <c r="AE176" s="1">
        <v>0</v>
      </c>
      <c r="AF176" s="1">
        <f t="shared" si="8"/>
        <v>0</v>
      </c>
      <c r="AG176" s="1">
        <v>0</v>
      </c>
      <c r="AH176" s="1">
        <v>0</v>
      </c>
      <c r="AI176" s="1">
        <v>0</v>
      </c>
      <c r="AJ176" s="1">
        <v>0</v>
      </c>
      <c r="AL176" s="1">
        <v>0</v>
      </c>
      <c r="AM176" s="1">
        <v>0</v>
      </c>
      <c r="AN176" s="1">
        <v>0</v>
      </c>
    </row>
    <row r="177" spans="17:40">
      <c r="Q177" s="1"/>
      <c r="AC177" s="1">
        <v>87</v>
      </c>
      <c r="AD177" s="1">
        <v>0</v>
      </c>
      <c r="AE177" s="1">
        <v>0</v>
      </c>
      <c r="AF177" s="1">
        <f t="shared" si="8"/>
        <v>0</v>
      </c>
      <c r="AG177" s="1">
        <v>0</v>
      </c>
      <c r="AH177" s="1">
        <v>0</v>
      </c>
      <c r="AI177" s="1">
        <v>0</v>
      </c>
      <c r="AJ177" s="1">
        <v>0</v>
      </c>
      <c r="AL177" s="1">
        <v>0</v>
      </c>
      <c r="AM177" s="1">
        <v>0</v>
      </c>
      <c r="AN177" s="1">
        <v>0</v>
      </c>
    </row>
    <row r="178" spans="17:40">
      <c r="Q178" s="1"/>
      <c r="AC178" s="1">
        <v>88</v>
      </c>
      <c r="AD178" s="1">
        <v>0</v>
      </c>
      <c r="AE178" s="1">
        <v>0</v>
      </c>
      <c r="AF178" s="1">
        <f t="shared" si="8"/>
        <v>0</v>
      </c>
      <c r="AG178" s="1">
        <v>0</v>
      </c>
      <c r="AH178" s="1">
        <v>0</v>
      </c>
      <c r="AI178" s="1">
        <v>0</v>
      </c>
      <c r="AJ178" s="1">
        <v>0</v>
      </c>
      <c r="AL178" s="1">
        <v>0</v>
      </c>
      <c r="AM178" s="1">
        <v>0</v>
      </c>
      <c r="AN178" s="1">
        <v>0</v>
      </c>
    </row>
    <row r="179" spans="17:40">
      <c r="Q179" s="1"/>
      <c r="AC179" s="1">
        <v>89</v>
      </c>
      <c r="AD179" s="1">
        <v>0</v>
      </c>
      <c r="AE179" s="1">
        <v>0</v>
      </c>
      <c r="AF179" s="1">
        <f t="shared" si="8"/>
        <v>0</v>
      </c>
      <c r="AG179" s="1">
        <v>0</v>
      </c>
      <c r="AH179" s="1">
        <v>0</v>
      </c>
      <c r="AI179" s="1">
        <v>0</v>
      </c>
      <c r="AJ179" s="1">
        <v>0</v>
      </c>
      <c r="AL179" s="1">
        <v>0</v>
      </c>
      <c r="AM179" s="1">
        <v>0</v>
      </c>
      <c r="AN179" s="1">
        <v>0</v>
      </c>
    </row>
    <row r="180" spans="17:40">
      <c r="Q180" s="1"/>
      <c r="AC180" s="1">
        <v>90</v>
      </c>
      <c r="AD180" s="1">
        <v>0</v>
      </c>
      <c r="AE180" s="1">
        <v>0</v>
      </c>
      <c r="AF180" s="1">
        <f t="shared" si="8"/>
        <v>0</v>
      </c>
      <c r="AG180" s="1">
        <v>0</v>
      </c>
      <c r="AH180" s="1">
        <v>0</v>
      </c>
      <c r="AI180" s="1">
        <v>0</v>
      </c>
      <c r="AJ180" s="1">
        <v>0</v>
      </c>
      <c r="AL180" s="1">
        <v>0</v>
      </c>
      <c r="AM180" s="1">
        <v>0</v>
      </c>
      <c r="AN180" s="1">
        <v>0</v>
      </c>
    </row>
    <row r="181" spans="17:40">
      <c r="Q181" s="1"/>
      <c r="AC181" s="1">
        <v>91</v>
      </c>
      <c r="AD181" s="1">
        <v>0</v>
      </c>
      <c r="AE181" s="1">
        <v>0</v>
      </c>
      <c r="AF181" s="1">
        <f t="shared" si="8"/>
        <v>0</v>
      </c>
      <c r="AG181" s="1">
        <v>0</v>
      </c>
      <c r="AH181" s="1">
        <v>0</v>
      </c>
      <c r="AI181" s="1">
        <v>0</v>
      </c>
      <c r="AJ181" s="1">
        <v>0</v>
      </c>
      <c r="AL181" s="1">
        <v>0</v>
      </c>
      <c r="AM181" s="1">
        <v>0</v>
      </c>
      <c r="AN181" s="1">
        <v>0</v>
      </c>
    </row>
    <row r="182" spans="17:40">
      <c r="Q182" s="1"/>
      <c r="AC182" s="1">
        <v>92</v>
      </c>
      <c r="AD182" s="1">
        <v>0</v>
      </c>
      <c r="AE182" s="1">
        <v>0</v>
      </c>
      <c r="AF182" s="1">
        <f t="shared" si="8"/>
        <v>0</v>
      </c>
      <c r="AG182" s="1">
        <v>0</v>
      </c>
      <c r="AH182" s="1">
        <v>0</v>
      </c>
      <c r="AI182" s="1">
        <v>0</v>
      </c>
      <c r="AJ182" s="1">
        <v>0</v>
      </c>
      <c r="AL182" s="1">
        <v>0</v>
      </c>
      <c r="AM182" s="1">
        <v>0</v>
      </c>
      <c r="AN182" s="1">
        <v>0</v>
      </c>
    </row>
    <row r="183" spans="17:40">
      <c r="Q183" s="1"/>
      <c r="AC183" s="1">
        <v>93</v>
      </c>
      <c r="AD183" s="1">
        <v>0</v>
      </c>
      <c r="AE183" s="1">
        <v>0</v>
      </c>
      <c r="AF183" s="1">
        <f t="shared" si="8"/>
        <v>0</v>
      </c>
      <c r="AG183" s="1">
        <v>0</v>
      </c>
      <c r="AH183" s="1">
        <v>0</v>
      </c>
      <c r="AI183" s="1">
        <v>0</v>
      </c>
      <c r="AJ183" s="1">
        <v>0</v>
      </c>
      <c r="AL183" s="1">
        <v>0</v>
      </c>
      <c r="AM183" s="1">
        <v>0</v>
      </c>
      <c r="AN183" s="1">
        <v>0</v>
      </c>
    </row>
    <row r="184" spans="17:40">
      <c r="Q184" s="1"/>
      <c r="AC184" s="1">
        <v>94</v>
      </c>
      <c r="AD184" s="1">
        <v>0</v>
      </c>
      <c r="AE184" s="1">
        <v>0</v>
      </c>
      <c r="AF184" s="1">
        <f t="shared" si="8"/>
        <v>0</v>
      </c>
      <c r="AG184" s="1">
        <v>0</v>
      </c>
      <c r="AH184" s="1">
        <v>0</v>
      </c>
      <c r="AI184" s="1">
        <v>0</v>
      </c>
      <c r="AJ184" s="1">
        <v>0</v>
      </c>
      <c r="AL184" s="1">
        <v>0</v>
      </c>
      <c r="AM184" s="1">
        <v>0</v>
      </c>
      <c r="AN184" s="1">
        <v>0</v>
      </c>
    </row>
    <row r="185" spans="17:40">
      <c r="Q185" s="1"/>
      <c r="AC185" s="1">
        <v>95</v>
      </c>
      <c r="AD185" s="1">
        <v>0</v>
      </c>
      <c r="AE185" s="1">
        <v>0</v>
      </c>
      <c r="AF185" s="1">
        <f t="shared" si="8"/>
        <v>0</v>
      </c>
      <c r="AG185" s="1">
        <v>0</v>
      </c>
      <c r="AH185" s="1">
        <v>0</v>
      </c>
      <c r="AI185" s="1">
        <v>0</v>
      </c>
      <c r="AJ185" s="1">
        <v>0</v>
      </c>
      <c r="AL185" s="1">
        <v>0</v>
      </c>
      <c r="AM185" s="1">
        <v>0</v>
      </c>
      <c r="AN185" s="1">
        <v>0</v>
      </c>
    </row>
    <row r="186" spans="17:40">
      <c r="Q186" s="1"/>
      <c r="AC186" s="1">
        <v>96</v>
      </c>
      <c r="AD186" s="1">
        <v>0</v>
      </c>
      <c r="AE186" s="1">
        <v>0</v>
      </c>
      <c r="AF186" s="1">
        <f t="shared" si="8"/>
        <v>0</v>
      </c>
      <c r="AG186" s="1">
        <v>0</v>
      </c>
      <c r="AH186" s="1">
        <v>0</v>
      </c>
      <c r="AI186" s="1">
        <v>0</v>
      </c>
      <c r="AJ186" s="1">
        <v>0</v>
      </c>
      <c r="AL186" s="1">
        <v>0</v>
      </c>
      <c r="AM186" s="1">
        <v>0</v>
      </c>
      <c r="AN186" s="1">
        <v>0</v>
      </c>
    </row>
    <row r="187" spans="17:40">
      <c r="Q187" s="1"/>
      <c r="AC187" s="1">
        <v>97</v>
      </c>
      <c r="AD187" s="1">
        <v>0</v>
      </c>
      <c r="AE187" s="1">
        <v>0</v>
      </c>
      <c r="AF187" s="1">
        <f t="shared" si="8"/>
        <v>0</v>
      </c>
      <c r="AG187" s="1">
        <v>0</v>
      </c>
      <c r="AH187" s="1">
        <v>0</v>
      </c>
      <c r="AI187" s="1">
        <v>0</v>
      </c>
      <c r="AJ187" s="1">
        <v>0</v>
      </c>
      <c r="AL187" s="1">
        <v>0</v>
      </c>
      <c r="AM187" s="1">
        <v>0</v>
      </c>
      <c r="AN187" s="1">
        <v>0</v>
      </c>
    </row>
    <row r="188" spans="17:40">
      <c r="Q188" s="1"/>
      <c r="AC188" s="1">
        <v>98</v>
      </c>
      <c r="AD188" s="1">
        <v>0</v>
      </c>
      <c r="AE188" s="1">
        <v>0</v>
      </c>
      <c r="AF188" s="1">
        <f t="shared" si="8"/>
        <v>0</v>
      </c>
      <c r="AG188" s="1">
        <v>0</v>
      </c>
      <c r="AH188" s="1">
        <v>0</v>
      </c>
      <c r="AI188" s="1">
        <v>0</v>
      </c>
      <c r="AJ188" s="1">
        <v>0</v>
      </c>
      <c r="AL188" s="1">
        <v>0</v>
      </c>
      <c r="AM188" s="1">
        <v>0</v>
      </c>
      <c r="AN188" s="1">
        <v>0</v>
      </c>
    </row>
    <row r="189" spans="17:40">
      <c r="Q189" s="1"/>
      <c r="AC189" s="4">
        <v>99</v>
      </c>
      <c r="AD189" s="4">
        <v>0</v>
      </c>
      <c r="AE189" s="4">
        <v>0</v>
      </c>
      <c r="AF189" s="1">
        <f t="shared" si="8"/>
        <v>0</v>
      </c>
      <c r="AG189" s="1">
        <v>0</v>
      </c>
      <c r="AH189" s="1">
        <v>0</v>
      </c>
      <c r="AI189" s="1">
        <v>0</v>
      </c>
      <c r="AJ189" s="1">
        <v>0</v>
      </c>
      <c r="AL189" s="1">
        <v>0</v>
      </c>
      <c r="AM189" s="1">
        <v>0</v>
      </c>
      <c r="AN189" s="1">
        <v>0</v>
      </c>
    </row>
    <row r="190" spans="17:40" ht="13.8" thickBot="1">
      <c r="Q190" s="1"/>
      <c r="AC190" s="3">
        <v>100</v>
      </c>
      <c r="AD190" s="3">
        <v>0</v>
      </c>
      <c r="AE190" s="3">
        <v>0</v>
      </c>
      <c r="AF190" s="3"/>
      <c r="AG190" s="3"/>
      <c r="AH190" s="3"/>
      <c r="AI190" s="3"/>
      <c r="AJ190" s="3"/>
      <c r="AK190" s="3"/>
      <c r="AL190" s="3"/>
      <c r="AM190" s="3"/>
      <c r="AN190" s="3"/>
    </row>
  </sheetData>
  <mergeCells count="92">
    <mergeCell ref="K61:N61"/>
    <mergeCell ref="K64:N64"/>
    <mergeCell ref="K65:N65"/>
    <mergeCell ref="J7:K7"/>
    <mergeCell ref="H13:J13"/>
    <mergeCell ref="I48:M48"/>
    <mergeCell ref="D17:O17"/>
    <mergeCell ref="N25:O25"/>
    <mergeCell ref="N26:O26"/>
    <mergeCell ref="N27:O27"/>
    <mergeCell ref="C25:D25"/>
    <mergeCell ref="C26:D26"/>
    <mergeCell ref="C27:D27"/>
    <mergeCell ref="N28:O28"/>
    <mergeCell ref="N29:O29"/>
    <mergeCell ref="N30:O30"/>
    <mergeCell ref="C28:D28"/>
    <mergeCell ref="C29:D29"/>
    <mergeCell ref="R19:U19"/>
    <mergeCell ref="C2:F2"/>
    <mergeCell ref="N2:P2"/>
    <mergeCell ref="T3:T5"/>
    <mergeCell ref="B4:P4"/>
    <mergeCell ref="B6:F6"/>
    <mergeCell ref="H6:I6"/>
    <mergeCell ref="H7:I7"/>
    <mergeCell ref="B12:C12"/>
    <mergeCell ref="D12:F12"/>
    <mergeCell ref="N12:O12"/>
    <mergeCell ref="H9:I9"/>
    <mergeCell ref="B19:C19"/>
    <mergeCell ref="D19:O19"/>
    <mergeCell ref="K13:N13"/>
    <mergeCell ref="J6:K6"/>
    <mergeCell ref="B21:C21"/>
    <mergeCell ref="D21:O21"/>
    <mergeCell ref="B13:C13"/>
    <mergeCell ref="D13:F13"/>
    <mergeCell ref="B15:O15"/>
    <mergeCell ref="B17:C17"/>
    <mergeCell ref="H12:J12"/>
    <mergeCell ref="N32:O32"/>
    <mergeCell ref="N33:O33"/>
    <mergeCell ref="C31:D31"/>
    <mergeCell ref="C32:D32"/>
    <mergeCell ref="C33:D33"/>
    <mergeCell ref="F32:G32"/>
    <mergeCell ref="F33:G33"/>
    <mergeCell ref="F31:G31"/>
    <mergeCell ref="B24:F24"/>
    <mergeCell ref="N43:O43"/>
    <mergeCell ref="N44:O44"/>
    <mergeCell ref="F27:G27"/>
    <mergeCell ref="F28:G28"/>
    <mergeCell ref="F29:G29"/>
    <mergeCell ref="N40:O40"/>
    <mergeCell ref="N37:O37"/>
    <mergeCell ref="N38:O38"/>
    <mergeCell ref="N39:O39"/>
    <mergeCell ref="N34:O34"/>
    <mergeCell ref="N35:O35"/>
    <mergeCell ref="N36:O36"/>
    <mergeCell ref="N31:O31"/>
    <mergeCell ref="C30:D30"/>
    <mergeCell ref="F30:G30"/>
    <mergeCell ref="N48:O48"/>
    <mergeCell ref="N41:O41"/>
    <mergeCell ref="N42:O42"/>
    <mergeCell ref="C41:D41"/>
    <mergeCell ref="F41:G41"/>
    <mergeCell ref="B47:O47"/>
    <mergeCell ref="C42:D42"/>
    <mergeCell ref="F42:G42"/>
    <mergeCell ref="C43:D43"/>
    <mergeCell ref="F43:G43"/>
    <mergeCell ref="M46:O46"/>
    <mergeCell ref="D56:F56"/>
    <mergeCell ref="F40:G40"/>
    <mergeCell ref="C38:D38"/>
    <mergeCell ref="C39:D39"/>
    <mergeCell ref="C40:D40"/>
    <mergeCell ref="F38:G38"/>
    <mergeCell ref="F39:G39"/>
    <mergeCell ref="B46:F46"/>
    <mergeCell ref="F34:G34"/>
    <mergeCell ref="C35:D35"/>
    <mergeCell ref="C36:D36"/>
    <mergeCell ref="C37:D37"/>
    <mergeCell ref="C34:D34"/>
    <mergeCell ref="F36:G36"/>
    <mergeCell ref="F37:G37"/>
    <mergeCell ref="F35:J35"/>
  </mergeCells>
  <dataValidations disablePrompts="1" count="2">
    <dataValidation type="list" allowBlank="1" showInputMessage="1" showErrorMessage="1" sqref="S13">
      <formula1>$Y$92:$Y$103</formula1>
    </dataValidation>
    <dataValidation type="list" allowBlank="1" showInputMessage="1" showErrorMessage="1" sqref="S10:T11">
      <formula1>$AD$91:$AD$99</formula1>
    </dataValidation>
  </dataValidations>
  <hyperlinks>
    <hyperlink ref="AK94" r:id="rId1"/>
    <hyperlink ref="AK93" r:id="rId2"/>
    <hyperlink ref="AK92" r:id="rId3"/>
    <hyperlink ref="AK95" r:id="rId4"/>
    <hyperlink ref="AK96" r:id="rId5"/>
    <hyperlink ref="AK97" r:id="rId6"/>
  </hyperlinks>
  <printOptions horizontalCentered="1"/>
  <pageMargins left="0.15" right="0.15" top="0.15" bottom="0.15" header="0.25" footer="0.25"/>
  <pageSetup paperSize="9" scale="80" orientation="portrait" horizontalDpi="1200" verticalDpi="1200" r:id="rId7"/>
  <headerFooter alignWithMargins="0">
    <oddFooter>&amp;C&amp;"Arial,Bold"&amp;8Blue Water Trade Winds Pvt. Ltd.&amp;"Arial,Regular"&amp;10&amp;7 4 Siddarth Enclave GMS Road Ballupur Dehradun - 248001 Uttarkhand INDIATel:+91-135-2723301, 2621464 Corporate Email: info@bwesglobal.com Website:www.bwesglobal.com</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Invoice</vt:lpstr>
      <vt:lpstr>Invoice (RIL)</vt:lpstr>
      <vt:lpstr>Invoice!Print_Area</vt:lpstr>
      <vt:lpstr>'Invoice (RIL)'!Print_Area</vt:lpstr>
      <vt:lpstr>Invoice!Print_Titles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Kumaresh Gupta</dc:creator>
  <cp:lastModifiedBy>pradeep</cp:lastModifiedBy>
  <cp:lastPrinted>2019-10-01T16:31:12Z</cp:lastPrinted>
  <dcterms:created xsi:type="dcterms:W3CDTF">2017-01-12T12:18:08Z</dcterms:created>
  <dcterms:modified xsi:type="dcterms:W3CDTF">2019-10-25T06:42:19Z</dcterms:modified>
</cp:coreProperties>
</file>