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Z:\Finance\Current\Finance\BIM\Ultranav\2021\July 2021\"/>
    </mc:Choice>
  </mc:AlternateContent>
  <xr:revisionPtr revIDLastSave="0" documentId="13_ncr:1_{32513B7A-2641-4083-82DB-98925F7B54C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Invoice (2)" sheetId="3" state="hidden" r:id="rId1"/>
    <sheet name="Invoice" sheetId="1" r:id="rId2"/>
    <sheet name="Sheet1" sheetId="2" r:id="rId3"/>
  </sheets>
  <definedNames>
    <definedName name="_xlnm.Print_Area" localSheetId="1">Invoice!$A$1:$BN$133</definedName>
    <definedName name="_xlnm.Print_Area" localSheetId="0">'Invoice (2)'!$A$1:$BN$172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H35" i="1"/>
  <c r="I35" i="1" s="1"/>
  <c r="H39" i="1"/>
  <c r="I39" i="1" s="1"/>
  <c r="J39" i="1" s="1"/>
  <c r="AMU25" i="1"/>
  <c r="AMU26" i="1"/>
  <c r="AMU27" i="1"/>
  <c r="AMU28" i="1"/>
  <c r="AMU29" i="1"/>
  <c r="AMU30" i="1"/>
  <c r="AMU31" i="1"/>
  <c r="AMU32" i="1"/>
  <c r="AMU33" i="1"/>
  <c r="AMU34" i="1"/>
  <c r="AMU35" i="1"/>
  <c r="AMU36" i="1"/>
  <c r="AMU37" i="1"/>
  <c r="AMU38" i="1"/>
  <c r="AMU39" i="1"/>
  <c r="AMU40" i="1"/>
  <c r="AMU41" i="1"/>
  <c r="AMU42" i="1"/>
  <c r="AMU43" i="1"/>
  <c r="AMU44" i="1"/>
  <c r="AMU45" i="1"/>
  <c r="AMU46" i="1"/>
  <c r="AMU47" i="1"/>
  <c r="AMU48" i="1"/>
  <c r="AMU49" i="1"/>
  <c r="AMU50" i="1"/>
  <c r="AMU51" i="1"/>
  <c r="AMU52" i="1"/>
  <c r="AMU24" i="1"/>
  <c r="G52" i="1"/>
  <c r="E52" i="1"/>
  <c r="C52" i="1"/>
  <c r="H52" i="1" s="1"/>
  <c r="I52" i="1" s="1"/>
  <c r="J52" i="1" s="1"/>
  <c r="G51" i="1"/>
  <c r="E51" i="1"/>
  <c r="C51" i="1"/>
  <c r="H51" i="1" s="1"/>
  <c r="I51" i="1" s="1"/>
  <c r="G50" i="1"/>
  <c r="E50" i="1"/>
  <c r="C50" i="1"/>
  <c r="H50" i="1" s="1"/>
  <c r="G49" i="1"/>
  <c r="E49" i="1"/>
  <c r="C49" i="1"/>
  <c r="H49" i="1" s="1"/>
  <c r="I49" i="1" s="1"/>
  <c r="G48" i="1"/>
  <c r="E48" i="1"/>
  <c r="C48" i="1"/>
  <c r="G47" i="1"/>
  <c r="E47" i="1"/>
  <c r="C47" i="1"/>
  <c r="H47" i="1" s="1"/>
  <c r="I47" i="1" s="1"/>
  <c r="G46" i="1"/>
  <c r="E46" i="1"/>
  <c r="C46" i="1"/>
  <c r="H46" i="1" s="1"/>
  <c r="G45" i="1"/>
  <c r="E45" i="1"/>
  <c r="C45" i="1"/>
  <c r="H45" i="1" s="1"/>
  <c r="I45" i="1" s="1"/>
  <c r="G44" i="1"/>
  <c r="E44" i="1"/>
  <c r="C44" i="1"/>
  <c r="H44" i="1" s="1"/>
  <c r="I44" i="1" s="1"/>
  <c r="J44" i="1" s="1"/>
  <c r="G43" i="1"/>
  <c r="E43" i="1"/>
  <c r="C43" i="1"/>
  <c r="H43" i="1" s="1"/>
  <c r="I43" i="1" s="1"/>
  <c r="G42" i="1"/>
  <c r="E42" i="1"/>
  <c r="C42" i="1"/>
  <c r="G41" i="1"/>
  <c r="E41" i="1"/>
  <c r="C41" i="1"/>
  <c r="H41" i="1" s="1"/>
  <c r="I41" i="1" s="1"/>
  <c r="G40" i="1"/>
  <c r="E40" i="1"/>
  <c r="C40" i="1"/>
  <c r="H40" i="1" s="1"/>
  <c r="G39" i="1"/>
  <c r="E39" i="1"/>
  <c r="C39" i="1"/>
  <c r="G38" i="1"/>
  <c r="E38" i="1"/>
  <c r="C38" i="1"/>
  <c r="G37" i="1"/>
  <c r="E37" i="1"/>
  <c r="C37" i="1"/>
  <c r="H37" i="1" s="1"/>
  <c r="I37" i="1" s="1"/>
  <c r="G36" i="1"/>
  <c r="E36" i="1"/>
  <c r="C36" i="1"/>
  <c r="H36" i="1" s="1"/>
  <c r="I36" i="1" s="1"/>
  <c r="G35" i="1"/>
  <c r="E35" i="1"/>
  <c r="C35" i="1"/>
  <c r="G34" i="1"/>
  <c r="E34" i="1"/>
  <c r="C34" i="1"/>
  <c r="H34" i="1" s="1"/>
  <c r="G33" i="1"/>
  <c r="E33" i="1"/>
  <c r="C33" i="1"/>
  <c r="H33" i="1" s="1"/>
  <c r="I33" i="1" s="1"/>
  <c r="G32" i="1"/>
  <c r="E32" i="1"/>
  <c r="C32" i="1"/>
  <c r="H32" i="1" s="1"/>
  <c r="I32" i="1" s="1"/>
  <c r="G31" i="1"/>
  <c r="E31" i="1"/>
  <c r="C31" i="1"/>
  <c r="H31" i="1" s="1"/>
  <c r="I31" i="1" s="1"/>
  <c r="G30" i="1"/>
  <c r="E30" i="1"/>
  <c r="C30" i="1"/>
  <c r="H30" i="1" s="1"/>
  <c r="G29" i="1"/>
  <c r="E29" i="1"/>
  <c r="C29" i="1"/>
  <c r="H29" i="1" s="1"/>
  <c r="I29" i="1" s="1"/>
  <c r="G28" i="1"/>
  <c r="E28" i="1"/>
  <c r="C28" i="1"/>
  <c r="H28" i="1" s="1"/>
  <c r="I28" i="1" s="1"/>
  <c r="G27" i="1"/>
  <c r="E27" i="1"/>
  <c r="C27" i="1"/>
  <c r="H27" i="1" s="1"/>
  <c r="I27" i="1" s="1"/>
  <c r="G26" i="1"/>
  <c r="E26" i="1"/>
  <c r="C26" i="1"/>
  <c r="H26" i="1" s="1"/>
  <c r="G25" i="1"/>
  <c r="E25" i="1"/>
  <c r="C25" i="1"/>
  <c r="H25" i="1" s="1"/>
  <c r="I25" i="1" s="1"/>
  <c r="G24" i="1"/>
  <c r="E24" i="1"/>
  <c r="C24" i="1"/>
  <c r="B102" i="1"/>
  <c r="B101" i="1"/>
  <c r="B100" i="1"/>
  <c r="B99" i="1"/>
  <c r="B98" i="1"/>
  <c r="B97" i="1"/>
  <c r="B96" i="1"/>
  <c r="H96" i="1" s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H64" i="1" s="1"/>
  <c r="B63" i="1"/>
  <c r="B62" i="1"/>
  <c r="B61" i="1"/>
  <c r="B60" i="1"/>
  <c r="B59" i="1"/>
  <c r="B58" i="1"/>
  <c r="B57" i="1"/>
  <c r="B56" i="1"/>
  <c r="B53" i="1"/>
  <c r="B24" i="1"/>
  <c r="C101" i="1"/>
  <c r="C100" i="1"/>
  <c r="C99" i="1"/>
  <c r="C98" i="1"/>
  <c r="H98" i="1" s="1"/>
  <c r="I98" i="1" s="1"/>
  <c r="J98" i="1" s="1"/>
  <c r="C97" i="1"/>
  <c r="C96" i="1"/>
  <c r="C95" i="1"/>
  <c r="C94" i="1"/>
  <c r="H94" i="1" s="1"/>
  <c r="I94" i="1" s="1"/>
  <c r="J94" i="1" s="1"/>
  <c r="C93" i="1"/>
  <c r="C92" i="1"/>
  <c r="C91" i="1"/>
  <c r="C90" i="1"/>
  <c r="H90" i="1" s="1"/>
  <c r="I90" i="1" s="1"/>
  <c r="J90" i="1" s="1"/>
  <c r="C89" i="1"/>
  <c r="H89" i="1" s="1"/>
  <c r="I89" i="1" s="1"/>
  <c r="J89" i="1" s="1"/>
  <c r="C88" i="1"/>
  <c r="C87" i="1"/>
  <c r="C86" i="1"/>
  <c r="H86" i="1" s="1"/>
  <c r="I86" i="1" s="1"/>
  <c r="J86" i="1" s="1"/>
  <c r="C85" i="1"/>
  <c r="H85" i="1" s="1"/>
  <c r="I85" i="1" s="1"/>
  <c r="J85" i="1" s="1"/>
  <c r="C84" i="1"/>
  <c r="C83" i="1"/>
  <c r="C82" i="1"/>
  <c r="H82" i="1" s="1"/>
  <c r="I82" i="1" s="1"/>
  <c r="J82" i="1" s="1"/>
  <c r="C81" i="1"/>
  <c r="C80" i="1"/>
  <c r="C79" i="1"/>
  <c r="C78" i="1"/>
  <c r="H78" i="1" s="1"/>
  <c r="I78" i="1" s="1"/>
  <c r="J78" i="1" s="1"/>
  <c r="C77" i="1"/>
  <c r="H77" i="1" s="1"/>
  <c r="I77" i="1" s="1"/>
  <c r="J77" i="1" s="1"/>
  <c r="C76" i="1"/>
  <c r="C75" i="1"/>
  <c r="C74" i="1"/>
  <c r="H74" i="1" s="1"/>
  <c r="I74" i="1" s="1"/>
  <c r="J74" i="1" s="1"/>
  <c r="C73" i="1"/>
  <c r="C72" i="1"/>
  <c r="C71" i="1"/>
  <c r="C70" i="1"/>
  <c r="H70" i="1" s="1"/>
  <c r="I70" i="1" s="1"/>
  <c r="J70" i="1" s="1"/>
  <c r="C69" i="1"/>
  <c r="C68" i="1"/>
  <c r="C67" i="1"/>
  <c r="C66" i="1"/>
  <c r="H66" i="1" s="1"/>
  <c r="I66" i="1" s="1"/>
  <c r="J66" i="1" s="1"/>
  <c r="C65" i="1"/>
  <c r="H65" i="1" s="1"/>
  <c r="C64" i="1"/>
  <c r="C63" i="1"/>
  <c r="C62" i="1"/>
  <c r="H62" i="1" s="1"/>
  <c r="I62" i="1" s="1"/>
  <c r="J62" i="1" s="1"/>
  <c r="C61" i="1"/>
  <c r="C60" i="1"/>
  <c r="C59" i="1"/>
  <c r="C58" i="1"/>
  <c r="H58" i="1" s="1"/>
  <c r="I58" i="1" s="1"/>
  <c r="J58" i="1" s="1"/>
  <c r="C57" i="1"/>
  <c r="H102" i="1"/>
  <c r="H101" i="1"/>
  <c r="I101" i="1" s="1"/>
  <c r="J101" i="1" s="1"/>
  <c r="H97" i="1"/>
  <c r="I97" i="1" s="1"/>
  <c r="J97" i="1" s="1"/>
  <c r="H93" i="1"/>
  <c r="I93" i="1" s="1"/>
  <c r="J93" i="1" s="1"/>
  <c r="H92" i="1"/>
  <c r="I92" i="1" s="1"/>
  <c r="J92" i="1" s="1"/>
  <c r="H80" i="1"/>
  <c r="I102" i="1"/>
  <c r="J102" i="1" s="1"/>
  <c r="C56" i="1"/>
  <c r="C53" i="1"/>
  <c r="H48" i="1" l="1"/>
  <c r="I48" i="1" s="1"/>
  <c r="I50" i="1"/>
  <c r="J50" i="1" s="1"/>
  <c r="H42" i="1"/>
  <c r="I42" i="1" s="1"/>
  <c r="J42" i="1" s="1"/>
  <c r="I46" i="1"/>
  <c r="I40" i="1"/>
  <c r="J40" i="1" s="1"/>
  <c r="H38" i="1"/>
  <c r="I38" i="1" s="1"/>
  <c r="J38" i="1" s="1"/>
  <c r="I34" i="1"/>
  <c r="I30" i="1"/>
  <c r="J30" i="1" s="1"/>
  <c r="I26" i="1"/>
  <c r="J26" i="1" s="1"/>
  <c r="J27" i="1"/>
  <c r="J31" i="1"/>
  <c r="H91" i="1"/>
  <c r="H100" i="1"/>
  <c r="I100" i="1" s="1"/>
  <c r="J100" i="1" s="1"/>
  <c r="J34" i="1"/>
  <c r="J35" i="1"/>
  <c r="J41" i="1"/>
  <c r="J49" i="1"/>
  <c r="H95" i="1"/>
  <c r="I95" i="1" s="1"/>
  <c r="H99" i="1"/>
  <c r="H57" i="1"/>
  <c r="I57" i="1" s="1"/>
  <c r="J57" i="1" s="1"/>
  <c r="H61" i="1"/>
  <c r="I61" i="1" s="1"/>
  <c r="J61" i="1" s="1"/>
  <c r="I65" i="1"/>
  <c r="J65" i="1" s="1"/>
  <c r="H69" i="1"/>
  <c r="I69" i="1" s="1"/>
  <c r="J69" i="1" s="1"/>
  <c r="H73" i="1"/>
  <c r="I73" i="1" s="1"/>
  <c r="J73" i="1" s="1"/>
  <c r="H81" i="1"/>
  <c r="I81" i="1" s="1"/>
  <c r="J81" i="1" s="1"/>
  <c r="I91" i="1"/>
  <c r="J91" i="1" s="1"/>
  <c r="H60" i="1"/>
  <c r="I60" i="1" s="1"/>
  <c r="J60" i="1" s="1"/>
  <c r="H68" i="1"/>
  <c r="I68" i="1" s="1"/>
  <c r="J68" i="1" s="1"/>
  <c r="H76" i="1"/>
  <c r="I76" i="1" s="1"/>
  <c r="J76" i="1" s="1"/>
  <c r="H84" i="1"/>
  <c r="I84" i="1" s="1"/>
  <c r="J84" i="1" s="1"/>
  <c r="H71" i="1"/>
  <c r="I71" i="1" s="1"/>
  <c r="H79" i="1"/>
  <c r="I79" i="1" s="1"/>
  <c r="H87" i="1"/>
  <c r="I87" i="1" s="1"/>
  <c r="H67" i="1"/>
  <c r="I67" i="1" s="1"/>
  <c r="J67" i="1" s="1"/>
  <c r="H83" i="1"/>
  <c r="I83" i="1" s="1"/>
  <c r="J83" i="1" s="1"/>
  <c r="H72" i="1"/>
  <c r="H88" i="1"/>
  <c r="I88" i="1" s="1"/>
  <c r="J88" i="1" s="1"/>
  <c r="H53" i="1"/>
  <c r="I53" i="1" s="1"/>
  <c r="J53" i="1" s="1"/>
  <c r="J45" i="1"/>
  <c r="H75" i="1"/>
  <c r="I75" i="1" s="1"/>
  <c r="J75" i="1" s="1"/>
  <c r="H63" i="1"/>
  <c r="I63" i="1" s="1"/>
  <c r="H56" i="1"/>
  <c r="I56" i="1" s="1"/>
  <c r="J56" i="1" s="1"/>
  <c r="H59" i="1"/>
  <c r="I59" i="1" s="1"/>
  <c r="J46" i="1"/>
  <c r="J37" i="1"/>
  <c r="J33" i="1"/>
  <c r="J29" i="1"/>
  <c r="J25" i="1"/>
  <c r="J43" i="1"/>
  <c r="J47" i="1"/>
  <c r="J51" i="1"/>
  <c r="H24" i="1"/>
  <c r="I24" i="1" s="1"/>
  <c r="J24" i="1" s="1"/>
  <c r="I99" i="1"/>
  <c r="J28" i="1"/>
  <c r="J32" i="1"/>
  <c r="J36" i="1"/>
  <c r="I64" i="1"/>
  <c r="J64" i="1" s="1"/>
  <c r="I72" i="1"/>
  <c r="J72" i="1" s="1"/>
  <c r="I80" i="1"/>
  <c r="J80" i="1" s="1"/>
  <c r="I96" i="1"/>
  <c r="J96" i="1" s="1"/>
  <c r="J95" i="1"/>
  <c r="J99" i="1"/>
  <c r="J142" i="3"/>
  <c r="J59" i="3"/>
  <c r="J147" i="3"/>
  <c r="J141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H133" i="3"/>
  <c r="J132" i="3"/>
  <c r="I132" i="3"/>
  <c r="H132" i="3"/>
  <c r="J115" i="3"/>
  <c r="C115" i="3"/>
  <c r="J114" i="3"/>
  <c r="C114" i="3"/>
  <c r="J113" i="3"/>
  <c r="C113" i="3"/>
  <c r="J112" i="3"/>
  <c r="C112" i="3"/>
  <c r="J111" i="3"/>
  <c r="C111" i="3"/>
  <c r="J110" i="3"/>
  <c r="C110" i="3"/>
  <c r="J109" i="3"/>
  <c r="C109" i="3"/>
  <c r="J108" i="3"/>
  <c r="C108" i="3"/>
  <c r="J107" i="3"/>
  <c r="C107" i="3"/>
  <c r="J106" i="3"/>
  <c r="C106" i="3"/>
  <c r="J105" i="3"/>
  <c r="C105" i="3"/>
  <c r="J104" i="3"/>
  <c r="C104" i="3"/>
  <c r="J103" i="3"/>
  <c r="C103" i="3"/>
  <c r="J102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H8" i="3"/>
  <c r="L11" i="2"/>
  <c r="J108" i="1"/>
  <c r="H8" i="1"/>
  <c r="J48" i="1" l="1"/>
  <c r="J54" i="1" s="1"/>
  <c r="J55" i="1" s="1"/>
  <c r="J79" i="1"/>
  <c r="J71" i="1"/>
  <c r="J87" i="1"/>
  <c r="J63" i="1"/>
  <c r="J59" i="1"/>
  <c r="J61" i="3"/>
  <c r="H145" i="3"/>
  <c r="J103" i="1" l="1"/>
  <c r="H106" i="1" s="1"/>
</calcChain>
</file>

<file path=xl/sharedStrings.xml><?xml version="1.0" encoding="utf-8"?>
<sst xmlns="http://schemas.openxmlformats.org/spreadsheetml/2006/main" count="413" uniqueCount="209">
  <si>
    <t>Customer's name &amp; address:</t>
  </si>
  <si>
    <t>Invoice No.:</t>
  </si>
  <si>
    <t>Clearlake Shipping Pte Ltd</t>
  </si>
  <si>
    <t>Date: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</si>
  <si>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</si>
  <si>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</si>
  <si>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</si>
  <si>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</si>
  <si>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</si>
  <si>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</si>
  <si>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</si>
  <si>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</si>
  <si>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</si>
  <si>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</si>
  <si>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</si>
  <si>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</si>
  <si>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</si>
  <si>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</si>
  <si>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</si>
  <si>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</si>
  <si>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</si>
  <si>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</si>
  <si>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</si>
  <si>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</si>
  <si>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</si>
  <si>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Targale</t>
  </si>
  <si>
    <t>Gotland Sofia</t>
  </si>
  <si>
    <t>Hellas Avatar</t>
  </si>
  <si>
    <t>Eco Holmby Hills</t>
  </si>
  <si>
    <t>Clearocean Apollon</t>
  </si>
  <si>
    <t>Clearocean Melody</t>
  </si>
  <si>
    <t>Clearocean Marvel</t>
  </si>
  <si>
    <t>Gotland Aliya</t>
  </si>
  <si>
    <t>Gotland Carolina</t>
  </si>
  <si>
    <t>Gotland Marieann</t>
  </si>
  <si>
    <t>Eco Palm Spring</t>
  </si>
  <si>
    <t>Nordic Geneva</t>
  </si>
  <si>
    <t>Nordic Basel</t>
  </si>
  <si>
    <t>Nordic Tristan</t>
  </si>
  <si>
    <t>Clearocean Magic</t>
  </si>
  <si>
    <t>Clearocean Ajax</t>
  </si>
  <si>
    <t>Clearocean Miracle</t>
  </si>
  <si>
    <t>MR Aries</t>
  </si>
  <si>
    <t>Arctic Breeze</t>
  </si>
  <si>
    <t>MR Pat Brown</t>
  </si>
  <si>
    <t>Virgo</t>
  </si>
  <si>
    <t>ETC Nefertari</t>
  </si>
  <si>
    <t>Sub Total (C/f)</t>
  </si>
  <si>
    <t>Sub Total (B/f)</t>
  </si>
  <si>
    <t>Hellas Margarita</t>
  </si>
  <si>
    <t>Arctic Bay</t>
  </si>
  <si>
    <t>Nord Magic</t>
  </si>
  <si>
    <t>MR Leo</t>
  </si>
  <si>
    <t>Atlantic Pegasus</t>
  </si>
  <si>
    <t>Velebit</t>
  </si>
  <si>
    <t>Antonis</t>
  </si>
  <si>
    <t>Nord Minute</t>
  </si>
  <si>
    <t>Arctic Blizzard</t>
  </si>
  <si>
    <t>Atlantica Bay</t>
  </si>
  <si>
    <t>Aquila L</t>
  </si>
  <si>
    <t>FT Portoria</t>
  </si>
  <si>
    <t>Nave Titan</t>
  </si>
  <si>
    <t>Clearocean Mary</t>
  </si>
  <si>
    <t>Clearocean Maria</t>
  </si>
  <si>
    <t>Unity Venture</t>
  </si>
  <si>
    <t>Atlantic Guard</t>
  </si>
  <si>
    <t>Champion Pomer</t>
  </si>
  <si>
    <t>Arctos</t>
  </si>
  <si>
    <t>Meridian Express</t>
  </si>
  <si>
    <t>Atlantic Marble</t>
  </si>
  <si>
    <t>Dee4 Birch</t>
  </si>
  <si>
    <t>Dee4 Cedar</t>
  </si>
  <si>
    <t>Atlantic Frontier</t>
  </si>
  <si>
    <t>Atlantic Journey</t>
  </si>
  <si>
    <t>CS Zephyr</t>
  </si>
  <si>
    <t>Hellas Tatiana</t>
  </si>
  <si>
    <t>Sunny Bay</t>
  </si>
  <si>
    <t>Velos Leo</t>
  </si>
  <si>
    <t>Seamuse</t>
  </si>
  <si>
    <t>Platytera</t>
  </si>
  <si>
    <t>Velos Fortuna</t>
  </si>
  <si>
    <t>Velos Aquarius</t>
  </si>
  <si>
    <t>Noble Spirit</t>
  </si>
  <si>
    <t>Ionic Althea</t>
  </si>
  <si>
    <t>Velos Sapphire</t>
  </si>
  <si>
    <t>Invoice Total</t>
  </si>
  <si>
    <t>Amount Due (Rounded Off):</t>
  </si>
  <si>
    <t>Payment due date: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</si>
  <si>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</si>
  <si>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</si>
  <si>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</si>
  <si>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</si>
  <si>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</si>
  <si>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</si>
  <si>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</si>
  <si>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</si>
  <si>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</si>
  <si>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</si>
  <si>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</si>
  <si>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</si>
  <si>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</si>
  <si>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Atlantic Sirius</t>
  </si>
  <si>
    <t>Dee4 Acacia (Citrus Express)</t>
  </si>
  <si>
    <t>MR Euphrates (MR Aquarius)</t>
  </si>
  <si>
    <t>MR Tigris (MR Pegasus)</t>
  </si>
  <si>
    <t>TORM Marina</t>
  </si>
  <si>
    <t>T Jungfrau</t>
  </si>
  <si>
    <t>M/T VERIGE</t>
  </si>
  <si>
    <t xml:space="preserve"> Terms of payment:</t>
  </si>
  <si>
    <t>Victory Venture</t>
  </si>
  <si>
    <t>Hanover Square</t>
  </si>
  <si>
    <t>Hellas Calafia</t>
  </si>
  <si>
    <t>Eco Yosemite Park</t>
  </si>
  <si>
    <t>Alpine Persefone</t>
  </si>
  <si>
    <t>Yufu Crown</t>
  </si>
  <si>
    <t>Clearocean Mathilde (Eco Holmby Hills)</t>
  </si>
  <si>
    <t>Clearocean Music (Eco Palm Spring)</t>
  </si>
  <si>
    <t>BW Galatea</t>
  </si>
  <si>
    <t>Athens Spirit</t>
  </si>
  <si>
    <t>Nave Atropos</t>
  </si>
  <si>
    <t>Ridgebury Mary Selena</t>
  </si>
  <si>
    <t>Vinjerac</t>
  </si>
  <si>
    <t>IBIS Pacific</t>
  </si>
  <si>
    <t>Maersk Cancun</t>
  </si>
  <si>
    <t>Hellas Marianna</t>
  </si>
  <si>
    <t>Aurviken</t>
  </si>
  <si>
    <t>SCF Don</t>
  </si>
  <si>
    <t>Atlantic Queen</t>
  </si>
  <si>
    <t>Maersk Timaru</t>
  </si>
  <si>
    <t>Marine Hope</t>
  </si>
  <si>
    <t>Mermaid Hope</t>
  </si>
  <si>
    <t>PTI Rhine</t>
  </si>
  <si>
    <t>Lia</t>
  </si>
  <si>
    <t>Torm Mathilde</t>
  </si>
  <si>
    <t>Sydney Spirit (Clearlake)</t>
  </si>
  <si>
    <t>Mercury Hope</t>
  </si>
  <si>
    <t>MR Orestes</t>
  </si>
  <si>
    <t>PTI Hercules</t>
  </si>
  <si>
    <t>UACC Manama</t>
  </si>
  <si>
    <t>Leon Apollon</t>
  </si>
  <si>
    <t>Baghdad</t>
  </si>
  <si>
    <t>Clearocean Moritz</t>
  </si>
  <si>
    <t>Sea Leopard (Clearlake)</t>
  </si>
  <si>
    <t>Talara</t>
  </si>
  <si>
    <t>Clearocean Mustang</t>
  </si>
  <si>
    <t>Maersk Tokyo</t>
  </si>
  <si>
    <t>Eco Joshua Park</t>
  </si>
  <si>
    <t>Clear Stars</t>
  </si>
  <si>
    <t>VERIGE</t>
  </si>
  <si>
    <t>Clearlake Fleet</t>
  </si>
  <si>
    <t>Gunmetal Jack (MR Orestes)</t>
  </si>
  <si>
    <t xml:space="preserve">Anemos I </t>
  </si>
  <si>
    <t>Seapike</t>
  </si>
  <si>
    <t>Northern Light</t>
  </si>
  <si>
    <t>BW Osprey</t>
  </si>
  <si>
    <t>Clearocean Marauder</t>
  </si>
  <si>
    <t>PS Houston</t>
  </si>
  <si>
    <t>BW Leopard</t>
  </si>
  <si>
    <t>Torm Solution</t>
  </si>
  <si>
    <t>NS Pride</t>
  </si>
  <si>
    <t>Ardmore Endurance</t>
  </si>
  <si>
    <t>NS Point</t>
  </si>
  <si>
    <t>Ardmore Explorer</t>
  </si>
  <si>
    <t>BW Lioness</t>
  </si>
  <si>
    <t>Hellas Revenger</t>
  </si>
  <si>
    <t>GEM NO.5</t>
  </si>
  <si>
    <t>PTI Amazon</t>
  </si>
  <si>
    <t>Invoice for period of April  2021</t>
  </si>
  <si>
    <t>Eco West Coast</t>
  </si>
  <si>
    <t>Anwaar Benghazi</t>
  </si>
  <si>
    <t>Seychelles Patriot</t>
  </si>
  <si>
    <t>Thirty Four Thousand Six Hundred and Fifty</t>
  </si>
  <si>
    <t>1639/2122</t>
  </si>
  <si>
    <t>Amount C/f</t>
  </si>
  <si>
    <t>Amount B/f</t>
  </si>
  <si>
    <t>HDFC Bank</t>
  </si>
  <si>
    <t>56, Rajpur Road, Dehradun – 248001, Uttaranchal, INDIA</t>
  </si>
  <si>
    <t>Bank Tel. # +91-135 2621330</t>
  </si>
  <si>
    <t>Bank Swift Code: HDFCINBB</t>
  </si>
  <si>
    <t>Bank Account: 02252560001213</t>
  </si>
  <si>
    <t>Mr. Reuben Aaros</t>
  </si>
  <si>
    <t>Ultranav/BW/BOSS</t>
  </si>
  <si>
    <t>Cabo Froward</t>
  </si>
  <si>
    <t>Invoice for period of Jul 2021</t>
  </si>
  <si>
    <t>Vessel</t>
  </si>
  <si>
    <t>Last Port</t>
  </si>
  <si>
    <t>Last Noon Report</t>
  </si>
  <si>
    <t>Balboa</t>
  </si>
  <si>
    <t>Long Beach</t>
  </si>
  <si>
    <t>Terms of payment:</t>
  </si>
  <si>
    <t>Ultranav Aframax Fleet</t>
  </si>
  <si>
    <t>Almi Spirit</t>
  </si>
  <si>
    <t>Tanjung Pelepas</t>
  </si>
  <si>
    <t>Aqualeader</t>
  </si>
  <si>
    <t>Aqualegacy</t>
  </si>
  <si>
    <t>Aqualoyalty</t>
  </si>
  <si>
    <t>Zhanjiang</t>
  </si>
  <si>
    <t>Aquapuelche</t>
  </si>
  <si>
    <t>Cherry Point</t>
  </si>
  <si>
    <t>Aquasurazo</t>
  </si>
  <si>
    <t>SW Pass</t>
  </si>
  <si>
    <t>Aquatravesia</t>
  </si>
  <si>
    <t>Puerto Armuelles</t>
  </si>
  <si>
    <t xml:space="preserve">Qty. </t>
  </si>
  <si>
    <t>1739/2122</t>
  </si>
  <si>
    <t>Three Thousand One Hundred and Fifty</t>
  </si>
  <si>
    <t>Cape Tankers Inc.</t>
  </si>
  <si>
    <t>El Bosque Norte 500, 20th Floor</t>
  </si>
  <si>
    <t>Las Condes, Santiago,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</si>
</sst>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;@"/>
    <numFmt numFmtId="165" formatCode="mm/yy"/>
    <numFmt numFmtId="166" formatCode="[$USD]\ #,##0.00"/>
    <numFmt numFmtId="167" formatCode="[$USD]\ #,##0"/>
  </numFmts>
  <fonts count="37" x14ac:knownFonts="1">
    <font>
      <sz val="10"/>
      <color rgb="FF000000"/>
      <name val="Arial"/>
      <family val="2"/>
      <charset val="1"/>
    </font>
    <font>
      <b/>
      <sz val="10"/>
      <color rgb="FF000000"/>
      <name val="Verdana"/>
      <family val="2"/>
      <charset val="1"/>
    </font>
    <font>
      <b/>
      <i/>
      <sz val="6"/>
      <color rgb="FF000000"/>
      <name val="Verdana"/>
      <family val="2"/>
      <charset val="1"/>
    </font>
    <font>
      <b/>
      <i/>
      <sz val="6"/>
      <color rgb="FF969696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333333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66"/>
      <name val="Arial"/>
      <family val="2"/>
      <charset val="1"/>
    </font>
    <font>
      <b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9"/>
      <color rgb="FF000000"/>
      <name val="Arial"/>
      <family val="2"/>
      <charset val="1"/>
    </font>
    <font>
      <b/>
      <i/>
      <sz val="9"/>
      <color rgb="FF006000"/>
      <name val="Arial"/>
      <family val="2"/>
      <charset val="1"/>
    </font>
    <font>
      <sz val="7"/>
      <color rgb="FF333333"/>
      <name val="Arial Narrow"/>
      <family val="2"/>
      <charset val="1"/>
    </font>
    <font>
      <sz val="10"/>
      <color theme="1"/>
      <name val="Arial"/>
      <family val="2"/>
    </font>
    <font>
      <b/>
      <sz val="10"/>
      <color rgb="FF000066"/>
      <name val="Arial"/>
      <family val="2"/>
    </font>
    <font>
      <b/>
      <sz val="10"/>
      <color rgb="FF000000"/>
      <name val="Arial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theme="5" tint="-0.249977111117893"/>
      <name val="Tahoma"/>
      <family val="2"/>
    </font>
    <font>
      <sz val="8"/>
      <color theme="1" tint="4.9989318521683403E-2"/>
      <name val="Tahoma"/>
      <family val="2"/>
    </font>
    <font>
      <sz val="8"/>
      <color rgb="FF0070C0"/>
      <name val="Tahoma"/>
      <family val="2"/>
    </font>
    <font>
      <sz val="9"/>
      <color rgb="FF333333"/>
      <name val="Arial"/>
      <family val="2"/>
      <charset val="1"/>
    </font>
    <font>
      <b/>
      <sz val="8"/>
      <color theme="7" tint="-0.499984740745262"/>
      <name val="Tahoma"/>
      <family val="2"/>
    </font>
    <font>
      <sz val="8"/>
      <color rgb="FF000000"/>
      <name val="Arial"/>
      <family val="2"/>
      <charset val="1"/>
    </font>
    <font>
      <b/>
      <i/>
      <sz val="8"/>
      <color rgb="FF006000"/>
      <name val="Arial"/>
      <family val="2"/>
      <charset val="1"/>
    </font>
    <font>
      <b/>
      <sz val="9"/>
      <color rgb="FF333333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color rgb="FF0070C0"/>
      <name val="Tahoma"/>
      <family val="2"/>
    </font>
    <font>
      <b/>
      <sz val="9"/>
      <color rgb="FF000066"/>
      <name val="Arial"/>
      <family val="2"/>
      <charset val="1"/>
    </font>
    <font>
      <b/>
      <sz val="10"/>
      <color rgb="FF002060"/>
      <name val="Arial"/>
      <family val="2"/>
    </font>
    <font>
      <sz val="9"/>
      <color rgb="FF000000"/>
      <name val="Arial"/>
      <family val="2"/>
      <charset val="1"/>
    </font>
    <font>
      <b/>
      <sz val="9"/>
      <color rgb="FF00B0F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indexed="64"/>
      </patternFill>
    </fill>
  </fills>
  <borders count="6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  <border>
      <left style="thin">
        <color rgb="FF7F7F7F"/>
      </left>
      <right style="thin">
        <color theme="0" tint="-0.24994659260841701"/>
      </right>
      <top style="thin">
        <color rgb="FF7F7F7F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7F7F7F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7F7F7F"/>
      </right>
      <top style="thin">
        <color rgb="FF7F7F7F"/>
      </top>
      <bottom style="thin">
        <color theme="0" tint="-0.24994659260841701"/>
      </bottom>
      <diagonal/>
    </border>
    <border>
      <left style="thin">
        <color rgb="FF7F7F7F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rgb="FF7F7F7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7F7F7F"/>
      </left>
      <right style="thin">
        <color theme="0" tint="-0.24994659260841701"/>
      </right>
      <top style="thin">
        <color theme="0" tint="-0.24994659260841701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7F7F7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rgb="FF7F7F7F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7" fillId="0" borderId="0"/>
    <xf numFmtId="0" fontId="28" fillId="0" borderId="0"/>
  </cellStyleXfs>
  <cellXfs count="186"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17" xfId="0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7" fillId="0" borderId="0" xfId="0" applyFont="1" applyAlignment="1">
      <alignment vertical="center"/>
    </xf>
    <xf numFmtId="0" fontId="6" fillId="0" borderId="0" xfId="0" applyFont="1" applyAlignment="1"/>
    <xf numFmtId="167" fontId="6" fillId="0" borderId="19" xfId="0" applyNumberFormat="1" applyFont="1" applyBorder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5" xfId="0" applyBorder="1" applyAlignment="1">
      <alignment vertical="center"/>
    </xf>
    <xf numFmtId="0" fontId="6" fillId="0" borderId="15" xfId="0" applyFont="1" applyBorder="1" applyAlignment="1">
      <alignment vertical="center"/>
    </xf>
    <xf numFmtId="164" fontId="0" fillId="0" borderId="0" xfId="0" applyNumberFormat="1" applyAlignment="1"/>
    <xf numFmtId="0" fontId="9" fillId="0" borderId="0" xfId="0" applyFont="1" applyAlignment="1"/>
    <xf numFmtId="0" fontId="0" fillId="0" borderId="0" xfId="0" applyAlignment="1"/>
    <xf numFmtId="164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0" fillId="0" borderId="0" xfId="0" applyFont="1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12" fillId="0" borderId="22" xfId="0" applyFont="1" applyBorder="1" applyAlignment="1"/>
    <xf numFmtId="0" fontId="0" fillId="0" borderId="22" xfId="0" applyBorder="1" applyAlignment="1"/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7" fillId="0" borderId="29" xfId="0" applyFont="1" applyBorder="1" applyAlignment="1">
      <alignment horizontal="left" vertical="center" indent="1"/>
    </xf>
    <xf numFmtId="0" fontId="17" fillId="0" borderId="27" xfId="0" applyFont="1" applyBorder="1" applyAlignment="1">
      <alignment horizontal="left" vertical="center" indent="1"/>
    </xf>
    <xf numFmtId="0" fontId="18" fillId="0" borderId="27" xfId="0" applyFont="1" applyBorder="1" applyAlignment="1">
      <alignment horizontal="left" vertical="center" indent="1"/>
    </xf>
    <xf numFmtId="0" fontId="19" fillId="0" borderId="27" xfId="0" applyFont="1" applyBorder="1" applyAlignment="1">
      <alignment horizontal="left" vertical="center" indent="1"/>
    </xf>
    <xf numFmtId="0" fontId="20" fillId="0" borderId="27" xfId="0" applyFont="1" applyBorder="1" applyAlignment="1">
      <alignment horizontal="left" vertical="center" indent="1"/>
    </xf>
    <xf numFmtId="0" fontId="21" fillId="0" borderId="27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33" xfId="0" applyFont="1" applyBorder="1" applyAlignment="1">
      <alignment horizontal="left" vertical="center"/>
    </xf>
    <xf numFmtId="0" fontId="9" fillId="0" borderId="0" xfId="0" applyFont="1" applyBorder="1" applyAlignment="1"/>
    <xf numFmtId="0" fontId="9" fillId="0" borderId="34" xfId="0" applyFont="1" applyBorder="1" applyAlignment="1"/>
    <xf numFmtId="0" fontId="9" fillId="0" borderId="33" xfId="0" applyFont="1" applyBorder="1" applyAlignment="1">
      <alignment horizontal="left" vertical="center" indent="1"/>
    </xf>
    <xf numFmtId="0" fontId="0" fillId="0" borderId="35" xfId="0" applyBorder="1" applyAlignment="1"/>
    <xf numFmtId="0" fontId="0" fillId="0" borderId="36" xfId="0" applyBorder="1" applyAlignment="1"/>
    <xf numFmtId="0" fontId="0" fillId="0" borderId="37" xfId="0" applyBorder="1" applyAlignment="1"/>
    <xf numFmtId="1" fontId="14" fillId="0" borderId="27" xfId="0" applyNumberFormat="1" applyFont="1" applyBorder="1" applyAlignment="1">
      <alignment horizontal="center" vertical="center"/>
    </xf>
    <xf numFmtId="0" fontId="22" fillId="0" borderId="34" xfId="0" applyFont="1" applyBorder="1" applyAlignment="1"/>
    <xf numFmtId="0" fontId="23" fillId="0" borderId="27" xfId="0" applyFont="1" applyBorder="1" applyAlignment="1">
      <alignment horizontal="left" vertical="center" indent="1"/>
    </xf>
    <xf numFmtId="0" fontId="23" fillId="0" borderId="38" xfId="0" applyFont="1" applyBorder="1" applyAlignment="1">
      <alignment horizontal="left" vertical="center" indent="1"/>
    </xf>
    <xf numFmtId="0" fontId="17" fillId="0" borderId="39" xfId="0" applyFont="1" applyBorder="1" applyAlignment="1">
      <alignment horizontal="left" vertical="center" indent="1"/>
    </xf>
    <xf numFmtId="0" fontId="17" fillId="7" borderId="27" xfId="0" applyFont="1" applyFill="1" applyBorder="1" applyAlignment="1">
      <alignment horizontal="left" vertical="center" wrapText="1" indent="1"/>
    </xf>
    <xf numFmtId="0" fontId="0" fillId="0" borderId="12" xfId="0" applyBorder="1" applyAlignment="1">
      <alignment vertical="center"/>
    </xf>
    <xf numFmtId="0" fontId="9" fillId="0" borderId="33" xfId="0" applyFont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2" fontId="14" fillId="0" borderId="41" xfId="0" applyNumberFormat="1" applyFont="1" applyBorder="1" applyAlignment="1">
      <alignment horizontal="right" vertical="center" indent="1"/>
    </xf>
    <xf numFmtId="0" fontId="0" fillId="0" borderId="0" xfId="0" applyAlignment="1">
      <alignment horizontal="center"/>
    </xf>
    <xf numFmtId="2" fontId="14" fillId="0" borderId="27" xfId="0" applyNumberFormat="1" applyFont="1" applyBorder="1" applyAlignment="1">
      <alignment horizontal="right" vertical="center" indent="1"/>
    </xf>
    <xf numFmtId="0" fontId="8" fillId="0" borderId="27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2" xfId="0" applyBorder="1" applyAlignment="1">
      <alignment vertical="center"/>
    </xf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24" fillId="0" borderId="0" xfId="0" applyFont="1" applyAlignment="1"/>
    <xf numFmtId="0" fontId="25" fillId="0" borderId="22" xfId="0" applyFont="1" applyBorder="1" applyAlignment="1"/>
    <xf numFmtId="0" fontId="24" fillId="0" borderId="22" xfId="0" applyFont="1" applyBorder="1" applyAlignment="1"/>
    <xf numFmtId="0" fontId="26" fillId="0" borderId="33" xfId="0" applyFont="1" applyBorder="1" applyAlignment="1">
      <alignment horizontal="left" vertical="center" indent="1"/>
    </xf>
    <xf numFmtId="0" fontId="22" fillId="0" borderId="0" xfId="0" applyFont="1" applyBorder="1" applyAlignment="1"/>
    <xf numFmtId="0" fontId="22" fillId="0" borderId="33" xfId="0" applyFont="1" applyBorder="1" applyAlignment="1">
      <alignment horizontal="left" vertical="center" indent="1"/>
    </xf>
    <xf numFmtId="0" fontId="0" fillId="0" borderId="45" xfId="0" applyBorder="1" applyAlignment="1">
      <alignment horizontal="left"/>
    </xf>
    <xf numFmtId="2" fontId="29" fillId="0" borderId="27" xfId="0" applyNumberFormat="1" applyFont="1" applyBorder="1" applyAlignment="1">
      <alignment horizontal="right" vertical="center"/>
    </xf>
    <xf numFmtId="2" fontId="14" fillId="0" borderId="27" xfId="0" applyNumberFormat="1" applyFont="1" applyBorder="1" applyAlignment="1">
      <alignment horizontal="center" vertical="center"/>
    </xf>
    <xf numFmtId="2" fontId="14" fillId="0" borderId="41" xfId="0" applyNumberFormat="1" applyFont="1" applyBorder="1" applyAlignment="1">
      <alignment horizontal="center" vertical="center"/>
    </xf>
    <xf numFmtId="0" fontId="32" fillId="0" borderId="39" xfId="0" applyFont="1" applyBorder="1" applyAlignment="1">
      <alignment vertical="center"/>
    </xf>
    <xf numFmtId="0" fontId="14" fillId="0" borderId="46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32" fillId="0" borderId="27" xfId="0" applyFont="1" applyBorder="1" applyAlignment="1">
      <alignment horizontal="left" vertical="center" indent="1"/>
    </xf>
    <xf numFmtId="0" fontId="14" fillId="0" borderId="46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/>
    </xf>
    <xf numFmtId="164" fontId="6" fillId="0" borderId="6" xfId="0" applyNumberFormat="1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 indent="1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left" vertical="center" indent="1"/>
    </xf>
    <xf numFmtId="0" fontId="6" fillId="0" borderId="17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indent="1"/>
    </xf>
    <xf numFmtId="2" fontId="14" fillId="0" borderId="27" xfId="0" applyNumberFormat="1" applyFont="1" applyBorder="1" applyAlignment="1">
      <alignment horizontal="right" vertical="center" indent="1"/>
    </xf>
    <xf numFmtId="2" fontId="14" fillId="0" borderId="28" xfId="0" applyNumberFormat="1" applyFont="1" applyBorder="1" applyAlignment="1">
      <alignment horizontal="right" vertical="center" indent="1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43" xfId="0" applyFont="1" applyBorder="1" applyAlignment="1">
      <alignment horizontal="right" vertical="center"/>
    </xf>
    <xf numFmtId="0" fontId="15" fillId="0" borderId="43" xfId="0" applyFont="1" applyBorder="1" applyAlignment="1">
      <alignment horizontal="center" vertical="center"/>
    </xf>
    <xf numFmtId="2" fontId="15" fillId="0" borderId="43" xfId="0" applyNumberFormat="1" applyFont="1" applyBorder="1" applyAlignment="1">
      <alignment horizontal="right" vertical="center" indent="1"/>
    </xf>
    <xf numFmtId="0" fontId="15" fillId="0" borderId="44" xfId="0" applyFont="1" applyBorder="1" applyAlignment="1">
      <alignment horizontal="right" vertical="center" inden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6" fillId="0" borderId="27" xfId="0" applyFont="1" applyBorder="1" applyAlignment="1">
      <alignment horizontal="right" vertical="center"/>
    </xf>
    <xf numFmtId="0" fontId="15" fillId="0" borderId="27" xfId="0" applyFont="1" applyBorder="1" applyAlignment="1">
      <alignment horizontal="center" vertical="center"/>
    </xf>
    <xf numFmtId="2" fontId="15" fillId="0" borderId="27" xfId="0" applyNumberFormat="1" applyFont="1" applyBorder="1" applyAlignment="1">
      <alignment horizontal="right" vertical="center" indent="1"/>
    </xf>
    <xf numFmtId="0" fontId="15" fillId="0" borderId="28" xfId="0" applyFont="1" applyBorder="1" applyAlignment="1">
      <alignment horizontal="right" vertical="center" indent="1"/>
    </xf>
    <xf numFmtId="0" fontId="0" fillId="0" borderId="18" xfId="0" applyBorder="1" applyAlignment="1">
      <alignment horizontal="left" vertical="center"/>
    </xf>
    <xf numFmtId="167" fontId="6" fillId="0" borderId="20" xfId="0" applyNumberFormat="1" applyFont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164" fontId="6" fillId="0" borderId="16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4" fillId="0" borderId="41" xfId="0" applyFont="1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6" fontId="0" fillId="3" borderId="13" xfId="0" applyNumberFormat="1" applyFill="1" applyBorder="1" applyAlignment="1">
      <alignment horizontal="right" vertical="center"/>
    </xf>
    <xf numFmtId="166" fontId="0" fillId="0" borderId="0" xfId="0" applyNumberFormat="1" applyAlignment="1">
      <alignment horizontal="right"/>
    </xf>
    <xf numFmtId="0" fontId="14" fillId="0" borderId="46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30" fillId="0" borderId="30" xfId="1" applyFont="1" applyFill="1" applyBorder="1" applyAlignment="1">
      <alignment horizontal="left" vertical="center"/>
    </xf>
    <xf numFmtId="0" fontId="31" fillId="0" borderId="31" xfId="1" applyFont="1" applyFill="1" applyBorder="1" applyAlignment="1">
      <alignment horizontal="left" vertical="center"/>
    </xf>
    <xf numFmtId="0" fontId="31" fillId="0" borderId="32" xfId="1" applyFont="1" applyFill="1" applyBorder="1" applyAlignment="1">
      <alignment horizontal="left" vertical="center"/>
    </xf>
    <xf numFmtId="0" fontId="28" fillId="0" borderId="33" xfId="1" applyFont="1" applyBorder="1" applyAlignment="1">
      <alignment horizontal="left" vertical="center"/>
    </xf>
    <xf numFmtId="0" fontId="28" fillId="0" borderId="0" xfId="1" applyFont="1" applyBorder="1" applyAlignment="1">
      <alignment horizontal="left" vertical="center"/>
    </xf>
    <xf numFmtId="0" fontId="28" fillId="0" borderId="34" xfId="1" applyFont="1" applyBorder="1" applyAlignment="1">
      <alignment horizontal="left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2" fontId="29" fillId="0" borderId="46" xfId="0" applyNumberFormat="1" applyFont="1" applyBorder="1" applyAlignment="1">
      <alignment horizontal="right" vertical="center"/>
    </xf>
    <xf numFmtId="2" fontId="29" fillId="0" borderId="49" xfId="0" applyNumberFormat="1" applyFont="1" applyBorder="1" applyAlignment="1">
      <alignment horizontal="right" vertical="center"/>
    </xf>
    <xf numFmtId="167" fontId="0" fillId="3" borderId="13" xfId="0" applyNumberFormat="1" applyFill="1" applyBorder="1" applyAlignment="1">
      <alignment horizontal="right" vertical="center"/>
    </xf>
    <xf numFmtId="15" fontId="32" fillId="0" borderId="52" xfId="0" applyNumberFormat="1" applyFont="1" applyBorder="1" applyAlignment="1">
      <alignment vertical="center"/>
    </xf>
    <xf numFmtId="15" fontId="14" fillId="0" borderId="48" xfId="0" applyNumberFormat="1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6" fillId="0" borderId="33" xfId="0" applyFont="1" applyBorder="1" applyAlignment="1">
      <alignment horizontal="left" vertical="center"/>
    </xf>
    <xf numFmtId="0" fontId="22" fillId="0" borderId="33" xfId="0" applyFont="1" applyBorder="1" applyAlignment="1">
      <alignment horizontal="left" vertical="center"/>
    </xf>
    <xf numFmtId="0" fontId="22" fillId="0" borderId="33" xfId="0" applyFont="1" applyBorder="1" applyAlignment="1">
      <alignment vertical="center"/>
    </xf>
    <xf numFmtId="0" fontId="34" fillId="0" borderId="17" xfId="0" applyFont="1" applyBorder="1" applyAlignment="1">
      <alignment horizontal="center" vertical="center"/>
    </xf>
    <xf numFmtId="165" fontId="35" fillId="0" borderId="17" xfId="0" applyNumberFormat="1" applyFont="1" applyBorder="1" applyAlignment="1">
      <alignment horizontal="center" vertical="center"/>
    </xf>
    <xf numFmtId="0" fontId="36" fillId="0" borderId="27" xfId="0" applyFont="1" applyBorder="1" applyAlignment="1">
      <alignment horizontal="left" vertical="center" indent="1"/>
    </xf>
    <xf numFmtId="15" fontId="36" fillId="0" borderId="52" xfId="0" applyNumberFormat="1" applyFont="1" applyBorder="1" applyAlignment="1">
      <alignment vertical="center"/>
    </xf>
    <xf numFmtId="0" fontId="36" fillId="0" borderId="53" xfId="0" applyFont="1" applyBorder="1" applyAlignment="1">
      <alignment horizontal="left" vertical="center" indent="1"/>
    </xf>
    <xf numFmtId="15" fontId="36" fillId="0" borderId="54" xfId="0" applyNumberFormat="1" applyFont="1" applyBorder="1" applyAlignment="1">
      <alignment vertical="center"/>
    </xf>
    <xf numFmtId="0" fontId="27" fillId="0" borderId="55" xfId="0" applyFont="1" applyBorder="1" applyAlignment="1">
      <alignment horizontal="left" vertical="top"/>
    </xf>
    <xf numFmtId="0" fontId="27" fillId="0" borderId="56" xfId="0" applyFont="1" applyBorder="1" applyAlignment="1">
      <alignment horizontal="left" vertical="top" wrapText="1"/>
    </xf>
    <xf numFmtId="0" fontId="27" fillId="0" borderId="57" xfId="0" applyFont="1" applyBorder="1" applyAlignment="1">
      <alignment horizontal="left" vertical="top" wrapText="1"/>
    </xf>
    <xf numFmtId="0" fontId="27" fillId="0" borderId="58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59" xfId="0" applyFont="1" applyBorder="1" applyAlignment="1">
      <alignment horizontal="left"/>
    </xf>
  </cellXfs>
  <cellStyles count="3">
    <cellStyle name="Normal" xfId="0" builtinId="0"/>
    <cellStyle name="Normal 2" xfId="1" xr:uid="{286DBD9D-2671-46E0-B23B-6BF1E04D3B21}"/>
    <cellStyle name="Normal 3" xfId="2" xr:uid="{90D6430D-7415-4DE0-B7C1-3F305F744712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7012</xdr:colOff>
      <xdr:row>0</xdr:row>
      <xdr:rowOff>33867</xdr:rowOff>
    </xdr:from>
    <xdr:to>
      <xdr:col>4</xdr:col>
      <xdr:colOff>217229</xdr:colOff>
      <xdr:row>3</xdr:row>
      <xdr:rowOff>31207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DE878C-762E-4836-8631-F5272E284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2" y="33867"/>
          <a:ext cx="1629442" cy="368815"/>
        </a:xfrm>
        <a:prstGeom prst="rect">
          <a:avLst/>
        </a:prstGeom>
      </xdr:spPr>
    </xdr:pic>
    <xdr:clientData/>
  </xdr:twoCellAnchor>
  <xdr:twoCellAnchor editAs="oneCell">
    <xdr:from>
      <xdr:col>10</xdr:col>
      <xdr:colOff>242619</xdr:colOff>
      <xdr:row>0</xdr:row>
      <xdr:rowOff>35944</xdr:rowOff>
    </xdr:from>
    <xdr:to>
      <xdr:col>10</xdr:col>
      <xdr:colOff>672500</xdr:colOff>
      <xdr:row>3</xdr:row>
      <xdr:rowOff>33284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3B212F-1002-4B5F-811E-0D272519D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1944" y="35944"/>
          <a:ext cx="429881" cy="3688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7012</xdr:colOff>
      <xdr:row>0</xdr:row>
      <xdr:rowOff>33867</xdr:rowOff>
    </xdr:from>
    <xdr:to>
      <xdr:col>3</xdr:col>
      <xdr:colOff>558691</xdr:colOff>
      <xdr:row>3</xdr:row>
      <xdr:rowOff>31207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5" y="33867"/>
          <a:ext cx="1638967" cy="365760"/>
        </a:xfrm>
        <a:prstGeom prst="rect">
          <a:avLst/>
        </a:prstGeom>
      </xdr:spPr>
    </xdr:pic>
    <xdr:clientData/>
  </xdr:twoCellAnchor>
  <xdr:twoCellAnchor editAs="oneCell">
    <xdr:from>
      <xdr:col>10</xdr:col>
      <xdr:colOff>56911</xdr:colOff>
      <xdr:row>0</xdr:row>
      <xdr:rowOff>35944</xdr:rowOff>
    </xdr:from>
    <xdr:to>
      <xdr:col>10</xdr:col>
      <xdr:colOff>486792</xdr:colOff>
      <xdr:row>3</xdr:row>
      <xdr:rowOff>33284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1CE863-D70B-4065-9677-AF6D95E08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505" y="35944"/>
          <a:ext cx="429881" cy="36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FB9F-03D0-45C9-A4A0-2249208D1186}">
  <dimension ref="A1:AMP1048573"/>
  <sheetViews>
    <sheetView showZeros="0" view="pageBreakPreview" topLeftCell="A36" zoomScale="106" zoomScaleNormal="106" zoomScaleSheetLayoutView="106" workbookViewId="0">
      <selection activeCell="I92" sqref="I92"/>
    </sheetView>
  </sheetViews>
  <sheetFormatPr defaultColWidth="11.42578125" defaultRowHeight="12.75" x14ac:dyDescent="0.2"/>
  <cols>
    <col min="1" max="1" width="0.5703125" style="33" customWidth="1"/>
    <col min="2" max="3" width="8.7109375" style="33" customWidth="1"/>
    <col min="4" max="4" width="3.85546875" style="33" customWidth="1"/>
    <col min="5" max="5" width="19.28515625" style="33" customWidth="1"/>
    <col min="6" max="6" width="2.28515625" style="33" customWidth="1"/>
    <col min="7" max="7" width="20.7109375" style="33" customWidth="1"/>
    <col min="8" max="8" width="8.7109375" style="33" customWidth="1"/>
    <col min="9" max="9" width="11.7109375" style="33" customWidth="1"/>
    <col min="10" max="10" width="5.85546875" style="33" customWidth="1"/>
    <col min="11" max="11" width="10.28515625" style="33" customWidth="1"/>
    <col min="12" max="12" width="1.28515625" style="33" customWidth="1"/>
    <col min="13" max="13" width="0.7109375" style="33" hidden="1" customWidth="1"/>
    <col min="14" max="1025" width="0" style="33" hidden="1" customWidth="1"/>
    <col min="1026" max="16384" width="11.42578125" style="33"/>
  </cols>
  <sheetData>
    <row r="1" spans="2:12" ht="19.5" customHeight="1" x14ac:dyDescent="0.2">
      <c r="C1" s="105"/>
      <c r="D1" s="105"/>
      <c r="E1" s="105"/>
      <c r="I1" s="1"/>
      <c r="J1" s="106"/>
      <c r="K1" s="106"/>
      <c r="L1" s="106"/>
    </row>
    <row r="2" spans="2:12" ht="6" customHeight="1" x14ac:dyDescent="0.2"/>
    <row r="3" spans="2:12" ht="3.95" customHeight="1" x14ac:dyDescent="0.25"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2:12" ht="3.9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2:12" ht="15" customHeight="1" x14ac:dyDescent="0.2">
      <c r="B5" s="108" t="s">
        <v>0</v>
      </c>
      <c r="C5" s="108"/>
      <c r="D5" s="108"/>
      <c r="E5" s="108"/>
      <c r="F5" s="3"/>
      <c r="G5" s="4" t="s">
        <v>1</v>
      </c>
      <c r="H5" s="5" t="s">
        <v>172</v>
      </c>
      <c r="I5" s="5"/>
      <c r="J5" s="5"/>
      <c r="K5" s="6"/>
      <c r="L5" s="43"/>
    </row>
    <row r="6" spans="2:12" ht="15" customHeight="1" x14ac:dyDescent="0.2">
      <c r="B6" s="109" t="s">
        <v>2</v>
      </c>
      <c r="C6" s="109"/>
      <c r="D6" s="109"/>
      <c r="E6" s="109"/>
      <c r="F6" s="7"/>
      <c r="G6" s="8" t="s">
        <v>3</v>
      </c>
      <c r="H6" s="110">
        <v>44316</v>
      </c>
      <c r="I6" s="110"/>
      <c r="J6" s="110"/>
      <c r="K6" s="110"/>
    </row>
    <row r="7" spans="2:12" ht="15" customHeight="1" x14ac:dyDescent="0.2">
      <c r="B7" s="117" t="s">
        <v>4</v>
      </c>
      <c r="C7" s="117"/>
      <c r="D7" s="117"/>
      <c r="E7" s="117"/>
      <c r="F7" s="77"/>
      <c r="G7" s="9"/>
      <c r="H7" s="10"/>
      <c r="I7" s="10"/>
      <c r="J7" s="10"/>
      <c r="K7" s="11"/>
    </row>
    <row r="8" spans="2:12" ht="15" customHeight="1" x14ac:dyDescent="0.2">
      <c r="B8" s="117" t="s">
        <v>5</v>
      </c>
      <c r="C8" s="117"/>
      <c r="D8" s="117"/>
      <c r="E8" s="117"/>
      <c r="F8" s="77"/>
      <c r="G8" s="12" t="s">
        <v>6</v>
      </c>
      <c r="H8" s="118" t="str">
        <f>H5</f>
        <v>1639/2122</v>
      </c>
      <c r="I8" s="118"/>
      <c r="J8" s="118"/>
      <c r="K8" s="118"/>
    </row>
    <row r="9" spans="2:12" ht="15" customHeight="1" x14ac:dyDescent="0.2">
      <c r="B9" s="119" t="s">
        <v>7</v>
      </c>
      <c r="C9" s="119"/>
      <c r="D9" s="119"/>
      <c r="E9" s="119"/>
      <c r="F9" s="77"/>
      <c r="G9" s="13"/>
      <c r="H9" s="29"/>
      <c r="I9" s="29"/>
      <c r="J9" s="29"/>
      <c r="K9" s="14"/>
    </row>
    <row r="10" spans="2:12" ht="15" customHeight="1" x14ac:dyDescent="0.2">
      <c r="B10" s="120" t="s">
        <v>8</v>
      </c>
      <c r="C10" s="120"/>
      <c r="D10" s="121" t="s">
        <v>9</v>
      </c>
      <c r="E10" s="121"/>
      <c r="F10" s="77"/>
      <c r="G10" s="15" t="s">
        <v>10</v>
      </c>
      <c r="H10" s="111" t="s">
        <v>149</v>
      </c>
      <c r="I10" s="111"/>
      <c r="J10" s="111"/>
      <c r="K10" s="111"/>
    </row>
    <row r="11" spans="2:12" ht="15" customHeight="1" x14ac:dyDescent="0.2">
      <c r="B11" s="111"/>
      <c r="C11" s="111"/>
      <c r="D11" s="112"/>
      <c r="E11" s="112"/>
      <c r="F11" s="77"/>
      <c r="G11" s="15" t="s">
        <v>11</v>
      </c>
      <c r="H11" s="113" t="s">
        <v>167</v>
      </c>
      <c r="I11" s="113"/>
      <c r="J11" s="113"/>
      <c r="K11" s="113"/>
    </row>
    <row r="12" spans="2:12" ht="2.1" customHeight="1" x14ac:dyDescent="0.2"/>
    <row r="13" spans="2:12" ht="15" customHeight="1" x14ac:dyDescent="0.2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43"/>
    </row>
    <row r="14" spans="2:12" ht="2.1" customHeight="1" x14ac:dyDescent="0.2">
      <c r="B14" s="16"/>
      <c r="C14" s="17"/>
      <c r="D14" s="17"/>
      <c r="E14" s="17"/>
      <c r="F14" s="17"/>
      <c r="G14" s="17"/>
      <c r="H14" s="17"/>
      <c r="I14" s="17"/>
      <c r="J14" s="17"/>
      <c r="K14" s="18"/>
      <c r="L14" s="43"/>
    </row>
    <row r="15" spans="2:12" ht="15" customHeight="1" x14ac:dyDescent="0.2">
      <c r="B15" s="115" t="s">
        <v>13</v>
      </c>
      <c r="C15" s="115"/>
      <c r="D15" s="116" t="s">
        <v>14</v>
      </c>
      <c r="E15" s="116"/>
      <c r="F15" s="116"/>
      <c r="G15" s="116"/>
      <c r="H15" s="116"/>
      <c r="I15" s="116"/>
      <c r="J15" s="116"/>
      <c r="K15" s="116"/>
    </row>
    <row r="16" spans="2:12" ht="2.1" customHeight="1" x14ac:dyDescent="0.2">
      <c r="B16" s="19"/>
      <c r="C16" s="20"/>
      <c r="D16" s="43"/>
      <c r="E16" s="43"/>
      <c r="F16" s="43"/>
      <c r="G16" s="43"/>
      <c r="H16" s="43"/>
      <c r="I16" s="43"/>
      <c r="J16" s="43"/>
      <c r="K16" s="83"/>
    </row>
    <row r="17" spans="2:12 1027:1030" ht="15" customHeight="1" x14ac:dyDescent="0.2">
      <c r="B17" s="115" t="s">
        <v>15</v>
      </c>
      <c r="C17" s="115"/>
      <c r="D17" s="116" t="s">
        <v>16</v>
      </c>
      <c r="E17" s="116"/>
      <c r="F17" s="116"/>
      <c r="G17" s="116"/>
      <c r="H17" s="116"/>
      <c r="I17" s="116"/>
      <c r="J17" s="116"/>
      <c r="K17" s="116"/>
    </row>
    <row r="18" spans="2:12 1027:1030" ht="2.1" customHeight="1" x14ac:dyDescent="0.2">
      <c r="B18" s="19"/>
      <c r="C18" s="20"/>
      <c r="D18" s="43"/>
      <c r="E18" s="43"/>
      <c r="F18" s="43"/>
      <c r="G18" s="43"/>
      <c r="H18" s="43"/>
      <c r="I18" s="43"/>
      <c r="J18" s="43"/>
      <c r="K18" s="83"/>
    </row>
    <row r="19" spans="2:12 1027:1030" ht="15" customHeight="1" x14ac:dyDescent="0.2">
      <c r="B19" s="115" t="s">
        <v>17</v>
      </c>
      <c r="C19" s="115"/>
      <c r="D19" s="116" t="s">
        <v>18</v>
      </c>
      <c r="E19" s="116"/>
      <c r="F19" s="116"/>
      <c r="G19" s="116"/>
      <c r="H19" s="116"/>
      <c r="I19" s="116"/>
      <c r="J19" s="116"/>
      <c r="K19" s="116"/>
    </row>
    <row r="20" spans="2:12 1027:1030" ht="2.1" customHeight="1" x14ac:dyDescent="0.2"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2:12 1027:1030" ht="4.5" customHeight="1" x14ac:dyDescent="0.2"/>
    <row r="22" spans="2:12 1027:1030" ht="14.1" customHeight="1" x14ac:dyDescent="0.2">
      <c r="B22" s="125" t="s">
        <v>19</v>
      </c>
      <c r="C22" s="126"/>
      <c r="D22" s="126"/>
      <c r="E22" s="126"/>
      <c r="F22" s="126"/>
      <c r="G22" s="126"/>
      <c r="H22" s="126"/>
      <c r="I22" s="126"/>
      <c r="J22" s="126"/>
      <c r="K22" s="127"/>
      <c r="L22" s="43"/>
    </row>
    <row r="23" spans="2:12 1027:1030" s="24" customFormat="1" ht="15.95" customHeight="1" x14ac:dyDescent="0.2">
      <c r="B23" s="47" t="s">
        <v>20</v>
      </c>
      <c r="C23" s="128" t="s">
        <v>21</v>
      </c>
      <c r="D23" s="128"/>
      <c r="E23" s="128"/>
      <c r="F23" s="128"/>
      <c r="G23" s="128"/>
      <c r="H23" s="79" t="s">
        <v>22</v>
      </c>
      <c r="I23" s="79" t="s">
        <v>23</v>
      </c>
      <c r="J23" s="128" t="s">
        <v>24</v>
      </c>
      <c r="K23" s="129"/>
    </row>
    <row r="24" spans="2:12 1027:1030" s="24" customFormat="1" ht="15.95" customHeight="1" x14ac:dyDescent="0.2">
      <c r="B24" s="45">
        <v>1</v>
      </c>
      <c r="C24" s="122" t="str">
        <f>AMM24</f>
        <v>Aquila L</v>
      </c>
      <c r="D24" s="122"/>
      <c r="E24" s="122"/>
      <c r="F24" s="122"/>
      <c r="G24" s="122"/>
      <c r="H24" s="46">
        <v>1</v>
      </c>
      <c r="I24" s="78">
        <v>450</v>
      </c>
      <c r="J24" s="123">
        <f>I24*H24</f>
        <v>450</v>
      </c>
      <c r="K24" s="124"/>
      <c r="AMM24" s="49" t="s">
        <v>59</v>
      </c>
      <c r="AMO24" s="49"/>
      <c r="AMP24" s="48"/>
    </row>
    <row r="25" spans="2:12 1027:1030" s="24" customFormat="1" ht="15.95" customHeight="1" x14ac:dyDescent="0.2">
      <c r="B25" s="45">
        <v>2</v>
      </c>
      <c r="C25" s="122" t="str">
        <f t="shared" ref="C25:C88" si="0">AMM25</f>
        <v>Atlantic Sirius</v>
      </c>
      <c r="D25" s="122"/>
      <c r="E25" s="122"/>
      <c r="F25" s="122"/>
      <c r="G25" s="122"/>
      <c r="H25" s="46">
        <v>1</v>
      </c>
      <c r="I25" s="78">
        <v>450</v>
      </c>
      <c r="J25" s="123">
        <f t="shared" ref="J25:J88" si="1">I25*H25</f>
        <v>450</v>
      </c>
      <c r="K25" s="124"/>
      <c r="AMM25" s="49" t="s">
        <v>101</v>
      </c>
      <c r="AMO25" s="49"/>
      <c r="AMP25" s="49"/>
    </row>
    <row r="26" spans="2:12 1027:1030" s="24" customFormat="1" ht="15.95" customHeight="1" x14ac:dyDescent="0.2">
      <c r="B26" s="45">
        <v>3</v>
      </c>
      <c r="C26" s="122" t="str">
        <f t="shared" si="0"/>
        <v>Clearocean Ajax</v>
      </c>
      <c r="D26" s="122"/>
      <c r="E26" s="122"/>
      <c r="F26" s="122"/>
      <c r="G26" s="122"/>
      <c r="H26" s="46">
        <v>1</v>
      </c>
      <c r="I26" s="78">
        <v>450</v>
      </c>
      <c r="J26" s="123">
        <f t="shared" si="1"/>
        <v>450</v>
      </c>
      <c r="K26" s="124"/>
      <c r="AMM26" s="49" t="s">
        <v>40</v>
      </c>
      <c r="AMO26" s="49"/>
      <c r="AMP26" s="49"/>
    </row>
    <row r="27" spans="2:12 1027:1030" s="24" customFormat="1" ht="15.95" customHeight="1" x14ac:dyDescent="0.2">
      <c r="B27" s="45">
        <v>4</v>
      </c>
      <c r="C27" s="122" t="str">
        <f t="shared" si="0"/>
        <v>Clearocean Apollon</v>
      </c>
      <c r="D27" s="122"/>
      <c r="E27" s="122"/>
      <c r="F27" s="122"/>
      <c r="G27" s="122"/>
      <c r="H27" s="46">
        <v>1</v>
      </c>
      <c r="I27" s="78">
        <v>450</v>
      </c>
      <c r="J27" s="123">
        <f t="shared" si="1"/>
        <v>450</v>
      </c>
      <c r="K27" s="124"/>
      <c r="AMM27" s="49" t="s">
        <v>29</v>
      </c>
      <c r="AMO27" s="49"/>
      <c r="AMP27" s="49"/>
    </row>
    <row r="28" spans="2:12 1027:1030" s="24" customFormat="1" ht="15.95" customHeight="1" x14ac:dyDescent="0.2">
      <c r="B28" s="45">
        <v>5</v>
      </c>
      <c r="C28" s="122" t="str">
        <f t="shared" si="0"/>
        <v>Clearocean Magic</v>
      </c>
      <c r="D28" s="122"/>
      <c r="E28" s="122"/>
      <c r="F28" s="122"/>
      <c r="G28" s="122"/>
      <c r="H28" s="46">
        <v>1</v>
      </c>
      <c r="I28" s="78">
        <v>450</v>
      </c>
      <c r="J28" s="123">
        <f t="shared" si="1"/>
        <v>450</v>
      </c>
      <c r="K28" s="124"/>
      <c r="AMM28" s="49" t="s">
        <v>39</v>
      </c>
      <c r="AMO28" s="49"/>
      <c r="AMP28" s="49"/>
    </row>
    <row r="29" spans="2:12 1027:1030" s="24" customFormat="1" ht="15.95" customHeight="1" x14ac:dyDescent="0.2">
      <c r="B29" s="45">
        <v>6</v>
      </c>
      <c r="C29" s="122" t="str">
        <f t="shared" si="0"/>
        <v>Clearocean Maria</v>
      </c>
      <c r="D29" s="122"/>
      <c r="E29" s="122"/>
      <c r="F29" s="122"/>
      <c r="G29" s="122"/>
      <c r="H29" s="46">
        <v>1</v>
      </c>
      <c r="I29" s="78">
        <v>450</v>
      </c>
      <c r="J29" s="123">
        <f t="shared" si="1"/>
        <v>450</v>
      </c>
      <c r="K29" s="124"/>
      <c r="AMM29" s="49" t="s">
        <v>63</v>
      </c>
      <c r="AMO29" s="49"/>
      <c r="AMP29" s="49"/>
    </row>
    <row r="30" spans="2:12 1027:1030" s="24" customFormat="1" ht="15.95" customHeight="1" x14ac:dyDescent="0.2">
      <c r="B30" s="45">
        <v>7</v>
      </c>
      <c r="C30" s="122" t="str">
        <f t="shared" si="0"/>
        <v>Clearocean Marvel</v>
      </c>
      <c r="D30" s="122"/>
      <c r="E30" s="122"/>
      <c r="F30" s="122"/>
      <c r="G30" s="122"/>
      <c r="H30" s="46">
        <v>1</v>
      </c>
      <c r="I30" s="78">
        <v>450</v>
      </c>
      <c r="J30" s="123">
        <f t="shared" si="1"/>
        <v>450</v>
      </c>
      <c r="K30" s="124"/>
      <c r="AMM30" s="49" t="s">
        <v>31</v>
      </c>
      <c r="AMO30" s="49"/>
      <c r="AMP30" s="49"/>
    </row>
    <row r="31" spans="2:12 1027:1030" s="24" customFormat="1" ht="15.95" customHeight="1" x14ac:dyDescent="0.2">
      <c r="B31" s="45">
        <v>8</v>
      </c>
      <c r="C31" s="122" t="str">
        <f t="shared" si="0"/>
        <v>Clearocean Mary</v>
      </c>
      <c r="D31" s="122"/>
      <c r="E31" s="122"/>
      <c r="F31" s="122"/>
      <c r="G31" s="122"/>
      <c r="H31" s="46">
        <v>1</v>
      </c>
      <c r="I31" s="78">
        <v>450</v>
      </c>
      <c r="J31" s="123">
        <f t="shared" si="1"/>
        <v>450</v>
      </c>
      <c r="K31" s="124"/>
      <c r="AMM31" s="49" t="s">
        <v>62</v>
      </c>
      <c r="AMO31" s="49"/>
      <c r="AMP31" s="49"/>
    </row>
    <row r="32" spans="2:12 1027:1030" s="24" customFormat="1" ht="15.95" customHeight="1" x14ac:dyDescent="0.2">
      <c r="B32" s="45">
        <v>9</v>
      </c>
      <c r="C32" s="122" t="str">
        <f t="shared" si="0"/>
        <v>Clearocean Melody</v>
      </c>
      <c r="D32" s="122"/>
      <c r="E32" s="122"/>
      <c r="F32" s="122"/>
      <c r="G32" s="122"/>
      <c r="H32" s="46">
        <v>1</v>
      </c>
      <c r="I32" s="78">
        <v>450</v>
      </c>
      <c r="J32" s="123">
        <f t="shared" si="1"/>
        <v>450</v>
      </c>
      <c r="K32" s="124"/>
      <c r="AMM32" s="49" t="s">
        <v>30</v>
      </c>
      <c r="AMO32" s="49"/>
      <c r="AMP32" s="49"/>
    </row>
    <row r="33" spans="2:11 1027:1030" s="24" customFormat="1" ht="15.95" customHeight="1" x14ac:dyDescent="0.2">
      <c r="B33" s="45">
        <v>10</v>
      </c>
      <c r="C33" s="122" t="str">
        <f t="shared" si="0"/>
        <v>Clearocean Miracle</v>
      </c>
      <c r="D33" s="122"/>
      <c r="E33" s="122"/>
      <c r="F33" s="122"/>
      <c r="G33" s="122"/>
      <c r="H33" s="46">
        <v>1</v>
      </c>
      <c r="I33" s="78">
        <v>450</v>
      </c>
      <c r="J33" s="123">
        <f t="shared" si="1"/>
        <v>450</v>
      </c>
      <c r="K33" s="124"/>
      <c r="AMM33" s="49" t="s">
        <v>41</v>
      </c>
      <c r="AMO33" s="49"/>
      <c r="AMP33" s="49"/>
    </row>
    <row r="34" spans="2:11 1027:1030" s="24" customFormat="1" ht="15.95" customHeight="1" x14ac:dyDescent="0.2">
      <c r="B34" s="45">
        <v>11</v>
      </c>
      <c r="C34" s="122" t="str">
        <f t="shared" si="0"/>
        <v>Dee4 Acacia (Citrus Express)</v>
      </c>
      <c r="D34" s="122"/>
      <c r="E34" s="122"/>
      <c r="F34" s="122"/>
      <c r="G34" s="122"/>
      <c r="H34" s="46">
        <v>1</v>
      </c>
      <c r="I34" s="78">
        <v>450</v>
      </c>
      <c r="J34" s="123">
        <f t="shared" si="1"/>
        <v>450</v>
      </c>
      <c r="K34" s="124"/>
      <c r="AMM34" s="50" t="s">
        <v>102</v>
      </c>
      <c r="AMO34" s="50"/>
      <c r="AMP34" s="49"/>
    </row>
    <row r="35" spans="2:11 1027:1030" s="24" customFormat="1" ht="15.95" customHeight="1" x14ac:dyDescent="0.2">
      <c r="B35" s="45">
        <v>12</v>
      </c>
      <c r="C35" s="122" t="str">
        <f t="shared" si="0"/>
        <v>Clearocean Mathilde (Eco Holmby Hills)</v>
      </c>
      <c r="D35" s="122"/>
      <c r="E35" s="122"/>
      <c r="F35" s="122"/>
      <c r="G35" s="122"/>
      <c r="H35" s="46">
        <v>1</v>
      </c>
      <c r="I35" s="78">
        <v>450</v>
      </c>
      <c r="J35" s="123">
        <f t="shared" si="1"/>
        <v>450</v>
      </c>
      <c r="K35" s="124"/>
      <c r="AMM35" s="49" t="s">
        <v>115</v>
      </c>
      <c r="AMO35" s="49"/>
      <c r="AMP35" s="49"/>
    </row>
    <row r="36" spans="2:11 1027:1030" s="24" customFormat="1" ht="15.95" customHeight="1" x14ac:dyDescent="0.2">
      <c r="B36" s="45">
        <v>13</v>
      </c>
      <c r="C36" s="122" t="str">
        <f t="shared" si="0"/>
        <v>Clearocean Music (Eco Palm Spring)</v>
      </c>
      <c r="D36" s="122"/>
      <c r="E36" s="122"/>
      <c r="F36" s="122"/>
      <c r="G36" s="122"/>
      <c r="H36" s="46">
        <v>1</v>
      </c>
      <c r="I36" s="78">
        <v>450</v>
      </c>
      <c r="J36" s="123">
        <f t="shared" si="1"/>
        <v>450</v>
      </c>
      <c r="K36" s="124"/>
      <c r="AMM36" s="49" t="s">
        <v>116</v>
      </c>
      <c r="AMO36" s="49"/>
      <c r="AMP36" s="49"/>
    </row>
    <row r="37" spans="2:11 1027:1030" s="24" customFormat="1" ht="15.95" customHeight="1" x14ac:dyDescent="0.2">
      <c r="B37" s="45">
        <v>14</v>
      </c>
      <c r="C37" s="122" t="str">
        <f t="shared" si="0"/>
        <v>Hellas Avatar</v>
      </c>
      <c r="D37" s="122"/>
      <c r="E37" s="122"/>
      <c r="F37" s="122"/>
      <c r="G37" s="122"/>
      <c r="H37" s="46">
        <v>1</v>
      </c>
      <c r="I37" s="78">
        <v>450</v>
      </c>
      <c r="J37" s="123">
        <f t="shared" si="1"/>
        <v>450</v>
      </c>
      <c r="K37" s="124"/>
      <c r="AMM37" s="49" t="s">
        <v>27</v>
      </c>
      <c r="AMO37" s="49"/>
      <c r="AMP37" s="49"/>
    </row>
    <row r="38" spans="2:11 1027:1030" s="24" customFormat="1" ht="15.95" customHeight="1" x14ac:dyDescent="0.2">
      <c r="B38" s="45">
        <v>15</v>
      </c>
      <c r="C38" s="122" t="str">
        <f t="shared" si="0"/>
        <v>Hellas Margarita</v>
      </c>
      <c r="D38" s="122"/>
      <c r="E38" s="122"/>
      <c r="F38" s="122"/>
      <c r="G38" s="122"/>
      <c r="H38" s="46">
        <v>1</v>
      </c>
      <c r="I38" s="78">
        <v>450</v>
      </c>
      <c r="J38" s="123">
        <f t="shared" si="1"/>
        <v>450</v>
      </c>
      <c r="K38" s="124"/>
      <c r="AMM38" s="49" t="s">
        <v>49</v>
      </c>
      <c r="AMO38" s="49"/>
      <c r="AMP38" s="49"/>
    </row>
    <row r="39" spans="2:11 1027:1030" s="24" customFormat="1" ht="15.95" customHeight="1" x14ac:dyDescent="0.2">
      <c r="B39" s="45">
        <v>16</v>
      </c>
      <c r="C39" s="122" t="str">
        <f t="shared" si="0"/>
        <v>MR Euphrates (MR Aquarius)</v>
      </c>
      <c r="D39" s="122"/>
      <c r="E39" s="122"/>
      <c r="F39" s="122"/>
      <c r="G39" s="122"/>
      <c r="H39" s="46">
        <v>1</v>
      </c>
      <c r="I39" s="78">
        <v>450</v>
      </c>
      <c r="J39" s="123">
        <f t="shared" si="1"/>
        <v>450</v>
      </c>
      <c r="K39" s="124"/>
      <c r="AMM39" s="50" t="s">
        <v>103</v>
      </c>
      <c r="AMO39" s="50"/>
      <c r="AMP39" s="49"/>
    </row>
    <row r="40" spans="2:11 1027:1030" s="24" customFormat="1" ht="15.95" customHeight="1" x14ac:dyDescent="0.2">
      <c r="B40" s="45">
        <v>17</v>
      </c>
      <c r="C40" s="122" t="str">
        <f t="shared" si="0"/>
        <v>MR Aries</v>
      </c>
      <c r="D40" s="122"/>
      <c r="E40" s="122"/>
      <c r="F40" s="122"/>
      <c r="G40" s="122"/>
      <c r="H40" s="46">
        <v>1</v>
      </c>
      <c r="I40" s="78">
        <v>450</v>
      </c>
      <c r="J40" s="123">
        <f t="shared" si="1"/>
        <v>450</v>
      </c>
      <c r="K40" s="124"/>
      <c r="AMM40" s="49" t="s">
        <v>42</v>
      </c>
      <c r="AMO40" s="49"/>
      <c r="AMP40" s="50"/>
    </row>
    <row r="41" spans="2:11 1027:1030" s="24" customFormat="1" ht="15.95" customHeight="1" x14ac:dyDescent="0.2">
      <c r="B41" s="45">
        <v>18</v>
      </c>
      <c r="C41" s="122" t="str">
        <f t="shared" si="0"/>
        <v>MR Leo</v>
      </c>
      <c r="D41" s="122"/>
      <c r="E41" s="122"/>
      <c r="F41" s="122"/>
      <c r="G41" s="122"/>
      <c r="H41" s="46">
        <v>1</v>
      </c>
      <c r="I41" s="78">
        <v>450</v>
      </c>
      <c r="J41" s="123">
        <f t="shared" si="1"/>
        <v>450</v>
      </c>
      <c r="K41" s="124"/>
      <c r="AMM41" s="49" t="s">
        <v>52</v>
      </c>
      <c r="AMO41" s="49"/>
      <c r="AMP41" s="49"/>
    </row>
    <row r="42" spans="2:11 1027:1030" s="24" customFormat="1" ht="15.95" customHeight="1" x14ac:dyDescent="0.2">
      <c r="B42" s="45">
        <v>19</v>
      </c>
      <c r="C42" s="122" t="str">
        <f t="shared" si="0"/>
        <v>Gunmetal Jack (MR Orestes)</v>
      </c>
      <c r="D42" s="122"/>
      <c r="E42" s="122"/>
      <c r="F42" s="122"/>
      <c r="G42" s="122"/>
      <c r="H42" s="46">
        <v>1</v>
      </c>
      <c r="I42" s="78">
        <v>450</v>
      </c>
      <c r="J42" s="123">
        <f t="shared" si="1"/>
        <v>450</v>
      </c>
      <c r="K42" s="124"/>
      <c r="AMM42" s="49" t="s">
        <v>150</v>
      </c>
      <c r="AMO42" s="49"/>
      <c r="AMP42" s="49"/>
    </row>
    <row r="43" spans="2:11 1027:1030" s="24" customFormat="1" ht="15.95" customHeight="1" x14ac:dyDescent="0.2">
      <c r="B43" s="45">
        <v>20</v>
      </c>
      <c r="C43" s="122" t="str">
        <f t="shared" si="0"/>
        <v>MR Tigris (MR Pegasus)</v>
      </c>
      <c r="D43" s="122"/>
      <c r="E43" s="122"/>
      <c r="F43" s="122"/>
      <c r="G43" s="122"/>
      <c r="H43" s="46">
        <v>1</v>
      </c>
      <c r="I43" s="78">
        <v>450</v>
      </c>
      <c r="J43" s="123">
        <f t="shared" si="1"/>
        <v>450</v>
      </c>
      <c r="K43" s="124"/>
      <c r="AMM43" s="50" t="s">
        <v>104</v>
      </c>
      <c r="AMO43" s="50"/>
      <c r="AMP43" s="49"/>
    </row>
    <row r="44" spans="2:11 1027:1030" s="24" customFormat="1" ht="15.95" customHeight="1" x14ac:dyDescent="0.2">
      <c r="B44" s="45">
        <v>21</v>
      </c>
      <c r="C44" s="122" t="str">
        <f t="shared" si="0"/>
        <v>Nord Magic</v>
      </c>
      <c r="D44" s="122"/>
      <c r="E44" s="122"/>
      <c r="F44" s="122"/>
      <c r="G44" s="122"/>
      <c r="H44" s="46">
        <v>1</v>
      </c>
      <c r="I44" s="78">
        <v>450</v>
      </c>
      <c r="J44" s="123">
        <f t="shared" si="1"/>
        <v>450</v>
      </c>
      <c r="K44" s="124"/>
      <c r="AMM44" s="49" t="s">
        <v>51</v>
      </c>
      <c r="AMO44" s="49"/>
      <c r="AMP44" s="49"/>
    </row>
    <row r="45" spans="2:11 1027:1030" s="24" customFormat="1" ht="15.95" customHeight="1" x14ac:dyDescent="0.2">
      <c r="B45" s="45">
        <v>22</v>
      </c>
      <c r="C45" s="122" t="str">
        <f t="shared" si="0"/>
        <v>Nord Minute</v>
      </c>
      <c r="D45" s="122"/>
      <c r="E45" s="122"/>
      <c r="F45" s="122"/>
      <c r="G45" s="122"/>
      <c r="H45" s="46">
        <v>1</v>
      </c>
      <c r="I45" s="78">
        <v>450</v>
      </c>
      <c r="J45" s="123">
        <f t="shared" si="1"/>
        <v>450</v>
      </c>
      <c r="K45" s="124"/>
      <c r="AMM45" s="49" t="s">
        <v>56</v>
      </c>
      <c r="AMO45" s="49"/>
      <c r="AMP45" s="49"/>
    </row>
    <row r="46" spans="2:11 1027:1030" s="24" customFormat="1" ht="15.95" customHeight="1" x14ac:dyDescent="0.2">
      <c r="B46" s="45">
        <v>23</v>
      </c>
      <c r="C46" s="122" t="str">
        <f t="shared" si="0"/>
        <v>Nordic Geneva</v>
      </c>
      <c r="D46" s="122"/>
      <c r="E46" s="122"/>
      <c r="F46" s="122"/>
      <c r="G46" s="122"/>
      <c r="H46" s="46">
        <v>1</v>
      </c>
      <c r="I46" s="78">
        <v>450</v>
      </c>
      <c r="J46" s="123">
        <f t="shared" si="1"/>
        <v>450</v>
      </c>
      <c r="K46" s="124"/>
      <c r="AMM46" s="49" t="s">
        <v>36</v>
      </c>
      <c r="AMO46" s="49"/>
      <c r="AMP46" s="49"/>
    </row>
    <row r="47" spans="2:11 1027:1030" s="24" customFormat="1" ht="15.95" customHeight="1" x14ac:dyDescent="0.2">
      <c r="B47" s="45">
        <v>24</v>
      </c>
      <c r="C47" s="122" t="str">
        <f t="shared" si="0"/>
        <v>T Jungfrau</v>
      </c>
      <c r="D47" s="122"/>
      <c r="E47" s="122"/>
      <c r="F47" s="122"/>
      <c r="G47" s="122"/>
      <c r="H47" s="46">
        <v>1</v>
      </c>
      <c r="I47" s="78">
        <v>450</v>
      </c>
      <c r="J47" s="123">
        <f t="shared" si="1"/>
        <v>450</v>
      </c>
      <c r="K47" s="124"/>
      <c r="AMM47" s="49" t="s">
        <v>106</v>
      </c>
      <c r="AMO47" s="49"/>
      <c r="AMP47" s="49"/>
    </row>
    <row r="48" spans="2:11 1027:1030" s="24" customFormat="1" ht="15.95" customHeight="1" x14ac:dyDescent="0.2">
      <c r="B48" s="45">
        <v>25</v>
      </c>
      <c r="C48" s="122" t="str">
        <f t="shared" si="0"/>
        <v>Unity Venture</v>
      </c>
      <c r="D48" s="122"/>
      <c r="E48" s="122"/>
      <c r="F48" s="122"/>
      <c r="G48" s="122"/>
      <c r="H48" s="46">
        <v>1</v>
      </c>
      <c r="I48" s="78">
        <v>450</v>
      </c>
      <c r="J48" s="123">
        <f t="shared" si="1"/>
        <v>450</v>
      </c>
      <c r="K48" s="124"/>
      <c r="AMM48" s="49" t="s">
        <v>64</v>
      </c>
      <c r="AMO48" s="49"/>
      <c r="AMP48" s="49"/>
    </row>
    <row r="49" spans="2:11 1027:1030" s="24" customFormat="1" ht="15.95" customHeight="1" x14ac:dyDescent="0.2">
      <c r="B49" s="45">
        <v>26</v>
      </c>
      <c r="C49" s="122" t="str">
        <f t="shared" si="0"/>
        <v>Atlantic Guard</v>
      </c>
      <c r="D49" s="122"/>
      <c r="E49" s="122"/>
      <c r="F49" s="122"/>
      <c r="G49" s="122"/>
      <c r="H49" s="46">
        <v>1</v>
      </c>
      <c r="I49" s="78">
        <v>450</v>
      </c>
      <c r="J49" s="123">
        <f t="shared" si="1"/>
        <v>450</v>
      </c>
      <c r="K49" s="124"/>
      <c r="AMM49" s="49" t="s">
        <v>65</v>
      </c>
      <c r="AMO49" s="49"/>
      <c r="AMP49" s="49"/>
    </row>
    <row r="50" spans="2:11 1027:1030" s="24" customFormat="1" ht="15.95" customHeight="1" x14ac:dyDescent="0.2">
      <c r="B50" s="45">
        <v>27</v>
      </c>
      <c r="C50" s="122" t="str">
        <f t="shared" si="0"/>
        <v>Champion Pomer</v>
      </c>
      <c r="D50" s="122"/>
      <c r="E50" s="122"/>
      <c r="F50" s="122"/>
      <c r="G50" s="122"/>
      <c r="H50" s="46">
        <v>1</v>
      </c>
      <c r="I50" s="78">
        <v>450</v>
      </c>
      <c r="J50" s="123">
        <f t="shared" si="1"/>
        <v>450</v>
      </c>
      <c r="K50" s="124"/>
      <c r="AMM50" s="49" t="s">
        <v>66</v>
      </c>
      <c r="AMO50" s="49"/>
      <c r="AMP50" s="49"/>
    </row>
    <row r="51" spans="2:11 1027:1030" s="24" customFormat="1" ht="15.95" customHeight="1" x14ac:dyDescent="0.2">
      <c r="B51" s="45">
        <v>28</v>
      </c>
      <c r="C51" s="122" t="str">
        <f t="shared" si="0"/>
        <v>VERIGE</v>
      </c>
      <c r="D51" s="122"/>
      <c r="E51" s="122"/>
      <c r="F51" s="122"/>
      <c r="G51" s="122"/>
      <c r="H51" s="46">
        <v>1</v>
      </c>
      <c r="I51" s="78">
        <v>450</v>
      </c>
      <c r="J51" s="123">
        <f t="shared" si="1"/>
        <v>450</v>
      </c>
      <c r="K51" s="124"/>
      <c r="AMM51" s="50" t="s">
        <v>148</v>
      </c>
      <c r="AMO51" s="50"/>
      <c r="AMP51" s="50"/>
    </row>
    <row r="52" spans="2:11 1027:1030" s="24" customFormat="1" ht="15.95" customHeight="1" x14ac:dyDescent="0.2">
      <c r="B52" s="45">
        <v>29</v>
      </c>
      <c r="C52" s="122" t="str">
        <f t="shared" si="0"/>
        <v>Arctos</v>
      </c>
      <c r="D52" s="122"/>
      <c r="E52" s="122"/>
      <c r="F52" s="122"/>
      <c r="G52" s="122"/>
      <c r="H52" s="46">
        <v>1</v>
      </c>
      <c r="I52" s="78">
        <v>450</v>
      </c>
      <c r="J52" s="123">
        <f t="shared" si="1"/>
        <v>450</v>
      </c>
      <c r="K52" s="124"/>
      <c r="AMM52" s="52" t="s">
        <v>67</v>
      </c>
      <c r="AMO52" s="52"/>
      <c r="AMP52" s="49"/>
    </row>
    <row r="53" spans="2:11 1027:1030" s="24" customFormat="1" ht="15.95" customHeight="1" x14ac:dyDescent="0.2">
      <c r="B53" s="45">
        <v>30</v>
      </c>
      <c r="C53" s="122" t="str">
        <f t="shared" si="0"/>
        <v>Meridian Express</v>
      </c>
      <c r="D53" s="122"/>
      <c r="E53" s="122"/>
      <c r="F53" s="122"/>
      <c r="G53" s="122"/>
      <c r="H53" s="46">
        <v>1</v>
      </c>
      <c r="I53" s="78">
        <v>450</v>
      </c>
      <c r="J53" s="123">
        <f t="shared" si="1"/>
        <v>450</v>
      </c>
      <c r="K53" s="124"/>
      <c r="AMM53" s="52" t="s">
        <v>68</v>
      </c>
      <c r="AMO53" s="52"/>
      <c r="AMP53" s="49"/>
    </row>
    <row r="54" spans="2:11 1027:1030" s="24" customFormat="1" ht="15.95" customHeight="1" x14ac:dyDescent="0.2">
      <c r="B54" s="45">
        <v>31</v>
      </c>
      <c r="C54" s="122" t="str">
        <f t="shared" si="0"/>
        <v>Atlantic Marble</v>
      </c>
      <c r="D54" s="122"/>
      <c r="E54" s="122"/>
      <c r="F54" s="122"/>
      <c r="G54" s="122"/>
      <c r="H54" s="46">
        <v>1</v>
      </c>
      <c r="I54" s="78">
        <v>450</v>
      </c>
      <c r="J54" s="123">
        <f t="shared" si="1"/>
        <v>450</v>
      </c>
      <c r="K54" s="124"/>
      <c r="AMM54" s="52" t="s">
        <v>69</v>
      </c>
      <c r="AMO54" s="52"/>
      <c r="AMP54" s="49"/>
    </row>
    <row r="55" spans="2:11 1027:1030" s="24" customFormat="1" ht="15.95" customHeight="1" x14ac:dyDescent="0.2">
      <c r="B55" s="45">
        <v>32</v>
      </c>
      <c r="C55" s="122" t="str">
        <f t="shared" si="0"/>
        <v>Dee4 Cedar</v>
      </c>
      <c r="D55" s="122"/>
      <c r="E55" s="122"/>
      <c r="F55" s="122"/>
      <c r="G55" s="122"/>
      <c r="H55" s="46">
        <v>1</v>
      </c>
      <c r="I55" s="78">
        <v>450</v>
      </c>
      <c r="J55" s="123">
        <f t="shared" si="1"/>
        <v>450</v>
      </c>
      <c r="K55" s="124"/>
      <c r="AMM55" s="52" t="s">
        <v>71</v>
      </c>
      <c r="AMO55" s="52"/>
      <c r="AMP55" s="50"/>
    </row>
    <row r="56" spans="2:11 1027:1030" s="24" customFormat="1" ht="15.95" customHeight="1" x14ac:dyDescent="0.2">
      <c r="B56" s="45">
        <v>33</v>
      </c>
      <c r="C56" s="122" t="str">
        <f t="shared" si="0"/>
        <v>Atlantic Journey</v>
      </c>
      <c r="D56" s="122"/>
      <c r="E56" s="122"/>
      <c r="F56" s="122"/>
      <c r="G56" s="122"/>
      <c r="H56" s="46">
        <v>1</v>
      </c>
      <c r="I56" s="78">
        <v>450</v>
      </c>
      <c r="J56" s="123">
        <f t="shared" si="1"/>
        <v>450</v>
      </c>
      <c r="K56" s="124"/>
      <c r="AMM56" s="52" t="s">
        <v>73</v>
      </c>
      <c r="AMO56" s="52"/>
      <c r="AMP56" s="49"/>
    </row>
    <row r="57" spans="2:11 1027:1030" s="24" customFormat="1" ht="15.95" customHeight="1" x14ac:dyDescent="0.2">
      <c r="B57" s="45">
        <v>34</v>
      </c>
      <c r="C57" s="122" t="str">
        <f t="shared" si="0"/>
        <v>Hellas Tatiana</v>
      </c>
      <c r="D57" s="122"/>
      <c r="E57" s="122"/>
      <c r="F57" s="122"/>
      <c r="G57" s="122"/>
      <c r="H57" s="46">
        <v>1</v>
      </c>
      <c r="I57" s="78">
        <v>450</v>
      </c>
      <c r="J57" s="123">
        <f t="shared" si="1"/>
        <v>450</v>
      </c>
      <c r="K57" s="124"/>
      <c r="AMM57" s="52" t="s">
        <v>75</v>
      </c>
      <c r="AMO57" s="52"/>
      <c r="AMP57" s="49"/>
    </row>
    <row r="58" spans="2:11 1027:1030" s="24" customFormat="1" ht="15.95" customHeight="1" x14ac:dyDescent="0.2">
      <c r="B58" s="45">
        <v>35</v>
      </c>
      <c r="C58" s="122" t="str">
        <f t="shared" si="0"/>
        <v>Velos Fortuna</v>
      </c>
      <c r="D58" s="122"/>
      <c r="E58" s="122"/>
      <c r="F58" s="122"/>
      <c r="G58" s="122"/>
      <c r="H58" s="46">
        <v>1</v>
      </c>
      <c r="I58" s="78">
        <v>450</v>
      </c>
      <c r="J58" s="123">
        <f t="shared" si="1"/>
        <v>450</v>
      </c>
      <c r="K58" s="124"/>
      <c r="AMM58" s="49" t="s">
        <v>80</v>
      </c>
      <c r="AMO58" s="49"/>
      <c r="AMP58" s="49"/>
    </row>
    <row r="59" spans="2:11 1027:1030" s="24" customFormat="1" ht="15.95" customHeight="1" x14ac:dyDescent="0.2">
      <c r="B59" s="84"/>
      <c r="C59" s="131" t="s">
        <v>47</v>
      </c>
      <c r="D59" s="132"/>
      <c r="E59" s="132"/>
      <c r="F59" s="132"/>
      <c r="G59" s="132"/>
      <c r="H59" s="85"/>
      <c r="I59" s="85"/>
      <c r="J59" s="133">
        <f>SUM(J24:K58)</f>
        <v>15750</v>
      </c>
      <c r="K59" s="134"/>
      <c r="AMM59" s="52"/>
      <c r="AMO59" s="52"/>
      <c r="AMP59" s="49"/>
    </row>
    <row r="60" spans="2:11 1027:1030" s="24" customFormat="1" ht="15.95" customHeight="1" x14ac:dyDescent="0.2">
      <c r="B60" s="54" t="s">
        <v>20</v>
      </c>
      <c r="C60" s="135" t="s">
        <v>21</v>
      </c>
      <c r="D60" s="135"/>
      <c r="E60" s="135"/>
      <c r="F60" s="135"/>
      <c r="G60" s="135"/>
      <c r="H60" s="80" t="s">
        <v>22</v>
      </c>
      <c r="I60" s="80" t="s">
        <v>23</v>
      </c>
      <c r="J60" s="135" t="s">
        <v>24</v>
      </c>
      <c r="K60" s="136"/>
      <c r="AMM60" s="52"/>
      <c r="AMO60" s="52"/>
      <c r="AMP60" s="49"/>
    </row>
    <row r="61" spans="2:11 1027:1030" s="24" customFormat="1" ht="15.95" customHeight="1" x14ac:dyDescent="0.2">
      <c r="B61" s="55"/>
      <c r="C61" s="137" t="s">
        <v>48</v>
      </c>
      <c r="D61" s="138"/>
      <c r="E61" s="138"/>
      <c r="F61" s="138"/>
      <c r="G61" s="138"/>
      <c r="H61" s="81"/>
      <c r="I61" s="81"/>
      <c r="J61" s="139">
        <f>J59</f>
        <v>15750</v>
      </c>
      <c r="K61" s="140"/>
      <c r="AMM61" s="52"/>
      <c r="AMO61" s="52"/>
      <c r="AMP61" s="49"/>
    </row>
    <row r="62" spans="2:11 1027:1030" s="24" customFormat="1" ht="15.95" customHeight="1" x14ac:dyDescent="0.2">
      <c r="B62" s="45">
        <v>36</v>
      </c>
      <c r="C62" s="122" t="str">
        <f t="shared" si="0"/>
        <v>Ionic Althea</v>
      </c>
      <c r="D62" s="122"/>
      <c r="E62" s="122"/>
      <c r="F62" s="122"/>
      <c r="G62" s="122"/>
      <c r="H62" s="46">
        <v>1</v>
      </c>
      <c r="I62" s="78">
        <v>450</v>
      </c>
      <c r="J62" s="123">
        <f t="shared" si="1"/>
        <v>450</v>
      </c>
      <c r="K62" s="124"/>
      <c r="AMM62" s="49" t="s">
        <v>83</v>
      </c>
      <c r="AMO62" s="49"/>
      <c r="AMP62" s="49"/>
    </row>
    <row r="63" spans="2:11 1027:1030" s="24" customFormat="1" ht="15.95" customHeight="1" x14ac:dyDescent="0.2">
      <c r="B63" s="45">
        <v>37</v>
      </c>
      <c r="C63" s="122" t="str">
        <f t="shared" si="0"/>
        <v>Velos Sapphire</v>
      </c>
      <c r="D63" s="122"/>
      <c r="E63" s="122"/>
      <c r="F63" s="122"/>
      <c r="G63" s="122"/>
      <c r="H63" s="46">
        <v>1</v>
      </c>
      <c r="I63" s="78">
        <v>450</v>
      </c>
      <c r="J63" s="123">
        <f t="shared" si="1"/>
        <v>450</v>
      </c>
      <c r="K63" s="124"/>
      <c r="AMM63" s="49" t="s">
        <v>84</v>
      </c>
      <c r="AMO63" s="49"/>
      <c r="AMP63" s="49"/>
    </row>
    <row r="64" spans="2:11 1027:1030" s="24" customFormat="1" ht="15.95" customHeight="1" x14ac:dyDescent="0.2">
      <c r="B64" s="45">
        <v>38</v>
      </c>
      <c r="C64" s="122" t="str">
        <f t="shared" si="0"/>
        <v>Victory Venture</v>
      </c>
      <c r="D64" s="122"/>
      <c r="E64" s="122"/>
      <c r="F64" s="122"/>
      <c r="G64" s="122"/>
      <c r="H64" s="46">
        <v>1</v>
      </c>
      <c r="I64" s="78">
        <v>450</v>
      </c>
      <c r="J64" s="123">
        <f t="shared" si="1"/>
        <v>450</v>
      </c>
      <c r="K64" s="124"/>
      <c r="AMM64" s="49" t="s">
        <v>109</v>
      </c>
      <c r="AMO64" s="49"/>
      <c r="AMP64" s="51"/>
    </row>
    <row r="65" spans="2:11 1027:1030" s="24" customFormat="1" ht="15.95" customHeight="1" x14ac:dyDescent="0.2">
      <c r="B65" s="45">
        <v>39</v>
      </c>
      <c r="C65" s="122" t="str">
        <f t="shared" si="0"/>
        <v>Hanover Square</v>
      </c>
      <c r="D65" s="122"/>
      <c r="E65" s="122"/>
      <c r="F65" s="122"/>
      <c r="G65" s="122"/>
      <c r="H65" s="46">
        <v>1</v>
      </c>
      <c r="I65" s="78">
        <v>450</v>
      </c>
      <c r="J65" s="123">
        <f t="shared" si="1"/>
        <v>450</v>
      </c>
      <c r="K65" s="124"/>
      <c r="AMM65" s="49" t="s">
        <v>110</v>
      </c>
      <c r="AMO65" s="49"/>
      <c r="AMP65" s="49"/>
    </row>
    <row r="66" spans="2:11 1027:1030" s="24" customFormat="1" ht="15.95" customHeight="1" x14ac:dyDescent="0.2">
      <c r="B66" s="45">
        <v>40</v>
      </c>
      <c r="C66" s="122" t="str">
        <f t="shared" si="0"/>
        <v>Hellas Calafia</v>
      </c>
      <c r="D66" s="122"/>
      <c r="E66" s="122"/>
      <c r="F66" s="122"/>
      <c r="G66" s="122"/>
      <c r="H66" s="46">
        <v>1</v>
      </c>
      <c r="I66" s="78">
        <v>450</v>
      </c>
      <c r="J66" s="123">
        <f t="shared" si="1"/>
        <v>450</v>
      </c>
      <c r="K66" s="124"/>
      <c r="AMM66" s="49" t="s">
        <v>111</v>
      </c>
      <c r="AMO66" s="49"/>
      <c r="AMP66" s="49"/>
    </row>
    <row r="67" spans="2:11 1027:1030" s="24" customFormat="1" ht="15.95" customHeight="1" x14ac:dyDescent="0.2">
      <c r="B67" s="45">
        <v>41</v>
      </c>
      <c r="C67" s="122" t="str">
        <f t="shared" si="0"/>
        <v>Eco Yosemite Park</v>
      </c>
      <c r="D67" s="122"/>
      <c r="E67" s="122"/>
      <c r="F67" s="122"/>
      <c r="G67" s="122"/>
      <c r="H67" s="46">
        <v>1</v>
      </c>
      <c r="I67" s="78">
        <v>450</v>
      </c>
      <c r="J67" s="123">
        <f t="shared" si="1"/>
        <v>450</v>
      </c>
      <c r="K67" s="124"/>
      <c r="AMM67" s="49" t="s">
        <v>112</v>
      </c>
      <c r="AMN67" s="49"/>
      <c r="AMO67" s="49"/>
      <c r="AMP67" s="49"/>
    </row>
    <row r="68" spans="2:11 1027:1030" s="24" customFormat="1" ht="15.95" customHeight="1" x14ac:dyDescent="0.2">
      <c r="B68" s="45">
        <v>42</v>
      </c>
      <c r="C68" s="122" t="str">
        <f t="shared" si="0"/>
        <v>Alpine Persefone</v>
      </c>
      <c r="D68" s="122"/>
      <c r="E68" s="122"/>
      <c r="F68" s="122"/>
      <c r="G68" s="122"/>
      <c r="H68" s="46">
        <v>1</v>
      </c>
      <c r="I68" s="78">
        <v>450</v>
      </c>
      <c r="J68" s="123">
        <f t="shared" si="1"/>
        <v>450</v>
      </c>
      <c r="K68" s="124"/>
      <c r="AMM68" s="49" t="s">
        <v>113</v>
      </c>
      <c r="AMN68" s="49"/>
      <c r="AMO68" s="49"/>
      <c r="AMP68" s="49"/>
    </row>
    <row r="69" spans="2:11 1027:1030" s="24" customFormat="1" ht="15.95" customHeight="1" x14ac:dyDescent="0.2">
      <c r="B69" s="45">
        <v>43</v>
      </c>
      <c r="C69" s="122" t="str">
        <f t="shared" si="0"/>
        <v>BW Galatea</v>
      </c>
      <c r="D69" s="122"/>
      <c r="E69" s="122"/>
      <c r="F69" s="122"/>
      <c r="G69" s="122"/>
      <c r="H69" s="46">
        <v>1</v>
      </c>
      <c r="I69" s="78">
        <v>450</v>
      </c>
      <c r="J69" s="123">
        <f t="shared" si="1"/>
        <v>450</v>
      </c>
      <c r="K69" s="124"/>
      <c r="AMM69" s="49" t="s">
        <v>117</v>
      </c>
      <c r="AMN69" s="49"/>
      <c r="AMO69" s="49"/>
      <c r="AMP69" s="49"/>
    </row>
    <row r="70" spans="2:11 1027:1030" s="24" customFormat="1" ht="15.95" customHeight="1" x14ac:dyDescent="0.2">
      <c r="B70" s="45">
        <v>44</v>
      </c>
      <c r="C70" s="122" t="str">
        <f t="shared" si="0"/>
        <v>Nave Atropos</v>
      </c>
      <c r="D70" s="122"/>
      <c r="E70" s="122"/>
      <c r="F70" s="122"/>
      <c r="G70" s="122"/>
      <c r="H70" s="46">
        <v>1</v>
      </c>
      <c r="I70" s="78">
        <v>450</v>
      </c>
      <c r="J70" s="123">
        <f t="shared" si="1"/>
        <v>450</v>
      </c>
      <c r="K70" s="124"/>
      <c r="AMM70" s="49" t="s">
        <v>119</v>
      </c>
      <c r="AMN70" s="49"/>
      <c r="AMO70" s="49"/>
      <c r="AMP70" s="49"/>
    </row>
    <row r="71" spans="2:11 1027:1030" s="24" customFormat="1" ht="15.95" customHeight="1" x14ac:dyDescent="0.2">
      <c r="B71" s="45">
        <v>45</v>
      </c>
      <c r="C71" s="122" t="str">
        <f t="shared" si="0"/>
        <v>Vinjerac</v>
      </c>
      <c r="D71" s="122"/>
      <c r="E71" s="122"/>
      <c r="F71" s="122"/>
      <c r="G71" s="122"/>
      <c r="H71" s="46">
        <v>1</v>
      </c>
      <c r="I71" s="78">
        <v>450</v>
      </c>
      <c r="J71" s="123">
        <f t="shared" si="1"/>
        <v>450</v>
      </c>
      <c r="K71" s="124"/>
      <c r="AMM71" s="49" t="s">
        <v>121</v>
      </c>
      <c r="AMN71" s="49"/>
      <c r="AMO71" s="49"/>
      <c r="AMP71" s="49"/>
    </row>
    <row r="72" spans="2:11 1027:1030" s="24" customFormat="1" ht="15.95" customHeight="1" x14ac:dyDescent="0.2">
      <c r="B72" s="45">
        <v>46</v>
      </c>
      <c r="C72" s="122" t="str">
        <f t="shared" si="0"/>
        <v>Maersk Cancun</v>
      </c>
      <c r="D72" s="122"/>
      <c r="E72" s="122"/>
      <c r="F72" s="122"/>
      <c r="G72" s="122"/>
      <c r="H72" s="46">
        <v>1</v>
      </c>
      <c r="I72" s="78">
        <v>450</v>
      </c>
      <c r="J72" s="123">
        <f t="shared" si="1"/>
        <v>450</v>
      </c>
      <c r="K72" s="124"/>
      <c r="AMM72" s="49" t="s">
        <v>123</v>
      </c>
      <c r="AMN72" s="49"/>
      <c r="AMO72" s="49"/>
      <c r="AMP72" s="49"/>
    </row>
    <row r="73" spans="2:11 1027:1030" s="24" customFormat="1" ht="15.95" customHeight="1" x14ac:dyDescent="0.2">
      <c r="B73" s="45">
        <v>47</v>
      </c>
      <c r="C73" s="122" t="str">
        <f t="shared" si="0"/>
        <v>Hellas Marianna</v>
      </c>
      <c r="D73" s="122"/>
      <c r="E73" s="122"/>
      <c r="F73" s="122"/>
      <c r="G73" s="122"/>
      <c r="H73" s="46">
        <v>1</v>
      </c>
      <c r="I73" s="78">
        <v>450</v>
      </c>
      <c r="J73" s="123">
        <f t="shared" si="1"/>
        <v>450</v>
      </c>
      <c r="K73" s="124"/>
      <c r="AMM73" s="49" t="s">
        <v>124</v>
      </c>
      <c r="AMN73" s="49"/>
      <c r="AMO73" s="52"/>
      <c r="AMP73" s="52"/>
    </row>
    <row r="74" spans="2:11 1027:1030" s="24" customFormat="1" ht="15.95" customHeight="1" x14ac:dyDescent="0.2">
      <c r="B74" s="45">
        <v>48</v>
      </c>
      <c r="C74" s="122" t="str">
        <f t="shared" si="0"/>
        <v>Aurviken</v>
      </c>
      <c r="D74" s="122"/>
      <c r="E74" s="122"/>
      <c r="F74" s="122"/>
      <c r="G74" s="122"/>
      <c r="H74" s="46">
        <v>1</v>
      </c>
      <c r="I74" s="78">
        <v>450</v>
      </c>
      <c r="J74" s="123">
        <f t="shared" si="1"/>
        <v>450</v>
      </c>
      <c r="K74" s="124"/>
      <c r="AMM74" s="49" t="s">
        <v>125</v>
      </c>
      <c r="AMN74" s="49"/>
      <c r="AMO74" s="52"/>
      <c r="AMP74" s="52"/>
    </row>
    <row r="75" spans="2:11 1027:1030" s="24" customFormat="1" ht="15.95" customHeight="1" x14ac:dyDescent="0.2">
      <c r="B75" s="45">
        <v>49</v>
      </c>
      <c r="C75" s="122" t="str">
        <f t="shared" si="0"/>
        <v>SCF Don</v>
      </c>
      <c r="D75" s="122"/>
      <c r="E75" s="122"/>
      <c r="F75" s="122"/>
      <c r="G75" s="122"/>
      <c r="H75" s="46">
        <v>1</v>
      </c>
      <c r="I75" s="78">
        <v>450</v>
      </c>
      <c r="J75" s="123">
        <f t="shared" si="1"/>
        <v>450</v>
      </c>
      <c r="K75" s="124"/>
      <c r="AMM75" s="49" t="s">
        <v>126</v>
      </c>
      <c r="AMN75" s="49"/>
      <c r="AMO75" s="52"/>
      <c r="AMP75" s="52"/>
    </row>
    <row r="76" spans="2:11 1027:1030" s="24" customFormat="1" ht="15.95" customHeight="1" x14ac:dyDescent="0.2">
      <c r="B76" s="45">
        <v>50</v>
      </c>
      <c r="C76" s="122" t="str">
        <f t="shared" si="0"/>
        <v>Marine Hope</v>
      </c>
      <c r="D76" s="122"/>
      <c r="E76" s="122"/>
      <c r="F76" s="122"/>
      <c r="G76" s="122"/>
      <c r="H76" s="46">
        <v>1</v>
      </c>
      <c r="I76" s="78">
        <v>450</v>
      </c>
      <c r="J76" s="123">
        <f t="shared" si="1"/>
        <v>450</v>
      </c>
      <c r="K76" s="124"/>
      <c r="AMM76" s="49" t="s">
        <v>129</v>
      </c>
      <c r="AMN76" s="49"/>
      <c r="AMO76" s="52"/>
      <c r="AMP76" s="52"/>
    </row>
    <row r="77" spans="2:11 1027:1030" s="24" customFormat="1" ht="15.95" customHeight="1" x14ac:dyDescent="0.2">
      <c r="B77" s="45">
        <v>51</v>
      </c>
      <c r="C77" s="122" t="str">
        <f t="shared" si="0"/>
        <v>PTI Rhine</v>
      </c>
      <c r="D77" s="122"/>
      <c r="E77" s="122"/>
      <c r="F77" s="122"/>
      <c r="G77" s="122"/>
      <c r="H77" s="46">
        <v>1</v>
      </c>
      <c r="I77" s="78">
        <v>450</v>
      </c>
      <c r="J77" s="123">
        <f t="shared" si="1"/>
        <v>450</v>
      </c>
      <c r="K77" s="124"/>
      <c r="AMM77" s="49" t="s">
        <v>131</v>
      </c>
      <c r="AMN77" s="49"/>
      <c r="AMO77" s="52"/>
      <c r="AMP77" s="52"/>
    </row>
    <row r="78" spans="2:11 1027:1030" s="24" customFormat="1" ht="15.95" customHeight="1" x14ac:dyDescent="0.2">
      <c r="B78" s="45">
        <v>52</v>
      </c>
      <c r="C78" s="122" t="str">
        <f t="shared" si="0"/>
        <v>Sydney Spirit (Clearlake)</v>
      </c>
      <c r="D78" s="122"/>
      <c r="E78" s="122"/>
      <c r="F78" s="122"/>
      <c r="G78" s="122"/>
      <c r="H78" s="46">
        <v>1</v>
      </c>
      <c r="I78" s="78">
        <v>450</v>
      </c>
      <c r="J78" s="123">
        <f t="shared" si="1"/>
        <v>450</v>
      </c>
      <c r="K78" s="124"/>
      <c r="AMM78" s="49" t="s">
        <v>134</v>
      </c>
      <c r="AMN78" s="49"/>
      <c r="AMO78" s="52"/>
      <c r="AMP78" s="52"/>
    </row>
    <row r="79" spans="2:11 1027:1030" s="24" customFormat="1" ht="15.95" customHeight="1" x14ac:dyDescent="0.2">
      <c r="B79" s="45">
        <v>53</v>
      </c>
      <c r="C79" s="122" t="str">
        <f t="shared" si="0"/>
        <v>Leon Apollon</v>
      </c>
      <c r="D79" s="122"/>
      <c r="E79" s="122"/>
      <c r="F79" s="122"/>
      <c r="G79" s="122"/>
      <c r="H79" s="46">
        <v>1</v>
      </c>
      <c r="I79" s="78">
        <v>450</v>
      </c>
      <c r="J79" s="123">
        <f t="shared" si="1"/>
        <v>450</v>
      </c>
      <c r="K79" s="124"/>
      <c r="AMM79" s="49" t="s">
        <v>139</v>
      </c>
      <c r="AMN79" s="49"/>
      <c r="AMO79" s="52"/>
      <c r="AMP79" s="52"/>
    </row>
    <row r="80" spans="2:11 1027:1030" s="24" customFormat="1" ht="15.95" customHeight="1" x14ac:dyDescent="0.2">
      <c r="B80" s="45">
        <v>54</v>
      </c>
      <c r="C80" s="122" t="str">
        <f t="shared" si="0"/>
        <v>Clearocean Moritz</v>
      </c>
      <c r="D80" s="122"/>
      <c r="E80" s="122"/>
      <c r="F80" s="122"/>
      <c r="G80" s="122"/>
      <c r="H80" s="46">
        <v>1</v>
      </c>
      <c r="I80" s="78">
        <v>450</v>
      </c>
      <c r="J80" s="123">
        <f t="shared" si="1"/>
        <v>450</v>
      </c>
      <c r="K80" s="124"/>
      <c r="AMM80" s="49" t="s">
        <v>141</v>
      </c>
      <c r="AMN80" s="49"/>
      <c r="AMO80" s="52"/>
      <c r="AMP80" s="52"/>
    </row>
    <row r="81" spans="2:11 1027:1030" s="24" customFormat="1" ht="15.95" customHeight="1" x14ac:dyDescent="0.2">
      <c r="B81" s="45">
        <v>55</v>
      </c>
      <c r="C81" s="122" t="str">
        <f t="shared" si="0"/>
        <v>Maersk Tokyo</v>
      </c>
      <c r="D81" s="122"/>
      <c r="E81" s="122"/>
      <c r="F81" s="122"/>
      <c r="G81" s="122"/>
      <c r="H81" s="46">
        <v>1</v>
      </c>
      <c r="I81" s="78">
        <v>450</v>
      </c>
      <c r="J81" s="123">
        <f t="shared" si="1"/>
        <v>450</v>
      </c>
      <c r="K81" s="124"/>
      <c r="AMM81" s="49" t="s">
        <v>145</v>
      </c>
      <c r="AMN81" s="49"/>
      <c r="AMO81" s="52"/>
      <c r="AMP81" s="52"/>
    </row>
    <row r="82" spans="2:11 1027:1030" s="24" customFormat="1" ht="15.95" customHeight="1" x14ac:dyDescent="0.2">
      <c r="B82" s="45">
        <v>56</v>
      </c>
      <c r="C82" s="122" t="str">
        <f t="shared" si="0"/>
        <v>Eco Joshua Park</v>
      </c>
      <c r="D82" s="122"/>
      <c r="E82" s="122"/>
      <c r="F82" s="122"/>
      <c r="G82" s="122"/>
      <c r="H82" s="46">
        <v>1</v>
      </c>
      <c r="I82" s="78">
        <v>450</v>
      </c>
      <c r="J82" s="123">
        <f t="shared" si="1"/>
        <v>450</v>
      </c>
      <c r="K82" s="124"/>
      <c r="AMM82" s="49" t="s">
        <v>146</v>
      </c>
      <c r="AMN82" s="49"/>
      <c r="AMO82" s="52"/>
      <c r="AMP82" s="52"/>
    </row>
    <row r="83" spans="2:11 1027:1030" s="24" customFormat="1" ht="15.95" customHeight="1" x14ac:dyDescent="0.2">
      <c r="B83" s="45">
        <v>57</v>
      </c>
      <c r="C83" s="122" t="str">
        <f t="shared" si="0"/>
        <v>Clear Stars</v>
      </c>
      <c r="D83" s="122"/>
      <c r="E83" s="122"/>
      <c r="F83" s="122"/>
      <c r="G83" s="122"/>
      <c r="H83" s="46">
        <v>1</v>
      </c>
      <c r="I83" s="78">
        <v>450</v>
      </c>
      <c r="J83" s="123">
        <f t="shared" si="1"/>
        <v>450</v>
      </c>
      <c r="K83" s="124"/>
      <c r="AMM83" s="49" t="s">
        <v>147</v>
      </c>
      <c r="AMN83" s="49"/>
      <c r="AMO83" s="52"/>
      <c r="AMP83" s="52"/>
    </row>
    <row r="84" spans="2:11 1027:1030" s="24" customFormat="1" ht="15.95" customHeight="1" x14ac:dyDescent="0.2">
      <c r="B84" s="45">
        <v>58</v>
      </c>
      <c r="C84" s="122" t="str">
        <f t="shared" si="0"/>
        <v xml:space="preserve">Anemos I </v>
      </c>
      <c r="D84" s="122"/>
      <c r="E84" s="122"/>
      <c r="F84" s="122"/>
      <c r="G84" s="122"/>
      <c r="H84" s="46">
        <v>1</v>
      </c>
      <c r="I84" s="78">
        <v>450</v>
      </c>
      <c r="J84" s="123">
        <f t="shared" si="1"/>
        <v>450</v>
      </c>
      <c r="K84" s="124"/>
      <c r="AMM84" s="52" t="s">
        <v>151</v>
      </c>
      <c r="AMN84" s="52"/>
      <c r="AMO84" s="52"/>
      <c r="AMP84" s="52"/>
    </row>
    <row r="85" spans="2:11 1027:1030" s="24" customFormat="1" ht="15.95" customHeight="1" x14ac:dyDescent="0.2">
      <c r="B85" s="45">
        <v>59</v>
      </c>
      <c r="C85" s="122" t="str">
        <f t="shared" si="0"/>
        <v>Seapike</v>
      </c>
      <c r="D85" s="122"/>
      <c r="E85" s="122"/>
      <c r="F85" s="122"/>
      <c r="G85" s="122"/>
      <c r="H85" s="46">
        <v>1</v>
      </c>
      <c r="I85" s="78">
        <v>450</v>
      </c>
      <c r="J85" s="123">
        <f t="shared" si="1"/>
        <v>450</v>
      </c>
      <c r="K85" s="124"/>
      <c r="AMM85" s="52" t="s">
        <v>152</v>
      </c>
      <c r="AMN85" s="52"/>
      <c r="AMO85" s="52"/>
      <c r="AMP85" s="52"/>
    </row>
    <row r="86" spans="2:11 1027:1030" s="24" customFormat="1" ht="15.95" customHeight="1" x14ac:dyDescent="0.2">
      <c r="B86" s="45">
        <v>60</v>
      </c>
      <c r="C86" s="122" t="str">
        <f t="shared" si="0"/>
        <v>Northern Light</v>
      </c>
      <c r="D86" s="122"/>
      <c r="E86" s="122"/>
      <c r="F86" s="122"/>
      <c r="G86" s="122"/>
      <c r="H86" s="46">
        <v>1</v>
      </c>
      <c r="I86" s="78">
        <v>450</v>
      </c>
      <c r="J86" s="123">
        <f t="shared" si="1"/>
        <v>450</v>
      </c>
      <c r="K86" s="124"/>
      <c r="AMM86" s="52" t="s">
        <v>153</v>
      </c>
      <c r="AMN86" s="52"/>
      <c r="AMO86" s="49"/>
      <c r="AMP86" s="49"/>
    </row>
    <row r="87" spans="2:11 1027:1030" s="24" customFormat="1" ht="15.95" customHeight="1" x14ac:dyDescent="0.2">
      <c r="B87" s="45">
        <v>61</v>
      </c>
      <c r="C87" s="122" t="str">
        <f t="shared" si="0"/>
        <v>BW Osprey</v>
      </c>
      <c r="D87" s="122"/>
      <c r="E87" s="122"/>
      <c r="F87" s="122"/>
      <c r="G87" s="122"/>
      <c r="H87" s="46">
        <v>1</v>
      </c>
      <c r="I87" s="78">
        <v>450</v>
      </c>
      <c r="J87" s="123">
        <f t="shared" si="1"/>
        <v>450</v>
      </c>
      <c r="K87" s="124"/>
      <c r="AMM87" s="52" t="s">
        <v>154</v>
      </c>
      <c r="AMN87" s="52"/>
      <c r="AMO87" s="49"/>
      <c r="AMP87" s="49"/>
    </row>
    <row r="88" spans="2:11 1027:1030" s="24" customFormat="1" ht="15.95" customHeight="1" x14ac:dyDescent="0.2">
      <c r="B88" s="45">
        <v>62</v>
      </c>
      <c r="C88" s="122" t="str">
        <f t="shared" si="0"/>
        <v>Clearocean Marauder</v>
      </c>
      <c r="D88" s="122"/>
      <c r="E88" s="122"/>
      <c r="F88" s="122"/>
      <c r="G88" s="122"/>
      <c r="H88" s="46">
        <v>1</v>
      </c>
      <c r="I88" s="78">
        <v>450</v>
      </c>
      <c r="J88" s="123">
        <f t="shared" si="1"/>
        <v>450</v>
      </c>
      <c r="K88" s="124"/>
      <c r="AMM88" s="52" t="s">
        <v>155</v>
      </c>
      <c r="AMN88" s="52"/>
      <c r="AMO88" s="49"/>
      <c r="AMP88" s="49"/>
    </row>
    <row r="89" spans="2:11 1027:1030" s="24" customFormat="1" ht="15.95" customHeight="1" x14ac:dyDescent="0.2">
      <c r="B89" s="45">
        <v>63</v>
      </c>
      <c r="C89" s="122" t="str">
        <f t="shared" ref="C89:C115" si="2">AMM89</f>
        <v>PS Houston</v>
      </c>
      <c r="D89" s="122"/>
      <c r="E89" s="122"/>
      <c r="F89" s="122"/>
      <c r="G89" s="122"/>
      <c r="H89" s="46">
        <v>1</v>
      </c>
      <c r="I89" s="78">
        <v>450</v>
      </c>
      <c r="J89" s="123">
        <f t="shared" ref="J89:J92" si="3">I89*H89</f>
        <v>450</v>
      </c>
      <c r="K89" s="124"/>
      <c r="AMM89" s="52" t="s">
        <v>156</v>
      </c>
      <c r="AMN89" s="52"/>
      <c r="AMO89" s="49"/>
      <c r="AMP89" s="49"/>
    </row>
    <row r="90" spans="2:11 1027:1030" s="24" customFormat="1" ht="15.95" customHeight="1" x14ac:dyDescent="0.2">
      <c r="B90" s="45">
        <v>64</v>
      </c>
      <c r="C90" s="122" t="str">
        <f t="shared" si="2"/>
        <v>BW Leopard</v>
      </c>
      <c r="D90" s="122"/>
      <c r="E90" s="122"/>
      <c r="F90" s="122"/>
      <c r="G90" s="122"/>
      <c r="H90" s="46">
        <v>1</v>
      </c>
      <c r="I90" s="78">
        <v>450</v>
      </c>
      <c r="J90" s="123">
        <f t="shared" si="3"/>
        <v>450</v>
      </c>
      <c r="K90" s="124"/>
      <c r="AMM90" s="52" t="s">
        <v>157</v>
      </c>
      <c r="AMN90" s="52"/>
      <c r="AMO90" s="49"/>
      <c r="AMP90" s="49"/>
    </row>
    <row r="91" spans="2:11 1027:1030" s="24" customFormat="1" ht="15.95" customHeight="1" x14ac:dyDescent="0.2">
      <c r="B91" s="45">
        <v>65</v>
      </c>
      <c r="C91" s="122" t="str">
        <f t="shared" si="2"/>
        <v>Torm Solution</v>
      </c>
      <c r="D91" s="122"/>
      <c r="E91" s="122"/>
      <c r="F91" s="122"/>
      <c r="G91" s="122"/>
      <c r="H91" s="46">
        <v>1</v>
      </c>
      <c r="I91" s="78">
        <v>450</v>
      </c>
      <c r="J91" s="123">
        <f t="shared" si="3"/>
        <v>450</v>
      </c>
      <c r="K91" s="124"/>
      <c r="AMM91" s="49" t="s">
        <v>158</v>
      </c>
      <c r="AMN91" s="49"/>
      <c r="AMO91" s="53"/>
      <c r="AMP91" s="53"/>
    </row>
    <row r="92" spans="2:11 1027:1030" s="24" customFormat="1" ht="15.95" customHeight="1" x14ac:dyDescent="0.2">
      <c r="B92" s="45">
        <v>66</v>
      </c>
      <c r="C92" s="122" t="str">
        <f t="shared" si="2"/>
        <v>NS Pride</v>
      </c>
      <c r="D92" s="122"/>
      <c r="E92" s="122"/>
      <c r="F92" s="122"/>
      <c r="G92" s="122"/>
      <c r="H92" s="46">
        <v>1</v>
      </c>
      <c r="I92" s="78">
        <v>450</v>
      </c>
      <c r="J92" s="123">
        <f t="shared" si="3"/>
        <v>450</v>
      </c>
      <c r="K92" s="124"/>
      <c r="AMM92" s="49" t="s">
        <v>159</v>
      </c>
      <c r="AMN92" s="49"/>
    </row>
    <row r="93" spans="2:11 1027:1030" s="24" customFormat="1" ht="15.95" customHeight="1" x14ac:dyDescent="0.2">
      <c r="B93" s="45">
        <v>67</v>
      </c>
      <c r="C93" s="122" t="str">
        <f t="shared" si="2"/>
        <v>Ardmore Endurance</v>
      </c>
      <c r="D93" s="122"/>
      <c r="E93" s="122"/>
      <c r="F93" s="122"/>
      <c r="G93" s="122"/>
      <c r="H93" s="66">
        <v>1</v>
      </c>
      <c r="I93" s="78">
        <v>450</v>
      </c>
      <c r="J93" s="123">
        <f>I93*H93</f>
        <v>450</v>
      </c>
      <c r="K93" s="124"/>
      <c r="AMM93" s="49" t="s">
        <v>160</v>
      </c>
      <c r="AMN93" s="49"/>
    </row>
    <row r="94" spans="2:11 1027:1030" s="24" customFormat="1" ht="15.95" customHeight="1" x14ac:dyDescent="0.2">
      <c r="B94" s="45">
        <v>68</v>
      </c>
      <c r="C94" s="122" t="str">
        <f t="shared" si="2"/>
        <v>NS Point</v>
      </c>
      <c r="D94" s="122"/>
      <c r="E94" s="122"/>
      <c r="F94" s="122"/>
      <c r="G94" s="122"/>
      <c r="H94" s="66">
        <v>1</v>
      </c>
      <c r="I94" s="78">
        <v>450</v>
      </c>
      <c r="J94" s="123">
        <f t="shared" ref="J94:J115" si="4">I94*H94</f>
        <v>450</v>
      </c>
      <c r="K94" s="124"/>
      <c r="AMM94" s="49" t="s">
        <v>161</v>
      </c>
      <c r="AMN94" s="49"/>
    </row>
    <row r="95" spans="2:11 1027:1030" s="24" customFormat="1" ht="15.95" customHeight="1" x14ac:dyDescent="0.2">
      <c r="B95" s="45">
        <v>69</v>
      </c>
      <c r="C95" s="122" t="str">
        <f t="shared" si="2"/>
        <v>Ardmore Explorer</v>
      </c>
      <c r="D95" s="122"/>
      <c r="E95" s="122"/>
      <c r="F95" s="122"/>
      <c r="G95" s="122"/>
      <c r="H95" s="66">
        <v>1</v>
      </c>
      <c r="I95" s="78">
        <v>450</v>
      </c>
      <c r="J95" s="123">
        <f t="shared" si="4"/>
        <v>450</v>
      </c>
      <c r="K95" s="124"/>
      <c r="AMM95" s="49" t="s">
        <v>162</v>
      </c>
      <c r="AMN95" s="49"/>
    </row>
    <row r="96" spans="2:11 1027:1030" s="24" customFormat="1" ht="15.95" customHeight="1" x14ac:dyDescent="0.2">
      <c r="B96" s="45">
        <v>70</v>
      </c>
      <c r="C96" s="122" t="str">
        <f t="shared" si="2"/>
        <v>BW Lioness</v>
      </c>
      <c r="D96" s="122"/>
      <c r="E96" s="122"/>
      <c r="F96" s="122"/>
      <c r="G96" s="122"/>
      <c r="H96" s="66">
        <v>1</v>
      </c>
      <c r="I96" s="78">
        <v>450</v>
      </c>
      <c r="J96" s="123">
        <f t="shared" si="4"/>
        <v>450</v>
      </c>
      <c r="K96" s="124"/>
      <c r="AMM96" s="49" t="s">
        <v>163</v>
      </c>
      <c r="AMN96" s="49"/>
    </row>
    <row r="97" spans="1:13 1027:1030" s="24" customFormat="1" ht="15.95" customHeight="1" x14ac:dyDescent="0.2">
      <c r="B97" s="45">
        <v>71</v>
      </c>
      <c r="C97" s="122" t="str">
        <f t="shared" si="2"/>
        <v>Hellas Revenger</v>
      </c>
      <c r="D97" s="122"/>
      <c r="E97" s="122"/>
      <c r="F97" s="122"/>
      <c r="G97" s="122"/>
      <c r="H97" s="66">
        <v>1</v>
      </c>
      <c r="I97" s="78">
        <v>450</v>
      </c>
      <c r="J97" s="123">
        <f t="shared" si="4"/>
        <v>450</v>
      </c>
      <c r="K97" s="124"/>
      <c r="AMM97" s="49" t="s">
        <v>164</v>
      </c>
      <c r="AMN97" s="49"/>
    </row>
    <row r="98" spans="1:13 1027:1030" s="24" customFormat="1" ht="15.95" customHeight="1" x14ac:dyDescent="0.2">
      <c r="B98" s="45">
        <v>72</v>
      </c>
      <c r="C98" s="122" t="str">
        <f t="shared" si="2"/>
        <v>GEM NO.5</v>
      </c>
      <c r="D98" s="122"/>
      <c r="E98" s="122"/>
      <c r="F98" s="122"/>
      <c r="G98" s="122"/>
      <c r="H98" s="66">
        <v>1</v>
      </c>
      <c r="I98" s="78">
        <v>450</v>
      </c>
      <c r="J98" s="123">
        <f t="shared" si="4"/>
        <v>450</v>
      </c>
      <c r="K98" s="124"/>
      <c r="AMM98" s="49" t="s">
        <v>165</v>
      </c>
      <c r="AMN98" s="49"/>
    </row>
    <row r="99" spans="1:13 1027:1030" s="24" customFormat="1" ht="15.95" customHeight="1" x14ac:dyDescent="0.2">
      <c r="B99" s="45">
        <v>73</v>
      </c>
      <c r="C99" s="122" t="str">
        <f t="shared" si="2"/>
        <v>PTI Amazon</v>
      </c>
      <c r="D99" s="122"/>
      <c r="E99" s="122"/>
      <c r="F99" s="122"/>
      <c r="G99" s="122"/>
      <c r="H99" s="66">
        <v>1</v>
      </c>
      <c r="I99" s="78">
        <v>450</v>
      </c>
      <c r="J99" s="123">
        <f t="shared" si="4"/>
        <v>450</v>
      </c>
      <c r="K99" s="124"/>
      <c r="AMM99" s="49" t="s">
        <v>166</v>
      </c>
      <c r="AMN99" s="49"/>
    </row>
    <row r="100" spans="1:13 1027:1030" s="24" customFormat="1" ht="15.95" customHeight="1" x14ac:dyDescent="0.2">
      <c r="B100" s="45">
        <v>74</v>
      </c>
      <c r="C100" s="122" t="str">
        <f t="shared" si="2"/>
        <v>Clearocean Mustang</v>
      </c>
      <c r="D100" s="122"/>
      <c r="E100" s="122"/>
      <c r="F100" s="122"/>
      <c r="G100" s="122"/>
      <c r="H100" s="66">
        <v>1</v>
      </c>
      <c r="I100" s="78">
        <v>450</v>
      </c>
      <c r="J100" s="123">
        <f t="shared" si="4"/>
        <v>450</v>
      </c>
      <c r="K100" s="124"/>
      <c r="AMM100" s="53" t="s">
        <v>144</v>
      </c>
      <c r="AMN100" s="53"/>
    </row>
    <row r="101" spans="1:13 1027:1030" s="24" customFormat="1" ht="15.95" customHeight="1" x14ac:dyDescent="0.2">
      <c r="B101" s="45">
        <v>75</v>
      </c>
      <c r="C101" s="122" t="str">
        <f t="shared" si="2"/>
        <v>Eco West Coast</v>
      </c>
      <c r="D101" s="122"/>
      <c r="E101" s="122"/>
      <c r="F101" s="122"/>
      <c r="G101" s="122"/>
      <c r="H101" s="66">
        <v>1</v>
      </c>
      <c r="I101" s="78">
        <v>450</v>
      </c>
      <c r="J101" s="123">
        <f t="shared" si="4"/>
        <v>450</v>
      </c>
      <c r="K101" s="124"/>
      <c r="AMM101" s="53" t="s">
        <v>168</v>
      </c>
    </row>
    <row r="102" spans="1:13 1027:1030" s="24" customFormat="1" ht="15.95" customHeight="1" x14ac:dyDescent="0.2">
      <c r="B102" s="45">
        <v>76</v>
      </c>
      <c r="C102" s="122" t="str">
        <f t="shared" si="2"/>
        <v>Anwaar Benghazi</v>
      </c>
      <c r="D102" s="122"/>
      <c r="E102" s="122"/>
      <c r="F102" s="122"/>
      <c r="G102" s="122"/>
      <c r="H102" s="66">
        <v>1</v>
      </c>
      <c r="I102" s="78">
        <v>450</v>
      </c>
      <c r="J102" s="123">
        <f t="shared" si="4"/>
        <v>450</v>
      </c>
      <c r="K102" s="124"/>
      <c r="AMM102" s="53" t="s">
        <v>169</v>
      </c>
    </row>
    <row r="103" spans="1:13 1027:1030" s="24" customFormat="1" ht="15.95" customHeight="1" x14ac:dyDescent="0.2">
      <c r="B103" s="45">
        <v>77</v>
      </c>
      <c r="C103" s="122" t="str">
        <f t="shared" si="2"/>
        <v>Seychelles Patriot</v>
      </c>
      <c r="D103" s="122"/>
      <c r="E103" s="122"/>
      <c r="F103" s="122"/>
      <c r="G103" s="122"/>
      <c r="H103" s="66">
        <v>1</v>
      </c>
      <c r="I103" s="78">
        <v>450</v>
      </c>
      <c r="J103" s="123">
        <f t="shared" si="4"/>
        <v>450</v>
      </c>
      <c r="K103" s="124"/>
      <c r="AMM103" s="53" t="s">
        <v>170</v>
      </c>
    </row>
    <row r="104" spans="1:13 1027:1030" s="24" customFormat="1" ht="15.95" hidden="1" customHeight="1" x14ac:dyDescent="0.2">
      <c r="B104" s="45"/>
      <c r="C104" s="122">
        <f t="shared" si="2"/>
        <v>0</v>
      </c>
      <c r="D104" s="122"/>
      <c r="E104" s="122"/>
      <c r="F104" s="122"/>
      <c r="G104" s="122"/>
      <c r="H104" s="66"/>
      <c r="I104" s="78"/>
      <c r="J104" s="123">
        <f t="shared" si="4"/>
        <v>0</v>
      </c>
      <c r="K104" s="124"/>
      <c r="AMM104" s="53"/>
    </row>
    <row r="105" spans="1:13 1027:1030" s="24" customFormat="1" ht="15.95" hidden="1" customHeight="1" x14ac:dyDescent="0.2">
      <c r="B105" s="45"/>
      <c r="C105" s="122">
        <f t="shared" si="2"/>
        <v>0</v>
      </c>
      <c r="D105" s="122"/>
      <c r="E105" s="122"/>
      <c r="F105" s="122"/>
      <c r="G105" s="122"/>
      <c r="H105" s="66"/>
      <c r="I105" s="78"/>
      <c r="J105" s="123">
        <f t="shared" si="4"/>
        <v>0</v>
      </c>
      <c r="K105" s="124"/>
      <c r="AMM105" s="53"/>
    </row>
    <row r="106" spans="1:13 1027:1030" ht="15.95" hidden="1" customHeight="1" x14ac:dyDescent="0.2">
      <c r="A106" s="24"/>
      <c r="B106" s="45"/>
      <c r="C106" s="122">
        <f t="shared" si="2"/>
        <v>0</v>
      </c>
      <c r="D106" s="122"/>
      <c r="E106" s="122"/>
      <c r="F106" s="122"/>
      <c r="G106" s="122"/>
      <c r="H106" s="66"/>
      <c r="I106" s="78"/>
      <c r="J106" s="123">
        <f t="shared" si="4"/>
        <v>0</v>
      </c>
      <c r="K106" s="124"/>
      <c r="L106" s="24"/>
      <c r="M106" s="24"/>
      <c r="AMM106" s="53"/>
      <c r="AMO106" s="24"/>
      <c r="AMP106" s="24"/>
    </row>
    <row r="107" spans="1:13 1027:1030" ht="15.95" hidden="1" customHeight="1" x14ac:dyDescent="0.2">
      <c r="B107" s="45"/>
      <c r="C107" s="122">
        <f t="shared" si="2"/>
        <v>0</v>
      </c>
      <c r="D107" s="122"/>
      <c r="E107" s="122"/>
      <c r="F107" s="122"/>
      <c r="G107" s="122"/>
      <c r="H107" s="66"/>
      <c r="I107" s="78"/>
      <c r="J107" s="123">
        <f t="shared" si="4"/>
        <v>0</v>
      </c>
      <c r="K107" s="124"/>
      <c r="AMM107" s="53"/>
      <c r="AMO107" s="24"/>
      <c r="AMP107" s="24"/>
    </row>
    <row r="108" spans="1:13 1027:1030" ht="15.95" hidden="1" customHeight="1" x14ac:dyDescent="0.2">
      <c r="B108" s="45"/>
      <c r="C108" s="122">
        <f t="shared" si="2"/>
        <v>0</v>
      </c>
      <c r="D108" s="122"/>
      <c r="E108" s="122"/>
      <c r="F108" s="122"/>
      <c r="G108" s="122"/>
      <c r="H108" s="66"/>
      <c r="I108" s="78"/>
      <c r="J108" s="123">
        <f t="shared" si="4"/>
        <v>0</v>
      </c>
      <c r="K108" s="124"/>
      <c r="AMM108" s="53"/>
      <c r="AMO108" s="24"/>
      <c r="AMP108" s="24"/>
    </row>
    <row r="109" spans="1:13 1027:1030" ht="15.95" hidden="1" customHeight="1" x14ac:dyDescent="0.2">
      <c r="B109" s="45"/>
      <c r="C109" s="122">
        <f t="shared" si="2"/>
        <v>0</v>
      </c>
      <c r="D109" s="122"/>
      <c r="E109" s="122"/>
      <c r="F109" s="122"/>
      <c r="G109" s="122"/>
      <c r="H109" s="66"/>
      <c r="I109" s="78"/>
      <c r="J109" s="123">
        <f t="shared" si="4"/>
        <v>0</v>
      </c>
      <c r="K109" s="124"/>
      <c r="AMM109" s="53"/>
    </row>
    <row r="110" spans="1:13 1027:1030" ht="15.95" hidden="1" customHeight="1" x14ac:dyDescent="0.2">
      <c r="B110" s="45"/>
      <c r="C110" s="122">
        <f t="shared" si="2"/>
        <v>0</v>
      </c>
      <c r="D110" s="122"/>
      <c r="E110" s="122"/>
      <c r="F110" s="122"/>
      <c r="G110" s="122"/>
      <c r="H110" s="66"/>
      <c r="I110" s="78"/>
      <c r="J110" s="123">
        <f t="shared" si="4"/>
        <v>0</v>
      </c>
      <c r="K110" s="124"/>
      <c r="AMM110" s="53"/>
    </row>
    <row r="111" spans="1:13 1027:1030" ht="15.95" hidden="1" customHeight="1" x14ac:dyDescent="0.2">
      <c r="B111" s="45"/>
      <c r="C111" s="122">
        <f t="shared" si="2"/>
        <v>0</v>
      </c>
      <c r="D111" s="122"/>
      <c r="E111" s="122"/>
      <c r="F111" s="122"/>
      <c r="G111" s="122"/>
      <c r="H111" s="66"/>
      <c r="I111" s="78"/>
      <c r="J111" s="123">
        <f t="shared" si="4"/>
        <v>0</v>
      </c>
      <c r="K111" s="124"/>
      <c r="AMM111" s="53"/>
    </row>
    <row r="112" spans="1:13 1027:1030" ht="15.95" hidden="1" customHeight="1" x14ac:dyDescent="0.2">
      <c r="B112" s="45"/>
      <c r="C112" s="122">
        <f t="shared" si="2"/>
        <v>0</v>
      </c>
      <c r="D112" s="122"/>
      <c r="E112" s="122"/>
      <c r="F112" s="122"/>
      <c r="G112" s="122"/>
      <c r="H112" s="66"/>
      <c r="I112" s="78"/>
      <c r="J112" s="123">
        <f t="shared" si="4"/>
        <v>0</v>
      </c>
      <c r="K112" s="124"/>
    </row>
    <row r="113" spans="2:11" ht="15.95" hidden="1" customHeight="1" x14ac:dyDescent="0.2">
      <c r="B113" s="45"/>
      <c r="C113" s="122">
        <f t="shared" si="2"/>
        <v>0</v>
      </c>
      <c r="D113" s="122"/>
      <c r="E113" s="122"/>
      <c r="F113" s="122"/>
      <c r="G113" s="122"/>
      <c r="H113" s="66"/>
      <c r="I113" s="78"/>
      <c r="J113" s="123">
        <f t="shared" si="4"/>
        <v>0</v>
      </c>
      <c r="K113" s="124"/>
    </row>
    <row r="114" spans="2:11" ht="15.95" hidden="1" customHeight="1" x14ac:dyDescent="0.2">
      <c r="B114" s="45"/>
      <c r="C114" s="122">
        <f t="shared" si="2"/>
        <v>0</v>
      </c>
      <c r="D114" s="122"/>
      <c r="E114" s="122"/>
      <c r="F114" s="122"/>
      <c r="G114" s="122"/>
      <c r="H114" s="66"/>
      <c r="I114" s="78"/>
      <c r="J114" s="123">
        <f t="shared" si="4"/>
        <v>0</v>
      </c>
      <c r="K114" s="124"/>
    </row>
    <row r="115" spans="2:11" ht="15.95" hidden="1" customHeight="1" x14ac:dyDescent="0.2">
      <c r="B115" s="45"/>
      <c r="C115" s="122">
        <f t="shared" si="2"/>
        <v>0</v>
      </c>
      <c r="D115" s="122"/>
      <c r="E115" s="122"/>
      <c r="F115" s="122"/>
      <c r="G115" s="122"/>
      <c r="H115" s="66"/>
      <c r="I115" s="78"/>
      <c r="J115" s="123">
        <f t="shared" si="4"/>
        <v>0</v>
      </c>
      <c r="K115" s="124"/>
    </row>
    <row r="116" spans="2:11" ht="15.95" hidden="1" customHeight="1" x14ac:dyDescent="0.2">
      <c r="B116" s="47"/>
      <c r="C116" s="128"/>
      <c r="D116" s="128"/>
      <c r="E116" s="128"/>
      <c r="F116" s="128"/>
      <c r="G116" s="128"/>
      <c r="H116" s="79"/>
      <c r="I116" s="79"/>
      <c r="J116" s="128"/>
      <c r="K116" s="129"/>
    </row>
    <row r="117" spans="2:11" ht="15.95" hidden="1" customHeight="1" x14ac:dyDescent="0.2">
      <c r="B117" s="47"/>
      <c r="C117" s="128"/>
      <c r="D117" s="128"/>
      <c r="E117" s="128"/>
      <c r="F117" s="128"/>
      <c r="G117" s="128"/>
      <c r="H117" s="79"/>
      <c r="I117" s="79"/>
      <c r="J117" s="128"/>
      <c r="K117" s="129"/>
    </row>
    <row r="118" spans="2:11" ht="15.95" hidden="1" customHeight="1" x14ac:dyDescent="0.2">
      <c r="B118" s="47"/>
      <c r="C118" s="128"/>
      <c r="D118" s="128"/>
      <c r="E118" s="128"/>
      <c r="F118" s="128"/>
      <c r="G118" s="128"/>
      <c r="H118" s="79"/>
      <c r="I118" s="79"/>
      <c r="J118" s="128"/>
      <c r="K118" s="129"/>
    </row>
    <row r="119" spans="2:11" ht="15.95" hidden="1" customHeight="1" x14ac:dyDescent="0.2">
      <c r="B119" s="47"/>
      <c r="C119" s="128"/>
      <c r="D119" s="128"/>
      <c r="E119" s="128"/>
      <c r="F119" s="128"/>
      <c r="G119" s="128"/>
      <c r="H119" s="79"/>
      <c r="I119" s="79"/>
      <c r="J119" s="128"/>
      <c r="K119" s="129"/>
    </row>
    <row r="120" spans="2:11" ht="15.95" hidden="1" customHeight="1" x14ac:dyDescent="0.2">
      <c r="B120" s="47"/>
      <c r="C120" s="128"/>
      <c r="D120" s="128"/>
      <c r="E120" s="128"/>
      <c r="F120" s="128"/>
      <c r="G120" s="128"/>
      <c r="H120" s="79"/>
      <c r="I120" s="79"/>
      <c r="J120" s="128"/>
      <c r="K120" s="129"/>
    </row>
    <row r="121" spans="2:11" ht="15.95" hidden="1" customHeight="1" x14ac:dyDescent="0.2">
      <c r="B121" s="47"/>
      <c r="C121" s="128"/>
      <c r="D121" s="128"/>
      <c r="E121" s="128"/>
      <c r="F121" s="128"/>
      <c r="G121" s="128"/>
      <c r="H121" s="79"/>
      <c r="I121" s="79"/>
      <c r="J121" s="128"/>
      <c r="K121" s="129"/>
    </row>
    <row r="122" spans="2:11" ht="15.95" hidden="1" customHeight="1" x14ac:dyDescent="0.2">
      <c r="B122" s="47"/>
      <c r="C122" s="128"/>
      <c r="D122" s="128"/>
      <c r="E122" s="128"/>
      <c r="F122" s="128"/>
      <c r="G122" s="128"/>
      <c r="H122" s="79"/>
      <c r="I122" s="79"/>
      <c r="J122" s="128"/>
      <c r="K122" s="129"/>
    </row>
    <row r="123" spans="2:11" ht="15.95" hidden="1" customHeight="1" x14ac:dyDescent="0.2">
      <c r="B123" s="47"/>
      <c r="C123" s="128"/>
      <c r="D123" s="128"/>
      <c r="E123" s="128"/>
      <c r="F123" s="128"/>
      <c r="G123" s="128"/>
      <c r="H123" s="79"/>
      <c r="I123" s="79"/>
      <c r="J123" s="128"/>
      <c r="K123" s="129"/>
    </row>
    <row r="124" spans="2:11" ht="15.95" hidden="1" customHeight="1" x14ac:dyDescent="0.2">
      <c r="B124" s="47"/>
      <c r="C124" s="128"/>
      <c r="D124" s="128"/>
      <c r="E124" s="128"/>
      <c r="F124" s="128"/>
      <c r="G124" s="128"/>
      <c r="H124" s="79"/>
      <c r="I124" s="79"/>
      <c r="J124" s="128"/>
      <c r="K124" s="129"/>
    </row>
    <row r="125" spans="2:11" ht="15.95" hidden="1" customHeight="1" x14ac:dyDescent="0.2">
      <c r="B125" s="47"/>
      <c r="C125" s="128"/>
      <c r="D125" s="128"/>
      <c r="E125" s="128"/>
      <c r="F125" s="128"/>
      <c r="G125" s="128"/>
      <c r="H125" s="79"/>
      <c r="I125" s="79"/>
      <c r="J125" s="128"/>
      <c r="K125" s="129"/>
    </row>
    <row r="126" spans="2:11" ht="15.95" hidden="1" customHeight="1" x14ac:dyDescent="0.2">
      <c r="B126" s="47"/>
      <c r="C126" s="128"/>
      <c r="D126" s="128"/>
      <c r="E126" s="128"/>
      <c r="F126" s="128"/>
      <c r="G126" s="128"/>
      <c r="H126" s="79"/>
      <c r="I126" s="79"/>
      <c r="J126" s="128"/>
      <c r="K126" s="129"/>
    </row>
    <row r="127" spans="2:11" ht="15.95" hidden="1" customHeight="1" x14ac:dyDescent="0.2">
      <c r="B127" s="47"/>
      <c r="C127" s="128"/>
      <c r="D127" s="128"/>
      <c r="E127" s="128"/>
      <c r="F127" s="128"/>
      <c r="G127" s="128"/>
      <c r="H127" s="79"/>
      <c r="I127" s="79"/>
      <c r="J127" s="128"/>
      <c r="K127" s="129"/>
    </row>
    <row r="128" spans="2:11" ht="15.95" hidden="1" customHeight="1" x14ac:dyDescent="0.2">
      <c r="B128" s="47"/>
      <c r="C128" s="128"/>
      <c r="D128" s="128"/>
      <c r="E128" s="128"/>
      <c r="F128" s="128"/>
      <c r="G128" s="128"/>
      <c r="H128" s="79"/>
      <c r="I128" s="79"/>
      <c r="J128" s="128"/>
      <c r="K128" s="129"/>
    </row>
    <row r="129" spans="2:12 1027:1027" ht="15.95" hidden="1" customHeight="1" x14ac:dyDescent="0.2">
      <c r="B129" s="47"/>
      <c r="C129" s="128"/>
      <c r="D129" s="128"/>
      <c r="E129" s="128"/>
      <c r="F129" s="128"/>
      <c r="G129" s="128"/>
      <c r="H129" s="79"/>
      <c r="I129" s="79"/>
      <c r="J129" s="128"/>
      <c r="K129" s="129"/>
    </row>
    <row r="130" spans="2:12 1027:1027" ht="15.95" hidden="1" customHeight="1" x14ac:dyDescent="0.2">
      <c r="B130" s="47"/>
      <c r="C130" s="128"/>
      <c r="D130" s="128"/>
      <c r="E130" s="128"/>
      <c r="F130" s="128"/>
      <c r="G130" s="128"/>
      <c r="H130" s="79"/>
      <c r="I130" s="79"/>
      <c r="J130" s="128"/>
      <c r="K130" s="129"/>
    </row>
    <row r="131" spans="2:12 1027:1027" ht="15.95" hidden="1" customHeight="1" x14ac:dyDescent="0.2">
      <c r="B131" s="47"/>
      <c r="C131" s="128"/>
      <c r="D131" s="128"/>
      <c r="E131" s="128"/>
      <c r="F131" s="128"/>
      <c r="G131" s="128"/>
      <c r="H131" s="79"/>
      <c r="I131" s="79"/>
      <c r="J131" s="128"/>
      <c r="K131" s="129"/>
    </row>
    <row r="132" spans="2:12 1027:1027" ht="15.95" hidden="1" customHeight="1" x14ac:dyDescent="0.2">
      <c r="B132" s="47"/>
      <c r="C132" s="128"/>
      <c r="D132" s="128"/>
      <c r="E132" s="128"/>
      <c r="F132" s="128"/>
      <c r="G132" s="128"/>
      <c r="H132" s="79" t="str">
        <f t="shared" ref="H132:H137" si="5">IF(C132="","",1)</f>
        <v/>
      </c>
      <c r="I132" s="79" t="str">
        <f t="shared" ref="I132:I137" si="6">IF(C132="","",350)</f>
        <v/>
      </c>
      <c r="J132" s="128" t="str">
        <f t="shared" ref="J132:J137" si="7">IF(C132="","",H132*I132)</f>
        <v/>
      </c>
      <c r="K132" s="129"/>
    </row>
    <row r="133" spans="2:12 1027:1027" ht="15.95" hidden="1" customHeight="1" x14ac:dyDescent="0.2">
      <c r="B133" s="47"/>
      <c r="C133" s="128"/>
      <c r="D133" s="128"/>
      <c r="E133" s="128"/>
      <c r="F133" s="128"/>
      <c r="G133" s="128"/>
      <c r="H133" s="79" t="str">
        <f t="shared" si="5"/>
        <v/>
      </c>
      <c r="I133" s="79" t="str">
        <f t="shared" si="6"/>
        <v/>
      </c>
      <c r="J133" s="128" t="str">
        <f t="shared" si="7"/>
        <v/>
      </c>
      <c r="K133" s="129"/>
    </row>
    <row r="134" spans="2:12 1027:1027" ht="15.95" hidden="1" customHeight="1" x14ac:dyDescent="0.2">
      <c r="B134" s="47"/>
      <c r="C134" s="128"/>
      <c r="D134" s="128"/>
      <c r="E134" s="128"/>
      <c r="F134" s="128"/>
      <c r="G134" s="128"/>
      <c r="H134" s="79" t="str">
        <f t="shared" si="5"/>
        <v/>
      </c>
      <c r="I134" s="79" t="str">
        <f t="shared" si="6"/>
        <v/>
      </c>
      <c r="J134" s="128" t="str">
        <f t="shared" si="7"/>
        <v/>
      </c>
      <c r="K134" s="129"/>
    </row>
    <row r="135" spans="2:12 1027:1027" ht="15.95" hidden="1" customHeight="1" x14ac:dyDescent="0.2">
      <c r="B135" s="47"/>
      <c r="C135" s="128"/>
      <c r="D135" s="128"/>
      <c r="E135" s="128"/>
      <c r="F135" s="128"/>
      <c r="G135" s="128"/>
      <c r="H135" s="79" t="str">
        <f t="shared" si="5"/>
        <v/>
      </c>
      <c r="I135" s="79" t="str">
        <f t="shared" si="6"/>
        <v/>
      </c>
      <c r="J135" s="128" t="str">
        <f t="shared" si="7"/>
        <v/>
      </c>
      <c r="K135" s="129"/>
    </row>
    <row r="136" spans="2:12 1027:1027" ht="15.95" hidden="1" customHeight="1" x14ac:dyDescent="0.2">
      <c r="B136" s="47"/>
      <c r="C136" s="128"/>
      <c r="D136" s="128"/>
      <c r="E136" s="128"/>
      <c r="F136" s="128"/>
      <c r="G136" s="128"/>
      <c r="H136" s="79" t="str">
        <f t="shared" si="5"/>
        <v/>
      </c>
      <c r="I136" s="79" t="str">
        <f t="shared" si="6"/>
        <v/>
      </c>
      <c r="J136" s="128" t="str">
        <f t="shared" si="7"/>
        <v/>
      </c>
      <c r="K136" s="129"/>
    </row>
    <row r="137" spans="2:12 1027:1027" ht="15.95" hidden="1" customHeight="1" x14ac:dyDescent="0.2">
      <c r="B137" s="47"/>
      <c r="C137" s="128"/>
      <c r="D137" s="128"/>
      <c r="E137" s="128"/>
      <c r="F137" s="128"/>
      <c r="G137" s="128"/>
      <c r="H137" s="79" t="str">
        <f t="shared" si="5"/>
        <v/>
      </c>
      <c r="I137" s="79" t="str">
        <f t="shared" si="6"/>
        <v/>
      </c>
      <c r="J137" s="128" t="str">
        <f t="shared" si="7"/>
        <v/>
      </c>
      <c r="K137" s="129"/>
    </row>
    <row r="138" spans="2:12 1027:1027" ht="15.95" hidden="1" customHeight="1" x14ac:dyDescent="0.2">
      <c r="B138" s="47"/>
      <c r="C138" s="128"/>
      <c r="D138" s="128"/>
      <c r="E138" s="128"/>
      <c r="F138" s="128"/>
      <c r="G138" s="128"/>
      <c r="H138" s="79"/>
      <c r="I138" s="79"/>
      <c r="J138" s="128"/>
      <c r="K138" s="129"/>
    </row>
    <row r="139" spans="2:12 1027:1027" ht="15.95" hidden="1" customHeight="1" x14ac:dyDescent="0.2">
      <c r="B139" s="47"/>
      <c r="C139" s="128"/>
      <c r="D139" s="128"/>
      <c r="E139" s="128"/>
      <c r="F139" s="128"/>
      <c r="G139" s="128"/>
      <c r="H139" s="79"/>
      <c r="I139" s="79"/>
      <c r="J139" s="128"/>
      <c r="K139" s="129"/>
    </row>
    <row r="140" spans="2:12 1027:1027" ht="15.95" hidden="1" customHeight="1" x14ac:dyDescent="0.2">
      <c r="B140" s="47"/>
      <c r="C140" s="128"/>
      <c r="D140" s="128"/>
      <c r="E140" s="128"/>
      <c r="F140" s="128"/>
      <c r="G140" s="128"/>
      <c r="H140" s="79"/>
      <c r="I140" s="79"/>
      <c r="J140" s="128"/>
      <c r="K140" s="129"/>
    </row>
    <row r="141" spans="2:12 1027:1027" ht="15.95" hidden="1" customHeight="1" x14ac:dyDescent="0.2">
      <c r="B141" s="74"/>
      <c r="C141" s="146"/>
      <c r="D141" s="146"/>
      <c r="E141" s="146"/>
      <c r="F141" s="146"/>
      <c r="G141" s="146"/>
      <c r="H141" s="75"/>
      <c r="I141" s="76"/>
      <c r="J141" s="123">
        <f t="shared" ref="J141" si="8">I141*H141</f>
        <v>0</v>
      </c>
      <c r="K141" s="124"/>
      <c r="AMM141" s="53"/>
    </row>
    <row r="142" spans="2:12 1027:1027" ht="15.95" customHeight="1" x14ac:dyDescent="0.2">
      <c r="C142" s="147"/>
      <c r="D142" s="147"/>
      <c r="E142" s="147"/>
      <c r="F142" s="147"/>
      <c r="G142" s="147"/>
      <c r="H142" s="148" t="s">
        <v>85</v>
      </c>
      <c r="I142" s="148"/>
      <c r="J142" s="149">
        <f>SUM(J61:K109)</f>
        <v>34650</v>
      </c>
      <c r="K142" s="149"/>
    </row>
    <row r="143" spans="2:12 1027:1027" ht="3" customHeight="1" x14ac:dyDescent="0.2">
      <c r="E143" s="77"/>
      <c r="F143" s="77"/>
      <c r="G143" s="77"/>
      <c r="H143" s="77"/>
      <c r="I143" s="77"/>
      <c r="J143" s="150"/>
      <c r="K143" s="150"/>
    </row>
    <row r="144" spans="2:12 1027:1027" ht="8.25" hidden="1" customHeight="1" x14ac:dyDescent="0.2">
      <c r="L144" s="25"/>
    </row>
    <row r="145" spans="2:12" ht="14.1" customHeight="1" x14ac:dyDescent="0.2">
      <c r="B145" s="141" t="s">
        <v>86</v>
      </c>
      <c r="C145" s="141"/>
      <c r="D145" s="141"/>
      <c r="E145" s="141"/>
      <c r="F145" s="26"/>
      <c r="G145" s="26"/>
      <c r="H145" s="142">
        <f>J142</f>
        <v>34650</v>
      </c>
      <c r="I145" s="142"/>
      <c r="J145" s="142"/>
      <c r="K145" s="142"/>
      <c r="L145" s="43"/>
    </row>
    <row r="146" spans="2:12" ht="14.1" customHeight="1" x14ac:dyDescent="0.2">
      <c r="B146" s="143" t="s">
        <v>171</v>
      </c>
      <c r="C146" s="143"/>
      <c r="D146" s="143"/>
      <c r="E146" s="143"/>
      <c r="F146" s="143"/>
      <c r="G146" s="143"/>
      <c r="H146" s="143"/>
      <c r="I146" s="143"/>
      <c r="J146" s="143"/>
      <c r="K146" s="143"/>
      <c r="L146" s="43"/>
    </row>
    <row r="147" spans="2:12" ht="14.1" customHeight="1" x14ac:dyDescent="0.2">
      <c r="B147" s="27"/>
      <c r="C147" s="28"/>
      <c r="D147" s="28"/>
      <c r="E147" s="28"/>
      <c r="F147" s="28"/>
      <c r="G147" s="28"/>
      <c r="H147" s="29" t="s">
        <v>87</v>
      </c>
      <c r="I147" s="30"/>
      <c r="J147" s="144">
        <f>H6+30</f>
        <v>44346</v>
      </c>
      <c r="K147" s="144"/>
    </row>
    <row r="148" spans="2:12" ht="4.5" customHeight="1" x14ac:dyDescent="0.2">
      <c r="J148" s="31"/>
    </row>
    <row r="149" spans="2:12" ht="4.5" customHeight="1" x14ac:dyDescent="0.2">
      <c r="B149" s="56"/>
      <c r="C149" s="57"/>
      <c r="D149" s="57"/>
      <c r="E149" s="57"/>
      <c r="F149" s="57"/>
      <c r="G149" s="58"/>
      <c r="J149" s="31"/>
    </row>
    <row r="150" spans="2:12" ht="12.75" customHeight="1" x14ac:dyDescent="0.2">
      <c r="B150" s="59" t="s">
        <v>108</v>
      </c>
      <c r="C150" s="60"/>
      <c r="D150" s="60"/>
      <c r="E150" s="60"/>
      <c r="F150" s="60"/>
      <c r="G150" s="61"/>
      <c r="H150" s="32"/>
    </row>
    <row r="151" spans="2:12" ht="12.75" customHeight="1" x14ac:dyDescent="0.2">
      <c r="B151" s="73" t="s">
        <v>88</v>
      </c>
      <c r="C151" s="60"/>
      <c r="D151" s="60"/>
      <c r="E151" s="60"/>
      <c r="F151" s="60"/>
      <c r="G151" s="61"/>
      <c r="H151" s="32"/>
    </row>
    <row r="152" spans="2:12" ht="5.25" customHeight="1" x14ac:dyDescent="0.2">
      <c r="B152" s="62"/>
      <c r="C152" s="60"/>
      <c r="D152" s="60"/>
      <c r="E152" s="60"/>
      <c r="F152" s="60"/>
      <c r="G152" s="61"/>
      <c r="H152" s="34"/>
      <c r="I152" s="35"/>
    </row>
    <row r="153" spans="2:12" ht="12" customHeight="1" x14ac:dyDescent="0.2">
      <c r="B153" s="89" t="s">
        <v>89</v>
      </c>
      <c r="C153" s="90"/>
      <c r="D153" s="90"/>
      <c r="E153" s="90"/>
      <c r="F153" s="60"/>
      <c r="G153" s="61"/>
      <c r="H153" s="32"/>
    </row>
    <row r="154" spans="2:12" ht="12" customHeight="1" x14ac:dyDescent="0.2">
      <c r="B154" s="91" t="s">
        <v>90</v>
      </c>
      <c r="C154" s="90"/>
      <c r="D154" s="90"/>
      <c r="E154" s="90"/>
      <c r="F154" s="60"/>
      <c r="G154" s="61"/>
      <c r="H154" s="32"/>
    </row>
    <row r="155" spans="2:12" ht="12" customHeight="1" x14ac:dyDescent="0.2">
      <c r="B155" s="91" t="s">
        <v>91</v>
      </c>
      <c r="C155" s="90"/>
      <c r="D155" s="90"/>
      <c r="E155" s="90"/>
      <c r="F155" s="60"/>
      <c r="G155" s="61"/>
      <c r="H155" s="32"/>
    </row>
    <row r="156" spans="2:12" ht="12" customHeight="1" x14ac:dyDescent="0.2">
      <c r="B156" s="91" t="s">
        <v>92</v>
      </c>
      <c r="C156" s="90"/>
      <c r="D156" s="90"/>
      <c r="E156" s="90"/>
      <c r="F156" s="60"/>
      <c r="G156" s="61"/>
      <c r="H156" s="32"/>
    </row>
    <row r="157" spans="2:12" ht="12" customHeight="1" x14ac:dyDescent="0.2">
      <c r="B157" s="91" t="s">
        <v>93</v>
      </c>
      <c r="C157" s="90"/>
      <c r="D157" s="90"/>
      <c r="E157" s="90"/>
      <c r="F157" s="60"/>
      <c r="G157" s="61"/>
      <c r="H157" s="32"/>
    </row>
    <row r="158" spans="2:12" ht="3.75" customHeight="1" x14ac:dyDescent="0.2">
      <c r="B158" s="62"/>
      <c r="C158" s="60"/>
      <c r="D158" s="60"/>
      <c r="E158" s="60"/>
      <c r="F158" s="60"/>
      <c r="G158" s="61"/>
      <c r="H158" s="32"/>
    </row>
    <row r="159" spans="2:12" ht="12.75" customHeight="1" x14ac:dyDescent="0.2">
      <c r="B159" s="62" t="s">
        <v>94</v>
      </c>
      <c r="C159" s="60"/>
      <c r="D159" s="60"/>
      <c r="E159" s="60"/>
      <c r="F159" s="60"/>
      <c r="G159" s="67" t="s">
        <v>95</v>
      </c>
      <c r="H159" s="32"/>
    </row>
    <row r="160" spans="2:12" ht="4.5" customHeight="1" x14ac:dyDescent="0.2">
      <c r="B160" s="63"/>
      <c r="C160" s="64"/>
      <c r="D160" s="64"/>
      <c r="E160" s="64"/>
      <c r="F160" s="64"/>
      <c r="G160" s="65"/>
    </row>
    <row r="161" spans="1:30" ht="12.95" customHeight="1" x14ac:dyDescent="0.2">
      <c r="C161" s="36"/>
      <c r="D161" s="36"/>
      <c r="E161" s="36"/>
      <c r="F161" s="36"/>
      <c r="H161" s="145" t="s">
        <v>96</v>
      </c>
      <c r="I161" s="145"/>
      <c r="J161" s="145"/>
      <c r="K161" s="145"/>
      <c r="L161" s="145"/>
    </row>
    <row r="162" spans="1:30" ht="5.0999999999999996" customHeight="1" x14ac:dyDescent="0.2">
      <c r="C162" s="36"/>
      <c r="D162" s="36"/>
      <c r="E162" s="36"/>
      <c r="F162" s="36"/>
      <c r="G162" s="36"/>
      <c r="H162" s="36"/>
      <c r="I162" s="36"/>
      <c r="J162" s="36"/>
      <c r="K162" s="36"/>
    </row>
    <row r="163" spans="1:30" ht="4.5" customHeight="1" x14ac:dyDescent="0.2"/>
    <row r="164" spans="1:30" ht="12.75" customHeight="1" x14ac:dyDescent="0.2">
      <c r="I164" s="130" t="s">
        <v>97</v>
      </c>
      <c r="J164" s="130"/>
    </row>
    <row r="165" spans="1:30" ht="12.75" customHeight="1" x14ac:dyDescent="0.2">
      <c r="I165" s="130" t="s">
        <v>98</v>
      </c>
      <c r="J165" s="130"/>
    </row>
    <row r="166" spans="1:30" ht="3.95" customHeight="1" x14ac:dyDescent="0.2"/>
    <row r="167" spans="1:30" s="40" customFormat="1" ht="3" customHeight="1" x14ac:dyDescent="0.2">
      <c r="A167" s="33"/>
      <c r="B167" s="38"/>
      <c r="C167" s="38"/>
      <c r="D167" s="38"/>
      <c r="E167" s="38"/>
      <c r="F167" s="38"/>
      <c r="G167" s="38"/>
      <c r="H167" s="38"/>
      <c r="I167" s="39"/>
      <c r="J167" s="39"/>
      <c r="K167" s="39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 spans="1:30" s="86" customFormat="1" ht="13.5" customHeight="1" thickBot="1" x14ac:dyDescent="0.25">
      <c r="B168" s="87" t="s">
        <v>99</v>
      </c>
      <c r="C168" s="88"/>
      <c r="D168" s="88"/>
      <c r="E168" s="88"/>
      <c r="F168" s="88"/>
      <c r="G168" s="88"/>
      <c r="H168" s="88"/>
      <c r="I168" s="88"/>
      <c r="J168" s="88"/>
      <c r="K168" s="88"/>
      <c r="L168" s="88"/>
    </row>
    <row r="169" spans="1:30" ht="6.75" customHeight="1" thickTop="1" x14ac:dyDescent="0.2"/>
    <row r="170" spans="1:30" ht="12.75" hidden="1" customHeight="1" x14ac:dyDescent="0.2"/>
    <row r="171" spans="1:30" hidden="1" x14ac:dyDescent="0.2"/>
    <row r="172" spans="1:30" ht="9.9499999999999993" customHeight="1" x14ac:dyDescent="0.2">
      <c r="I172" s="43"/>
      <c r="J172" s="44" t="s">
        <v>100</v>
      </c>
    </row>
    <row r="173" spans="1:30" ht="6" customHeight="1" x14ac:dyDescent="0.2"/>
    <row r="174" spans="1:30" ht="13.5" customHeight="1" x14ac:dyDescent="0.2"/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</sheetData>
  <mergeCells count="273">
    <mergeCell ref="I165:J165"/>
    <mergeCell ref="C59:G59"/>
    <mergeCell ref="J59:K59"/>
    <mergeCell ref="C60:G60"/>
    <mergeCell ref="J60:K60"/>
    <mergeCell ref="C61:G61"/>
    <mergeCell ref="J61:K61"/>
    <mergeCell ref="B145:E145"/>
    <mergeCell ref="H145:K145"/>
    <mergeCell ref="B146:K146"/>
    <mergeCell ref="J147:K147"/>
    <mergeCell ref="H161:L161"/>
    <mergeCell ref="I164:J164"/>
    <mergeCell ref="C141:G141"/>
    <mergeCell ref="J141:K141"/>
    <mergeCell ref="C142:G142"/>
    <mergeCell ref="H142:I142"/>
    <mergeCell ref="J142:K142"/>
    <mergeCell ref="J143:K143"/>
    <mergeCell ref="C138:G138"/>
    <mergeCell ref="J138:K138"/>
    <mergeCell ref="C139:G139"/>
    <mergeCell ref="J139:K139"/>
    <mergeCell ref="C140:G140"/>
    <mergeCell ref="J140:K140"/>
    <mergeCell ref="C135:G135"/>
    <mergeCell ref="J135:K135"/>
    <mergeCell ref="C136:G136"/>
    <mergeCell ref="J136:K136"/>
    <mergeCell ref="C137:G137"/>
    <mergeCell ref="J137:K137"/>
    <mergeCell ref="C132:G132"/>
    <mergeCell ref="J132:K132"/>
    <mergeCell ref="C133:G133"/>
    <mergeCell ref="J133:K133"/>
    <mergeCell ref="C134:G134"/>
    <mergeCell ref="J134:K134"/>
    <mergeCell ref="C129:G129"/>
    <mergeCell ref="J129:K129"/>
    <mergeCell ref="C130:G130"/>
    <mergeCell ref="J130:K130"/>
    <mergeCell ref="C131:G131"/>
    <mergeCell ref="J131:K131"/>
    <mergeCell ref="C126:G126"/>
    <mergeCell ref="J126:K126"/>
    <mergeCell ref="C127:G127"/>
    <mergeCell ref="J127:K127"/>
    <mergeCell ref="C128:G128"/>
    <mergeCell ref="J128:K128"/>
    <mergeCell ref="C123:G123"/>
    <mergeCell ref="J123:K123"/>
    <mergeCell ref="C124:G124"/>
    <mergeCell ref="J124:K124"/>
    <mergeCell ref="C125:G125"/>
    <mergeCell ref="J125:K125"/>
    <mergeCell ref="C120:G120"/>
    <mergeCell ref="J120:K120"/>
    <mergeCell ref="C121:G121"/>
    <mergeCell ref="J121:K121"/>
    <mergeCell ref="C122:G122"/>
    <mergeCell ref="J122:K122"/>
    <mergeCell ref="C117:G117"/>
    <mergeCell ref="J117:K117"/>
    <mergeCell ref="C118:G118"/>
    <mergeCell ref="J118:K118"/>
    <mergeCell ref="C119:G119"/>
    <mergeCell ref="J119:K119"/>
    <mergeCell ref="C114:G114"/>
    <mergeCell ref="J114:K114"/>
    <mergeCell ref="C115:G115"/>
    <mergeCell ref="J115:K115"/>
    <mergeCell ref="C116:G116"/>
    <mergeCell ref="J116:K116"/>
    <mergeCell ref="C111:G111"/>
    <mergeCell ref="J111:K111"/>
    <mergeCell ref="C112:G112"/>
    <mergeCell ref="J112:K112"/>
    <mergeCell ref="C113:G113"/>
    <mergeCell ref="J113:K113"/>
    <mergeCell ref="C108:G108"/>
    <mergeCell ref="J108:K108"/>
    <mergeCell ref="C109:G109"/>
    <mergeCell ref="J109:K109"/>
    <mergeCell ref="C110:G110"/>
    <mergeCell ref="J110:K110"/>
    <mergeCell ref="C105:G105"/>
    <mergeCell ref="J105:K105"/>
    <mergeCell ref="C106:G106"/>
    <mergeCell ref="J106:K106"/>
    <mergeCell ref="C107:G107"/>
    <mergeCell ref="J107:K107"/>
    <mergeCell ref="C102:G102"/>
    <mergeCell ref="J102:K102"/>
    <mergeCell ref="C103:G103"/>
    <mergeCell ref="J103:K103"/>
    <mergeCell ref="C104:G104"/>
    <mergeCell ref="J104:K104"/>
    <mergeCell ref="C99:G99"/>
    <mergeCell ref="J99:K99"/>
    <mergeCell ref="C100:G100"/>
    <mergeCell ref="J100:K100"/>
    <mergeCell ref="C101:G101"/>
    <mergeCell ref="J101:K101"/>
    <mergeCell ref="C96:G96"/>
    <mergeCell ref="J96:K96"/>
    <mergeCell ref="C97:G97"/>
    <mergeCell ref="J97:K97"/>
    <mergeCell ref="C98:G98"/>
    <mergeCell ref="J98:K98"/>
    <mergeCell ref="C93:G93"/>
    <mergeCell ref="J93:K93"/>
    <mergeCell ref="C94:G94"/>
    <mergeCell ref="J94:K94"/>
    <mergeCell ref="C95:G95"/>
    <mergeCell ref="J95:K95"/>
    <mergeCell ref="C90:G90"/>
    <mergeCell ref="J90:K90"/>
    <mergeCell ref="C91:G91"/>
    <mergeCell ref="J91:K91"/>
    <mergeCell ref="C92:G92"/>
    <mergeCell ref="J92:K92"/>
    <mergeCell ref="C87:G87"/>
    <mergeCell ref="J87:K87"/>
    <mergeCell ref="C88:G88"/>
    <mergeCell ref="J88:K88"/>
    <mergeCell ref="C89:G89"/>
    <mergeCell ref="J89:K89"/>
    <mergeCell ref="C84:G84"/>
    <mergeCell ref="J84:K84"/>
    <mergeCell ref="C85:G85"/>
    <mergeCell ref="J85:K85"/>
    <mergeCell ref="C86:G86"/>
    <mergeCell ref="J86:K86"/>
    <mergeCell ref="C81:G81"/>
    <mergeCell ref="J81:K81"/>
    <mergeCell ref="C82:G82"/>
    <mergeCell ref="J82:K82"/>
    <mergeCell ref="C83:G83"/>
    <mergeCell ref="J83:K83"/>
    <mergeCell ref="C78:G78"/>
    <mergeCell ref="J78:K78"/>
    <mergeCell ref="C79:G79"/>
    <mergeCell ref="J79:K79"/>
    <mergeCell ref="C80:G80"/>
    <mergeCell ref="J80:K80"/>
    <mergeCell ref="C75:G75"/>
    <mergeCell ref="J75:K75"/>
    <mergeCell ref="C76:G76"/>
    <mergeCell ref="J76:K76"/>
    <mergeCell ref="C77:G77"/>
    <mergeCell ref="J77:K77"/>
    <mergeCell ref="C72:G72"/>
    <mergeCell ref="J72:K72"/>
    <mergeCell ref="C73:G73"/>
    <mergeCell ref="J73:K73"/>
    <mergeCell ref="C74:G74"/>
    <mergeCell ref="J74:K74"/>
    <mergeCell ref="C69:G69"/>
    <mergeCell ref="J69:K69"/>
    <mergeCell ref="C70:G70"/>
    <mergeCell ref="J70:K70"/>
    <mergeCell ref="C71:G71"/>
    <mergeCell ref="J71:K71"/>
    <mergeCell ref="C67:G67"/>
    <mergeCell ref="J67:K67"/>
    <mergeCell ref="C68:G68"/>
    <mergeCell ref="J68:K68"/>
    <mergeCell ref="C66:G66"/>
    <mergeCell ref="J66:K66"/>
    <mergeCell ref="C63:G63"/>
    <mergeCell ref="J63:K63"/>
    <mergeCell ref="C64:G64"/>
    <mergeCell ref="J64:K64"/>
    <mergeCell ref="C65:G65"/>
    <mergeCell ref="J65:K65"/>
    <mergeCell ref="C57:G57"/>
    <mergeCell ref="J57:K57"/>
    <mergeCell ref="C58:G58"/>
    <mergeCell ref="J58:K58"/>
    <mergeCell ref="C62:G62"/>
    <mergeCell ref="J62:K62"/>
    <mergeCell ref="C54:G54"/>
    <mergeCell ref="J54:K54"/>
    <mergeCell ref="C55:G55"/>
    <mergeCell ref="J55:K55"/>
    <mergeCell ref="C56:G56"/>
    <mergeCell ref="J56:K56"/>
    <mergeCell ref="C51:G51"/>
    <mergeCell ref="J51:K51"/>
    <mergeCell ref="C52:G52"/>
    <mergeCell ref="J52:K52"/>
    <mergeCell ref="C53:G53"/>
    <mergeCell ref="J53:K53"/>
    <mergeCell ref="C48:G48"/>
    <mergeCell ref="J48:K48"/>
    <mergeCell ref="C49:G49"/>
    <mergeCell ref="J49:K49"/>
    <mergeCell ref="C50:G50"/>
    <mergeCell ref="J50:K50"/>
    <mergeCell ref="C45:G45"/>
    <mergeCell ref="J45:K45"/>
    <mergeCell ref="C46:G46"/>
    <mergeCell ref="J46:K46"/>
    <mergeCell ref="C47:G47"/>
    <mergeCell ref="J47:K47"/>
    <mergeCell ref="C42:G42"/>
    <mergeCell ref="J42:K42"/>
    <mergeCell ref="C43:G43"/>
    <mergeCell ref="J43:K43"/>
    <mergeCell ref="C44:G44"/>
    <mergeCell ref="J44:K44"/>
    <mergeCell ref="C39:G39"/>
    <mergeCell ref="J39:K39"/>
    <mergeCell ref="C40:G40"/>
    <mergeCell ref="J40:K40"/>
    <mergeCell ref="C41:G41"/>
    <mergeCell ref="J41:K41"/>
    <mergeCell ref="C36:G36"/>
    <mergeCell ref="J36:K36"/>
    <mergeCell ref="C37:G37"/>
    <mergeCell ref="J37:K37"/>
    <mergeCell ref="C38:G38"/>
    <mergeCell ref="J38:K38"/>
    <mergeCell ref="C33:G33"/>
    <mergeCell ref="J33:K33"/>
    <mergeCell ref="C34:G34"/>
    <mergeCell ref="J34:K34"/>
    <mergeCell ref="C35:G35"/>
    <mergeCell ref="J35:K35"/>
    <mergeCell ref="C30:G30"/>
    <mergeCell ref="J30:K30"/>
    <mergeCell ref="C31:G31"/>
    <mergeCell ref="J31:K31"/>
    <mergeCell ref="C32:G32"/>
    <mergeCell ref="J32:K32"/>
    <mergeCell ref="C27:G27"/>
    <mergeCell ref="J27:K27"/>
    <mergeCell ref="C28:G28"/>
    <mergeCell ref="J28:K28"/>
    <mergeCell ref="C29:G29"/>
    <mergeCell ref="J29:K29"/>
    <mergeCell ref="C24:G24"/>
    <mergeCell ref="J24:K24"/>
    <mergeCell ref="C25:G25"/>
    <mergeCell ref="J25:K25"/>
    <mergeCell ref="C26:G26"/>
    <mergeCell ref="J26:K26"/>
    <mergeCell ref="B17:C17"/>
    <mergeCell ref="D17:K17"/>
    <mergeCell ref="B19:C19"/>
    <mergeCell ref="D19:K19"/>
    <mergeCell ref="B22:K22"/>
    <mergeCell ref="C23:G23"/>
    <mergeCell ref="J23:K23"/>
    <mergeCell ref="B13:K13"/>
    <mergeCell ref="B15:C15"/>
    <mergeCell ref="D15:K15"/>
    <mergeCell ref="B7:E7"/>
    <mergeCell ref="B8:E8"/>
    <mergeCell ref="H8:K8"/>
    <mergeCell ref="B9:E9"/>
    <mergeCell ref="B10:C10"/>
    <mergeCell ref="D10:E10"/>
    <mergeCell ref="H10:K10"/>
    <mergeCell ref="C1:E1"/>
    <mergeCell ref="J1:L1"/>
    <mergeCell ref="B3:L3"/>
    <mergeCell ref="B5:E5"/>
    <mergeCell ref="B6:E6"/>
    <mergeCell ref="H6:K6"/>
    <mergeCell ref="B11:C11"/>
    <mergeCell ref="D11:E11"/>
    <mergeCell ref="H11:K11"/>
  </mergeCells>
  <printOptions horizontalCentered="1"/>
  <pageMargins left="0.4" right="0.4" top="0.6" bottom="0.4" header="0.51180555555555496" footer="0.25"/>
  <pageSetup paperSize="9" scale="82" firstPageNumber="0" orientation="portrait" horizontalDpi="2400" verticalDpi="2400" r:id="rId1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rowBreaks count="1" manualBreakCount="1">
    <brk id="59" max="6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U1048534"/>
  <sheetViews>
    <sheetView showZeros="0" tabSelected="1" view="pageBreakPreview" topLeftCell="A19" zoomScale="106" zoomScaleNormal="106" zoomScaleSheetLayoutView="106" workbookViewId="0">
      <selection activeCell="H39" sqref="H39"/>
    </sheetView>
  </sheetViews>
  <sheetFormatPr defaultColWidth="11.42578125" defaultRowHeight="12.75" x14ac:dyDescent="0.2"/>
  <cols>
    <col min="1" max="1" width="0.5703125" style="33" customWidth="1"/>
    <col min="2" max="2" width="7.5703125" style="33" customWidth="1"/>
    <col min="3" max="3" width="8.7109375" style="33" customWidth="1"/>
    <col min="4" max="4" width="9.140625" style="33" customWidth="1"/>
    <col min="5" max="5" width="16.42578125" style="33" customWidth="1"/>
    <col min="6" max="6" width="1" style="33" customWidth="1"/>
    <col min="7" max="7" width="15.5703125" style="33" customWidth="1"/>
    <col min="8" max="8" width="8.42578125" style="33" customWidth="1"/>
    <col min="9" max="9" width="7.7109375" style="33" customWidth="1"/>
    <col min="10" max="10" width="5" style="33" customWidth="1"/>
    <col min="11" max="11" width="8.85546875" style="33" customWidth="1"/>
    <col min="12" max="12" width="0.5703125" style="33" customWidth="1"/>
    <col min="13" max="13" width="0.7109375" style="33" hidden="1" customWidth="1"/>
    <col min="14" max="1025" width="0" style="33" hidden="1" customWidth="1"/>
  </cols>
  <sheetData>
    <row r="1" spans="2:12 1027:1030" ht="19.5" customHeight="1" x14ac:dyDescent="0.2">
      <c r="C1" s="105"/>
      <c r="D1" s="105"/>
      <c r="E1" s="105"/>
      <c r="I1" s="1"/>
      <c r="J1" s="106"/>
      <c r="K1" s="106"/>
      <c r="L1" s="106"/>
    </row>
    <row r="2" spans="2:12 1027:1030" ht="6" customHeight="1" x14ac:dyDescent="0.2"/>
    <row r="3" spans="2:12 1027:1030" s="33" customFormat="1" ht="3.95" customHeight="1" x14ac:dyDescent="0.25"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2:12 1027:1030" ht="3.9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 1027:1030" ht="14.1" customHeight="1" x14ac:dyDescent="0.2">
      <c r="B5" s="108" t="s">
        <v>0</v>
      </c>
      <c r="C5" s="108"/>
      <c r="D5" s="108"/>
      <c r="E5" s="108"/>
      <c r="F5" s="3"/>
      <c r="G5" s="4" t="s">
        <v>1</v>
      </c>
      <c r="H5" s="5" t="s">
        <v>204</v>
      </c>
      <c r="I5" s="5"/>
      <c r="J5" s="5"/>
      <c r="K5" s="6"/>
      <c r="L5" s="43"/>
    </row>
    <row r="6" spans="2:12 1027:1030" ht="14.1" customHeight="1" x14ac:dyDescent="0.2">
      <c r="B6" s="155" t="str">
        <f>AMM6</f>
        <v>Cape Tankers Inc.</v>
      </c>
      <c r="C6" s="156"/>
      <c r="D6" s="156"/>
      <c r="E6" s="157"/>
      <c r="F6" s="7"/>
      <c r="G6" s="8" t="s">
        <v>3</v>
      </c>
      <c r="H6" s="110">
        <v>44408</v>
      </c>
      <c r="I6" s="110"/>
      <c r="J6" s="110"/>
      <c r="K6" s="110"/>
      <c r="AMM6" s="180" t="s">
        <v>206</v>
      </c>
      <c r="AMN6" s="181"/>
      <c r="AMO6" s="181"/>
      <c r="AMP6" s="182"/>
    </row>
    <row r="7" spans="2:12 1027:1030" ht="14.1" customHeight="1" x14ac:dyDescent="0.2">
      <c r="B7" s="158" t="str">
        <f>AMM7</f>
        <v>El Bosque Norte 500, 20th Floor</v>
      </c>
      <c r="C7" s="159"/>
      <c r="D7" s="159"/>
      <c r="E7" s="160"/>
      <c r="F7" s="37"/>
      <c r="G7" s="9"/>
      <c r="H7" s="10"/>
      <c r="I7" s="10"/>
      <c r="J7" s="10"/>
      <c r="K7" s="11"/>
      <c r="AMM7" s="183" t="s">
        <v>207</v>
      </c>
      <c r="AMN7" s="184"/>
      <c r="AMO7" s="184"/>
      <c r="AMP7" s="185"/>
    </row>
    <row r="8" spans="2:12 1027:1030" ht="14.1" customHeight="1" x14ac:dyDescent="0.2">
      <c r="B8" s="117" t="str">
        <f>AMM8</f>
        <v>Las Condes, Santiago, Chile</v>
      </c>
      <c r="C8" s="117"/>
      <c r="D8" s="117"/>
      <c r="E8" s="117"/>
      <c r="F8" s="37"/>
      <c r="G8" s="12" t="s">
        <v>6</v>
      </c>
      <c r="H8" s="118" t="str">
        <f>H5</f>
        <v>1739/2122</v>
      </c>
      <c r="I8" s="118"/>
      <c r="J8" s="118"/>
      <c r="K8" s="118"/>
      <c r="AMM8" s="183" t="s">
        <v>208</v>
      </c>
      <c r="AMN8" s="184"/>
      <c r="AMO8" s="184"/>
      <c r="AMP8" s="185"/>
    </row>
    <row r="9" spans="2:12 1027:1030" ht="14.1" customHeight="1" x14ac:dyDescent="0.2">
      <c r="B9" s="119"/>
      <c r="C9" s="119"/>
      <c r="D9" s="119"/>
      <c r="E9" s="119"/>
      <c r="F9" s="37"/>
      <c r="G9" s="13"/>
      <c r="H9" s="29"/>
      <c r="I9" s="29"/>
      <c r="J9" s="29"/>
      <c r="K9" s="14"/>
    </row>
    <row r="10" spans="2:12 1027:1030" ht="14.1" customHeight="1" x14ac:dyDescent="0.2">
      <c r="B10" s="120" t="s">
        <v>8</v>
      </c>
      <c r="C10" s="120"/>
      <c r="D10" s="121" t="s">
        <v>180</v>
      </c>
      <c r="E10" s="121"/>
      <c r="F10" s="37"/>
      <c r="G10" s="15" t="s">
        <v>10</v>
      </c>
      <c r="H10" s="174" t="s">
        <v>190</v>
      </c>
      <c r="I10" s="174"/>
      <c r="J10" s="174"/>
      <c r="K10" s="174"/>
    </row>
    <row r="11" spans="2:12 1027:1030" ht="14.1" customHeight="1" x14ac:dyDescent="0.2">
      <c r="B11" s="111"/>
      <c r="C11" s="111"/>
      <c r="D11" s="112"/>
      <c r="E11" s="112"/>
      <c r="F11" s="37"/>
      <c r="G11" s="15" t="s">
        <v>11</v>
      </c>
      <c r="H11" s="175" t="s">
        <v>183</v>
      </c>
      <c r="I11" s="175"/>
      <c r="J11" s="175"/>
      <c r="K11" s="175"/>
    </row>
    <row r="12" spans="2:12 1027:1030" ht="2.1" customHeight="1" x14ac:dyDescent="0.2"/>
    <row r="13" spans="2:12 1027:1030" ht="14.1" customHeight="1" x14ac:dyDescent="0.2">
      <c r="B13" s="114" t="s">
        <v>12</v>
      </c>
      <c r="C13" s="114"/>
      <c r="D13" s="114"/>
      <c r="E13" s="114"/>
      <c r="F13" s="114"/>
      <c r="G13" s="114"/>
      <c r="H13" s="114"/>
      <c r="I13" s="114"/>
      <c r="J13" s="114"/>
      <c r="K13" s="114"/>
      <c r="L13" s="43"/>
    </row>
    <row r="14" spans="2:12 1027:1030" ht="2.1" customHeight="1" x14ac:dyDescent="0.2">
      <c r="B14" s="16"/>
      <c r="C14" s="17"/>
      <c r="D14" s="17"/>
      <c r="E14" s="17"/>
      <c r="F14" s="17"/>
      <c r="G14" s="17"/>
      <c r="H14" s="17"/>
      <c r="I14" s="17"/>
      <c r="J14" s="17"/>
      <c r="K14" s="18"/>
      <c r="L14" s="43"/>
    </row>
    <row r="15" spans="2:12 1027:1030" ht="14.1" customHeight="1" x14ac:dyDescent="0.2">
      <c r="B15" s="115" t="s">
        <v>13</v>
      </c>
      <c r="C15" s="115"/>
      <c r="D15" s="116" t="s">
        <v>181</v>
      </c>
      <c r="E15" s="116"/>
      <c r="F15" s="116"/>
      <c r="G15" s="116"/>
      <c r="H15" s="116"/>
      <c r="I15" s="116"/>
      <c r="J15" s="116"/>
      <c r="K15" s="116"/>
    </row>
    <row r="16" spans="2:12 1027:1030" ht="2.1" customHeight="1" x14ac:dyDescent="0.2">
      <c r="B16" s="19"/>
      <c r="C16" s="20"/>
      <c r="D16" s="43"/>
      <c r="E16" s="43"/>
      <c r="F16" s="43"/>
      <c r="G16" s="43"/>
      <c r="H16" s="43"/>
      <c r="I16" s="43"/>
      <c r="J16" s="43"/>
      <c r="K16" s="72"/>
    </row>
    <row r="17" spans="2:12 1026:1035" ht="14.1" customHeight="1" x14ac:dyDescent="0.2">
      <c r="B17" s="115" t="s">
        <v>15</v>
      </c>
      <c r="C17" s="115"/>
      <c r="D17" s="116" t="s">
        <v>16</v>
      </c>
      <c r="E17" s="116"/>
      <c r="F17" s="116"/>
      <c r="G17" s="116"/>
      <c r="H17" s="116"/>
      <c r="I17" s="116"/>
      <c r="J17" s="116"/>
      <c r="K17" s="116"/>
    </row>
    <row r="18" spans="2:12 1026:1035" ht="2.1" customHeight="1" x14ac:dyDescent="0.2">
      <c r="B18" s="19"/>
      <c r="C18" s="20"/>
      <c r="D18" s="43"/>
      <c r="E18" s="43"/>
      <c r="F18" s="43"/>
      <c r="G18" s="43"/>
      <c r="H18" s="43"/>
      <c r="I18" s="43"/>
      <c r="J18" s="43"/>
      <c r="K18" s="72"/>
    </row>
    <row r="19" spans="2:12 1026:1035" ht="14.1" customHeight="1" x14ac:dyDescent="0.2">
      <c r="B19" s="115" t="s">
        <v>17</v>
      </c>
      <c r="C19" s="115"/>
      <c r="D19" s="116" t="s">
        <v>18</v>
      </c>
      <c r="E19" s="116"/>
      <c r="F19" s="116"/>
      <c r="G19" s="116"/>
      <c r="H19" s="116"/>
      <c r="I19" s="116"/>
      <c r="J19" s="116"/>
      <c r="K19" s="116"/>
    </row>
    <row r="20" spans="2:12 1026:1035" ht="2.1" customHeight="1" x14ac:dyDescent="0.2"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2:12 1026:1035" ht="0.75" customHeight="1" x14ac:dyDescent="0.2"/>
    <row r="22" spans="2:12 1026:1035" ht="14.1" customHeight="1" x14ac:dyDescent="0.2">
      <c r="B22" s="125" t="s">
        <v>19</v>
      </c>
      <c r="C22" s="126"/>
      <c r="D22" s="126"/>
      <c r="E22" s="126"/>
      <c r="F22" s="126"/>
      <c r="G22" s="126"/>
      <c r="H22" s="126"/>
      <c r="I22" s="126"/>
      <c r="J22" s="126"/>
      <c r="K22" s="127"/>
      <c r="L22" s="43"/>
    </row>
    <row r="23" spans="2:12 1026:1035" s="24" customFormat="1" ht="27" customHeight="1" x14ac:dyDescent="0.2">
      <c r="B23" s="102" t="s">
        <v>20</v>
      </c>
      <c r="C23" s="163" t="s">
        <v>184</v>
      </c>
      <c r="D23" s="164"/>
      <c r="E23" s="163" t="s">
        <v>185</v>
      </c>
      <c r="F23" s="164"/>
      <c r="G23" s="103" t="s">
        <v>186</v>
      </c>
      <c r="H23" s="103" t="s">
        <v>203</v>
      </c>
      <c r="I23" s="104" t="s">
        <v>23</v>
      </c>
      <c r="J23" s="161" t="s">
        <v>24</v>
      </c>
      <c r="K23" s="162"/>
    </row>
    <row r="24" spans="2:12 1026:1035" s="24" customFormat="1" ht="15" customHeight="1" x14ac:dyDescent="0.2">
      <c r="B24" s="45">
        <f>IF(AMM24="","",AML24)</f>
        <v>1</v>
      </c>
      <c r="C24" s="151" t="str">
        <f>AMQ24</f>
        <v>Almi Spirit</v>
      </c>
      <c r="D24" s="152"/>
      <c r="E24" s="152" t="str">
        <f>AMR24</f>
        <v>Tanjung Pelepas</v>
      </c>
      <c r="F24" s="152"/>
      <c r="G24" s="169">
        <f>AMS24</f>
        <v>44408</v>
      </c>
      <c r="H24" s="46">
        <f>IF(OR(B24="",C24=""),"",1)</f>
        <v>1</v>
      </c>
      <c r="I24" s="94">
        <f>IF(OR(B24="",C24="",H24=""),"",450)</f>
        <v>450</v>
      </c>
      <c r="J24" s="123">
        <f>IF(OR(H24="",I24=""),"",H24*I24)</f>
        <v>450</v>
      </c>
      <c r="K24" s="124"/>
      <c r="AML24" s="24">
        <v>1</v>
      </c>
      <c r="AMM24" s="96" t="s">
        <v>182</v>
      </c>
      <c r="AMO24" s="49">
        <v>31</v>
      </c>
      <c r="AMP24" s="48">
        <v>450</v>
      </c>
      <c r="AMQ24" s="176" t="s">
        <v>191</v>
      </c>
      <c r="AMR24" s="176" t="s">
        <v>192</v>
      </c>
      <c r="AMS24" s="177">
        <v>44408</v>
      </c>
      <c r="AMU24" s="24" t="str">
        <f>PROPER(AMR24)</f>
        <v>Tanjung Pelepas</v>
      </c>
    </row>
    <row r="25" spans="2:12 1026:1035" s="24" customFormat="1" ht="15" customHeight="1" x14ac:dyDescent="0.2">
      <c r="B25" s="45">
        <v>2</v>
      </c>
      <c r="C25" s="151" t="str">
        <f>AMQ25</f>
        <v>Aqualeader</v>
      </c>
      <c r="D25" s="152"/>
      <c r="E25" s="152" t="str">
        <f>AMR25</f>
        <v>Long Beach</v>
      </c>
      <c r="F25" s="152"/>
      <c r="G25" s="169">
        <f>AMS25</f>
        <v>44408</v>
      </c>
      <c r="H25" s="46">
        <f t="shared" ref="H25:H52" si="0">IF(OR(B25="",C25=""),"",1)</f>
        <v>1</v>
      </c>
      <c r="I25" s="94">
        <f t="shared" ref="I25:I52" si="1">IF(OR(B25="",C25="",H25=""),"",450)</f>
        <v>450</v>
      </c>
      <c r="J25" s="123">
        <f t="shared" ref="J25:J53" si="2">IF(OR(H25="",I25=""),"",H25*I25)</f>
        <v>450</v>
      </c>
      <c r="K25" s="124"/>
      <c r="AML25" s="24">
        <v>2</v>
      </c>
      <c r="AMM25" s="96"/>
      <c r="AMO25" s="49">
        <v>31</v>
      </c>
      <c r="AMP25" s="49">
        <v>450</v>
      </c>
      <c r="AMQ25" s="176" t="s">
        <v>193</v>
      </c>
      <c r="AMR25" s="176" t="s">
        <v>188</v>
      </c>
      <c r="AMS25" s="177">
        <v>44408</v>
      </c>
      <c r="AMU25" s="24" t="str">
        <f t="shared" ref="AMU25:AMU52" si="3">PROPER(AMR25)</f>
        <v>Long Beach</v>
      </c>
    </row>
    <row r="26" spans="2:12 1026:1035" s="24" customFormat="1" ht="15" customHeight="1" x14ac:dyDescent="0.2">
      <c r="B26" s="45">
        <v>3</v>
      </c>
      <c r="C26" s="151" t="str">
        <f>AMQ26</f>
        <v>Aqualegacy</v>
      </c>
      <c r="D26" s="152"/>
      <c r="E26" s="152" t="str">
        <f>AMR26</f>
        <v>Balboa</v>
      </c>
      <c r="F26" s="152"/>
      <c r="G26" s="169">
        <f>AMS26</f>
        <v>44408</v>
      </c>
      <c r="H26" s="46">
        <f t="shared" si="0"/>
        <v>1</v>
      </c>
      <c r="I26" s="94">
        <f t="shared" si="1"/>
        <v>450</v>
      </c>
      <c r="J26" s="123">
        <f t="shared" si="2"/>
        <v>450</v>
      </c>
      <c r="K26" s="124"/>
      <c r="AML26" s="24">
        <v>3</v>
      </c>
      <c r="AMM26" s="92"/>
      <c r="AMO26" s="49">
        <v>31</v>
      </c>
      <c r="AMP26" s="49">
        <v>450</v>
      </c>
      <c r="AMQ26" s="176" t="s">
        <v>194</v>
      </c>
      <c r="AMR26" s="176" t="s">
        <v>187</v>
      </c>
      <c r="AMS26" s="177">
        <v>44408</v>
      </c>
      <c r="AMU26" s="24" t="str">
        <f t="shared" si="3"/>
        <v>Balboa</v>
      </c>
    </row>
    <row r="27" spans="2:12 1026:1035" s="24" customFormat="1" ht="15" customHeight="1" x14ac:dyDescent="0.2">
      <c r="B27" s="45">
        <v>4</v>
      </c>
      <c r="C27" s="151" t="str">
        <f>AMQ27</f>
        <v>Aqualoyalty</v>
      </c>
      <c r="D27" s="152"/>
      <c r="E27" s="152" t="str">
        <f>AMR27</f>
        <v>Zhanjiang</v>
      </c>
      <c r="F27" s="152"/>
      <c r="G27" s="169">
        <f>AMS27</f>
        <v>44408</v>
      </c>
      <c r="H27" s="46">
        <f t="shared" si="0"/>
        <v>1</v>
      </c>
      <c r="I27" s="94">
        <f t="shared" si="1"/>
        <v>450</v>
      </c>
      <c r="J27" s="123">
        <f t="shared" si="2"/>
        <v>450</v>
      </c>
      <c r="K27" s="124"/>
      <c r="AML27" s="24">
        <v>4</v>
      </c>
      <c r="AMM27" s="92"/>
      <c r="AMO27" s="49">
        <v>31</v>
      </c>
      <c r="AMP27" s="49">
        <v>450</v>
      </c>
      <c r="AMQ27" s="176" t="s">
        <v>195</v>
      </c>
      <c r="AMR27" s="176" t="s">
        <v>196</v>
      </c>
      <c r="AMS27" s="177">
        <v>44408</v>
      </c>
      <c r="AMU27" s="24" t="str">
        <f t="shared" si="3"/>
        <v>Zhanjiang</v>
      </c>
    </row>
    <row r="28" spans="2:12 1026:1035" s="24" customFormat="1" ht="15" customHeight="1" x14ac:dyDescent="0.2">
      <c r="B28" s="45">
        <v>5</v>
      </c>
      <c r="C28" s="151" t="str">
        <f>AMQ28</f>
        <v>Aquapuelche</v>
      </c>
      <c r="D28" s="152"/>
      <c r="E28" s="152" t="str">
        <f>AMR28</f>
        <v>Cherry Point</v>
      </c>
      <c r="F28" s="152"/>
      <c r="G28" s="169">
        <f>AMS28</f>
        <v>44408</v>
      </c>
      <c r="H28" s="46">
        <f t="shared" si="0"/>
        <v>1</v>
      </c>
      <c r="I28" s="94">
        <f t="shared" si="1"/>
        <v>450</v>
      </c>
      <c r="J28" s="123">
        <f t="shared" si="2"/>
        <v>450</v>
      </c>
      <c r="K28" s="124"/>
      <c r="AML28" s="24">
        <v>5</v>
      </c>
      <c r="AMM28" s="92"/>
      <c r="AMO28" s="49">
        <v>25</v>
      </c>
      <c r="AMP28" s="49">
        <v>363</v>
      </c>
      <c r="AMQ28" s="176" t="s">
        <v>197</v>
      </c>
      <c r="AMR28" s="176" t="s">
        <v>198</v>
      </c>
      <c r="AMS28" s="177">
        <v>44408</v>
      </c>
      <c r="AMU28" s="24" t="str">
        <f t="shared" si="3"/>
        <v>Cherry Point</v>
      </c>
    </row>
    <row r="29" spans="2:12 1026:1035" s="24" customFormat="1" ht="15" customHeight="1" x14ac:dyDescent="0.2">
      <c r="B29" s="45">
        <v>6</v>
      </c>
      <c r="C29" s="151" t="str">
        <f>AMQ29</f>
        <v>Aquasurazo</v>
      </c>
      <c r="D29" s="152"/>
      <c r="E29" s="152" t="str">
        <f>AMR29</f>
        <v>SW Pass</v>
      </c>
      <c r="F29" s="152"/>
      <c r="G29" s="169">
        <f>AMS29</f>
        <v>44408</v>
      </c>
      <c r="H29" s="46">
        <f t="shared" si="0"/>
        <v>1</v>
      </c>
      <c r="I29" s="94">
        <f t="shared" si="1"/>
        <v>450</v>
      </c>
      <c r="J29" s="123">
        <f t="shared" si="2"/>
        <v>450</v>
      </c>
      <c r="K29" s="124"/>
      <c r="AML29" s="24">
        <v>6</v>
      </c>
      <c r="AMM29" s="92"/>
      <c r="AMO29" s="49">
        <v>31</v>
      </c>
      <c r="AMP29" s="49">
        <v>450</v>
      </c>
      <c r="AMQ29" s="176" t="s">
        <v>199</v>
      </c>
      <c r="AMR29" s="176" t="s">
        <v>200</v>
      </c>
      <c r="AMS29" s="177">
        <v>44408</v>
      </c>
      <c r="AMU29" s="24" t="str">
        <f t="shared" si="3"/>
        <v>Sw Pass</v>
      </c>
    </row>
    <row r="30" spans="2:12 1026:1035" s="24" customFormat="1" ht="15" customHeight="1" x14ac:dyDescent="0.2">
      <c r="B30" s="45">
        <v>7</v>
      </c>
      <c r="C30" s="151" t="str">
        <f t="shared" ref="C30:C52" si="4">AMQ30</f>
        <v>Aquatravesia</v>
      </c>
      <c r="D30" s="152"/>
      <c r="E30" s="152" t="str">
        <f t="shared" ref="E30:E52" si="5">AMR30</f>
        <v>Puerto Armuelles</v>
      </c>
      <c r="F30" s="152"/>
      <c r="G30" s="169">
        <f t="shared" ref="G30:G52" si="6">AMS30</f>
        <v>44408</v>
      </c>
      <c r="H30" s="46">
        <f t="shared" si="0"/>
        <v>1</v>
      </c>
      <c r="I30" s="94">
        <f t="shared" si="1"/>
        <v>450</v>
      </c>
      <c r="J30" s="123">
        <f t="shared" si="2"/>
        <v>450</v>
      </c>
      <c r="K30" s="124"/>
      <c r="AML30" s="24">
        <v>7</v>
      </c>
      <c r="AMM30" s="92"/>
      <c r="AMO30" s="49">
        <v>31</v>
      </c>
      <c r="AMP30" s="49">
        <v>450</v>
      </c>
      <c r="AMQ30" s="176" t="s">
        <v>201</v>
      </c>
      <c r="AMR30" s="176" t="s">
        <v>202</v>
      </c>
      <c r="AMS30" s="177">
        <v>44408</v>
      </c>
      <c r="AMU30" s="24" t="str">
        <f t="shared" si="3"/>
        <v>Puerto Armuelles</v>
      </c>
    </row>
    <row r="31" spans="2:12 1026:1035" s="24" customFormat="1" ht="15" customHeight="1" x14ac:dyDescent="0.2">
      <c r="B31" s="45"/>
      <c r="C31" s="151">
        <f t="shared" si="4"/>
        <v>0</v>
      </c>
      <c r="D31" s="152"/>
      <c r="E31" s="152">
        <f t="shared" si="5"/>
        <v>0</v>
      </c>
      <c r="F31" s="152"/>
      <c r="G31" s="169">
        <f t="shared" si="6"/>
        <v>0</v>
      </c>
      <c r="H31" s="46" t="str">
        <f t="shared" si="0"/>
        <v/>
      </c>
      <c r="I31" s="94" t="str">
        <f t="shared" si="1"/>
        <v/>
      </c>
      <c r="J31" s="123" t="str">
        <f t="shared" si="2"/>
        <v/>
      </c>
      <c r="K31" s="124"/>
      <c r="AML31" s="24">
        <v>8</v>
      </c>
      <c r="AMM31" s="92"/>
      <c r="AMO31" s="49">
        <v>31</v>
      </c>
      <c r="AMP31" s="49">
        <v>450</v>
      </c>
      <c r="AMQ31" s="176"/>
      <c r="AMR31" s="176"/>
      <c r="AMS31" s="177"/>
      <c r="AMU31" s="24" t="str">
        <f t="shared" si="3"/>
        <v/>
      </c>
    </row>
    <row r="32" spans="2:12 1026:1035" s="24" customFormat="1" ht="15" customHeight="1" x14ac:dyDescent="0.2">
      <c r="B32" s="45"/>
      <c r="C32" s="151">
        <f t="shared" si="4"/>
        <v>0</v>
      </c>
      <c r="D32" s="152"/>
      <c r="E32" s="152">
        <f t="shared" si="5"/>
        <v>0</v>
      </c>
      <c r="F32" s="152"/>
      <c r="G32" s="169">
        <f t="shared" si="6"/>
        <v>0</v>
      </c>
      <c r="H32" s="46" t="str">
        <f t="shared" si="0"/>
        <v/>
      </c>
      <c r="I32" s="94" t="str">
        <f t="shared" si="1"/>
        <v/>
      </c>
      <c r="J32" s="123" t="str">
        <f t="shared" si="2"/>
        <v/>
      </c>
      <c r="K32" s="124"/>
      <c r="AML32" s="24">
        <v>9</v>
      </c>
      <c r="AMM32" s="92"/>
      <c r="AMO32" s="49">
        <v>31</v>
      </c>
      <c r="AMP32" s="49">
        <v>450</v>
      </c>
      <c r="AMQ32" s="178"/>
      <c r="AMR32" s="178"/>
      <c r="AMS32" s="179"/>
      <c r="AMU32" s="24" t="str">
        <f t="shared" si="3"/>
        <v/>
      </c>
    </row>
    <row r="33" spans="2:11 1026:1035" s="24" customFormat="1" ht="15" customHeight="1" x14ac:dyDescent="0.2">
      <c r="B33" s="45"/>
      <c r="C33" s="151">
        <f t="shared" si="4"/>
        <v>0</v>
      </c>
      <c r="D33" s="152"/>
      <c r="E33" s="152">
        <f t="shared" si="5"/>
        <v>0</v>
      </c>
      <c r="F33" s="152"/>
      <c r="G33" s="169">
        <f t="shared" si="6"/>
        <v>0</v>
      </c>
      <c r="H33" s="46" t="str">
        <f t="shared" si="0"/>
        <v/>
      </c>
      <c r="I33" s="94" t="str">
        <f t="shared" si="1"/>
        <v/>
      </c>
      <c r="J33" s="123" t="str">
        <f t="shared" si="2"/>
        <v/>
      </c>
      <c r="K33" s="124"/>
      <c r="AML33" s="24">
        <v>10</v>
      </c>
      <c r="AMM33" s="92"/>
      <c r="AMO33" s="49">
        <v>31</v>
      </c>
      <c r="AMP33" s="49">
        <v>450</v>
      </c>
      <c r="AMQ33" s="99"/>
      <c r="AMR33" s="99"/>
      <c r="AMS33" s="168"/>
      <c r="AMU33" s="24" t="str">
        <f t="shared" si="3"/>
        <v/>
      </c>
    </row>
    <row r="34" spans="2:11 1026:1035" s="24" customFormat="1" ht="15" customHeight="1" x14ac:dyDescent="0.2">
      <c r="B34" s="45"/>
      <c r="C34" s="151">
        <f t="shared" si="4"/>
        <v>0</v>
      </c>
      <c r="D34" s="152"/>
      <c r="E34" s="152">
        <f t="shared" si="5"/>
        <v>0</v>
      </c>
      <c r="F34" s="152"/>
      <c r="G34" s="169">
        <f t="shared" si="6"/>
        <v>0</v>
      </c>
      <c r="H34" s="46" t="str">
        <f t="shared" si="0"/>
        <v/>
      </c>
      <c r="I34" s="94" t="str">
        <f t="shared" si="1"/>
        <v/>
      </c>
      <c r="J34" s="123" t="str">
        <f t="shared" si="2"/>
        <v/>
      </c>
      <c r="K34" s="124"/>
      <c r="AML34" s="24">
        <v>11</v>
      </c>
      <c r="AMM34" s="92"/>
      <c r="AMO34" s="50">
        <v>31</v>
      </c>
      <c r="AMP34" s="49">
        <v>450</v>
      </c>
      <c r="AMQ34" s="99"/>
      <c r="AMR34" s="99"/>
      <c r="AMS34" s="168"/>
      <c r="AMU34" s="24" t="str">
        <f t="shared" si="3"/>
        <v/>
      </c>
    </row>
    <row r="35" spans="2:11 1026:1035" s="24" customFormat="1" ht="15" customHeight="1" x14ac:dyDescent="0.2">
      <c r="B35" s="45"/>
      <c r="C35" s="151">
        <f t="shared" si="4"/>
        <v>0</v>
      </c>
      <c r="D35" s="152"/>
      <c r="E35" s="152">
        <f t="shared" si="5"/>
        <v>0</v>
      </c>
      <c r="F35" s="152"/>
      <c r="G35" s="169">
        <f t="shared" si="6"/>
        <v>0</v>
      </c>
      <c r="H35" s="46" t="str">
        <f t="shared" si="0"/>
        <v/>
      </c>
      <c r="I35" s="94" t="str">
        <f t="shared" si="1"/>
        <v/>
      </c>
      <c r="J35" s="123" t="str">
        <f t="shared" si="2"/>
        <v/>
      </c>
      <c r="K35" s="124"/>
      <c r="AML35" s="24">
        <v>12</v>
      </c>
      <c r="AMM35" s="92"/>
      <c r="AMO35" s="49">
        <v>19</v>
      </c>
      <c r="AMP35" s="49">
        <v>276</v>
      </c>
      <c r="AMQ35" s="99"/>
      <c r="AMR35" s="99"/>
      <c r="AMS35" s="168"/>
      <c r="AMU35" s="24" t="str">
        <f t="shared" si="3"/>
        <v/>
      </c>
    </row>
    <row r="36" spans="2:11 1026:1035" s="24" customFormat="1" ht="15" customHeight="1" x14ac:dyDescent="0.2">
      <c r="B36" s="45"/>
      <c r="C36" s="151">
        <f t="shared" si="4"/>
        <v>0</v>
      </c>
      <c r="D36" s="152"/>
      <c r="E36" s="152">
        <f t="shared" si="5"/>
        <v>0</v>
      </c>
      <c r="F36" s="152"/>
      <c r="G36" s="169">
        <f t="shared" si="6"/>
        <v>0</v>
      </c>
      <c r="H36" s="46" t="str">
        <f t="shared" si="0"/>
        <v/>
      </c>
      <c r="I36" s="94" t="str">
        <f t="shared" si="1"/>
        <v/>
      </c>
      <c r="J36" s="123" t="str">
        <f t="shared" si="2"/>
        <v/>
      </c>
      <c r="K36" s="124"/>
      <c r="AML36" s="24">
        <v>13</v>
      </c>
      <c r="AMM36" s="92"/>
      <c r="AMO36" s="49">
        <v>25</v>
      </c>
      <c r="AMP36" s="49">
        <v>363</v>
      </c>
      <c r="AMQ36" s="99"/>
      <c r="AMR36" s="99"/>
      <c r="AMS36" s="168"/>
      <c r="AMU36" s="24" t="str">
        <f t="shared" si="3"/>
        <v/>
      </c>
    </row>
    <row r="37" spans="2:11 1026:1035" s="24" customFormat="1" ht="15" customHeight="1" x14ac:dyDescent="0.2">
      <c r="B37" s="45"/>
      <c r="C37" s="151">
        <f t="shared" si="4"/>
        <v>0</v>
      </c>
      <c r="D37" s="152"/>
      <c r="E37" s="152">
        <f t="shared" si="5"/>
        <v>0</v>
      </c>
      <c r="F37" s="152"/>
      <c r="G37" s="169">
        <f t="shared" si="6"/>
        <v>0</v>
      </c>
      <c r="H37" s="46" t="str">
        <f t="shared" si="0"/>
        <v/>
      </c>
      <c r="I37" s="94" t="str">
        <f t="shared" si="1"/>
        <v/>
      </c>
      <c r="J37" s="123" t="str">
        <f t="shared" si="2"/>
        <v/>
      </c>
      <c r="K37" s="124"/>
      <c r="AML37" s="24">
        <v>14</v>
      </c>
      <c r="AMM37" s="92"/>
      <c r="AMO37" s="49">
        <v>26</v>
      </c>
      <c r="AMP37" s="49">
        <v>377</v>
      </c>
      <c r="AMQ37" s="99"/>
      <c r="AMR37" s="99"/>
      <c r="AMS37" s="168"/>
      <c r="AMU37" s="24" t="str">
        <f t="shared" si="3"/>
        <v/>
      </c>
    </row>
    <row r="38" spans="2:11 1026:1035" s="24" customFormat="1" ht="15" customHeight="1" x14ac:dyDescent="0.2">
      <c r="B38" s="45"/>
      <c r="C38" s="151">
        <f t="shared" si="4"/>
        <v>0</v>
      </c>
      <c r="D38" s="152"/>
      <c r="E38" s="152">
        <f t="shared" si="5"/>
        <v>0</v>
      </c>
      <c r="F38" s="152"/>
      <c r="G38" s="169">
        <f t="shared" si="6"/>
        <v>0</v>
      </c>
      <c r="H38" s="46" t="str">
        <f t="shared" si="0"/>
        <v/>
      </c>
      <c r="I38" s="94" t="str">
        <f t="shared" si="1"/>
        <v/>
      </c>
      <c r="J38" s="123" t="str">
        <f t="shared" si="2"/>
        <v/>
      </c>
      <c r="K38" s="124"/>
      <c r="AML38" s="24">
        <v>15</v>
      </c>
      <c r="AMM38" s="92"/>
      <c r="AMO38" s="49">
        <v>26</v>
      </c>
      <c r="AMP38" s="49">
        <v>377</v>
      </c>
      <c r="AMQ38" s="99"/>
      <c r="AMR38" s="99"/>
      <c r="AMS38" s="168"/>
      <c r="AMU38" s="24" t="str">
        <f t="shared" si="3"/>
        <v/>
      </c>
    </row>
    <row r="39" spans="2:11 1026:1035" s="24" customFormat="1" ht="15" customHeight="1" x14ac:dyDescent="0.2">
      <c r="B39" s="45"/>
      <c r="C39" s="151">
        <f t="shared" si="4"/>
        <v>0</v>
      </c>
      <c r="D39" s="152"/>
      <c r="E39" s="152">
        <f t="shared" si="5"/>
        <v>0</v>
      </c>
      <c r="F39" s="152"/>
      <c r="G39" s="169">
        <f t="shared" si="6"/>
        <v>0</v>
      </c>
      <c r="H39" s="46" t="str">
        <f t="shared" si="0"/>
        <v/>
      </c>
      <c r="I39" s="94" t="str">
        <f t="shared" si="1"/>
        <v/>
      </c>
      <c r="J39" s="123" t="str">
        <f t="shared" si="2"/>
        <v/>
      </c>
      <c r="K39" s="124"/>
      <c r="AML39" s="24">
        <v>16</v>
      </c>
      <c r="AMM39" s="92"/>
      <c r="AMO39" s="50">
        <v>24</v>
      </c>
      <c r="AMP39" s="49">
        <v>348</v>
      </c>
      <c r="AMQ39" s="99"/>
      <c r="AMR39" s="99"/>
      <c r="AMS39" s="168"/>
      <c r="AMU39" s="24" t="str">
        <f t="shared" si="3"/>
        <v/>
      </c>
    </row>
    <row r="40" spans="2:11 1026:1035" s="24" customFormat="1" ht="15" customHeight="1" x14ac:dyDescent="0.2">
      <c r="B40" s="45"/>
      <c r="C40" s="151">
        <f t="shared" si="4"/>
        <v>0</v>
      </c>
      <c r="D40" s="152"/>
      <c r="E40" s="152">
        <f t="shared" si="5"/>
        <v>0</v>
      </c>
      <c r="F40" s="152"/>
      <c r="G40" s="169">
        <f t="shared" si="6"/>
        <v>0</v>
      </c>
      <c r="H40" s="46" t="str">
        <f t="shared" si="0"/>
        <v/>
      </c>
      <c r="I40" s="94" t="str">
        <f t="shared" si="1"/>
        <v/>
      </c>
      <c r="J40" s="123" t="str">
        <f t="shared" si="2"/>
        <v/>
      </c>
      <c r="K40" s="124"/>
      <c r="AML40" s="24">
        <v>17</v>
      </c>
      <c r="AMM40" s="92"/>
      <c r="AMO40" s="49">
        <v>24</v>
      </c>
      <c r="AMP40" s="50">
        <v>348</v>
      </c>
      <c r="AMQ40" s="99"/>
      <c r="AMR40" s="99"/>
      <c r="AMS40" s="168"/>
      <c r="AMU40" s="24" t="str">
        <f t="shared" si="3"/>
        <v/>
      </c>
    </row>
    <row r="41" spans="2:11 1026:1035" s="24" customFormat="1" ht="15" customHeight="1" x14ac:dyDescent="0.2">
      <c r="B41" s="45"/>
      <c r="C41" s="151">
        <f t="shared" si="4"/>
        <v>0</v>
      </c>
      <c r="D41" s="152"/>
      <c r="E41" s="152">
        <f t="shared" si="5"/>
        <v>0</v>
      </c>
      <c r="F41" s="152"/>
      <c r="G41" s="169">
        <f t="shared" si="6"/>
        <v>0</v>
      </c>
      <c r="H41" s="46" t="str">
        <f t="shared" si="0"/>
        <v/>
      </c>
      <c r="I41" s="94" t="str">
        <f t="shared" si="1"/>
        <v/>
      </c>
      <c r="J41" s="123" t="str">
        <f t="shared" si="2"/>
        <v/>
      </c>
      <c r="K41" s="124"/>
      <c r="AML41" s="24">
        <v>18</v>
      </c>
      <c r="AMM41" s="92"/>
      <c r="AMO41" s="49">
        <v>21</v>
      </c>
      <c r="AMP41" s="49">
        <v>305</v>
      </c>
      <c r="AMQ41" s="99"/>
      <c r="AMR41" s="99"/>
      <c r="AMS41" s="168"/>
      <c r="AMU41" s="24" t="str">
        <f t="shared" si="3"/>
        <v/>
      </c>
    </row>
    <row r="42" spans="2:11 1026:1035" s="24" customFormat="1" ht="15" customHeight="1" x14ac:dyDescent="0.2">
      <c r="B42" s="45"/>
      <c r="C42" s="151">
        <f t="shared" si="4"/>
        <v>0</v>
      </c>
      <c r="D42" s="152"/>
      <c r="E42" s="152">
        <f t="shared" si="5"/>
        <v>0</v>
      </c>
      <c r="F42" s="152"/>
      <c r="G42" s="169">
        <f t="shared" si="6"/>
        <v>0</v>
      </c>
      <c r="H42" s="46" t="str">
        <f t="shared" si="0"/>
        <v/>
      </c>
      <c r="I42" s="94" t="str">
        <f t="shared" si="1"/>
        <v/>
      </c>
      <c r="J42" s="123" t="str">
        <f t="shared" si="2"/>
        <v/>
      </c>
      <c r="K42" s="124"/>
      <c r="AML42" s="24">
        <v>19</v>
      </c>
      <c r="AMM42" s="92"/>
      <c r="AMO42" s="49">
        <v>22</v>
      </c>
      <c r="AMP42" s="49">
        <v>319</v>
      </c>
      <c r="AMQ42" s="99"/>
      <c r="AMR42" s="99"/>
      <c r="AMS42" s="168"/>
      <c r="AMU42" s="24" t="str">
        <f t="shared" si="3"/>
        <v/>
      </c>
    </row>
    <row r="43" spans="2:11 1026:1035" s="24" customFormat="1" ht="15" customHeight="1" x14ac:dyDescent="0.2">
      <c r="B43" s="45"/>
      <c r="C43" s="151">
        <f t="shared" si="4"/>
        <v>0</v>
      </c>
      <c r="D43" s="152"/>
      <c r="E43" s="152">
        <f t="shared" si="5"/>
        <v>0</v>
      </c>
      <c r="F43" s="152"/>
      <c r="G43" s="169">
        <f t="shared" si="6"/>
        <v>0</v>
      </c>
      <c r="H43" s="46" t="str">
        <f t="shared" si="0"/>
        <v/>
      </c>
      <c r="I43" s="94" t="str">
        <f t="shared" si="1"/>
        <v/>
      </c>
      <c r="J43" s="123" t="str">
        <f t="shared" si="2"/>
        <v/>
      </c>
      <c r="K43" s="124"/>
      <c r="AML43" s="24">
        <v>20</v>
      </c>
      <c r="AMM43" s="92"/>
      <c r="AMO43" s="50">
        <v>10</v>
      </c>
      <c r="AMP43" s="49">
        <v>145</v>
      </c>
      <c r="AMQ43" s="99"/>
      <c r="AMR43" s="99"/>
      <c r="AMS43" s="168"/>
      <c r="AMU43" s="24" t="str">
        <f t="shared" si="3"/>
        <v/>
      </c>
    </row>
    <row r="44" spans="2:11 1026:1035" s="24" customFormat="1" ht="15" hidden="1" customHeight="1" x14ac:dyDescent="0.2">
      <c r="B44" s="45"/>
      <c r="C44" s="151">
        <f t="shared" si="4"/>
        <v>0</v>
      </c>
      <c r="D44" s="152"/>
      <c r="E44" s="152">
        <f t="shared" si="5"/>
        <v>0</v>
      </c>
      <c r="F44" s="152"/>
      <c r="G44" s="169">
        <f t="shared" si="6"/>
        <v>0</v>
      </c>
      <c r="H44" s="46" t="str">
        <f t="shared" si="0"/>
        <v/>
      </c>
      <c r="I44" s="94" t="str">
        <f t="shared" si="1"/>
        <v/>
      </c>
      <c r="J44" s="123" t="str">
        <f t="shared" si="2"/>
        <v/>
      </c>
      <c r="K44" s="124"/>
      <c r="AML44" s="24">
        <v>21</v>
      </c>
      <c r="AMM44" s="92"/>
      <c r="AMO44" s="49">
        <v>20</v>
      </c>
      <c r="AMP44" s="49">
        <v>290</v>
      </c>
      <c r="AMQ44" s="99"/>
      <c r="AMR44" s="99"/>
      <c r="AMS44" s="168"/>
      <c r="AMU44" s="24" t="str">
        <f t="shared" si="3"/>
        <v/>
      </c>
    </row>
    <row r="45" spans="2:11 1026:1035" s="24" customFormat="1" ht="15" hidden="1" customHeight="1" x14ac:dyDescent="0.2">
      <c r="B45" s="45"/>
      <c r="C45" s="151">
        <f t="shared" si="4"/>
        <v>0</v>
      </c>
      <c r="D45" s="152"/>
      <c r="E45" s="152">
        <f t="shared" si="5"/>
        <v>0</v>
      </c>
      <c r="F45" s="152"/>
      <c r="G45" s="169">
        <f t="shared" si="6"/>
        <v>0</v>
      </c>
      <c r="H45" s="46" t="str">
        <f t="shared" si="0"/>
        <v/>
      </c>
      <c r="I45" s="94" t="str">
        <f t="shared" si="1"/>
        <v/>
      </c>
      <c r="J45" s="123" t="str">
        <f t="shared" si="2"/>
        <v/>
      </c>
      <c r="K45" s="124"/>
      <c r="AML45" s="24">
        <v>22</v>
      </c>
      <c r="AMM45" s="92"/>
      <c r="AMO45" s="49">
        <v>18</v>
      </c>
      <c r="AMP45" s="49">
        <v>261</v>
      </c>
      <c r="AMQ45" s="99"/>
      <c r="AMR45" s="99"/>
      <c r="AMS45" s="168"/>
      <c r="AMU45" s="24" t="str">
        <f t="shared" si="3"/>
        <v/>
      </c>
    </row>
    <row r="46" spans="2:11 1026:1035" s="24" customFormat="1" ht="15" customHeight="1" x14ac:dyDescent="0.2">
      <c r="B46" s="45"/>
      <c r="C46" s="151">
        <f t="shared" si="4"/>
        <v>0</v>
      </c>
      <c r="D46" s="152"/>
      <c r="E46" s="152">
        <f t="shared" si="5"/>
        <v>0</v>
      </c>
      <c r="F46" s="152"/>
      <c r="G46" s="169">
        <f t="shared" si="6"/>
        <v>0</v>
      </c>
      <c r="H46" s="46" t="str">
        <f t="shared" si="0"/>
        <v/>
      </c>
      <c r="I46" s="94" t="str">
        <f t="shared" si="1"/>
        <v/>
      </c>
      <c r="J46" s="123" t="str">
        <f t="shared" si="2"/>
        <v/>
      </c>
      <c r="K46" s="124"/>
      <c r="AML46" s="24">
        <v>23</v>
      </c>
      <c r="AMM46" s="92"/>
      <c r="AMO46" s="49">
        <v>13</v>
      </c>
      <c r="AMP46" s="49">
        <v>189</v>
      </c>
      <c r="AMQ46" s="99"/>
      <c r="AMR46" s="99"/>
      <c r="AMS46" s="168"/>
      <c r="AMU46" s="24" t="str">
        <f t="shared" si="3"/>
        <v/>
      </c>
    </row>
    <row r="47" spans="2:11 1026:1035" s="24" customFormat="1" ht="15" hidden="1" customHeight="1" x14ac:dyDescent="0.2">
      <c r="B47" s="45"/>
      <c r="C47" s="151">
        <f t="shared" si="4"/>
        <v>0</v>
      </c>
      <c r="D47" s="152"/>
      <c r="E47" s="152">
        <f t="shared" si="5"/>
        <v>0</v>
      </c>
      <c r="F47" s="152"/>
      <c r="G47" s="169">
        <f t="shared" si="6"/>
        <v>0</v>
      </c>
      <c r="H47" s="46" t="str">
        <f t="shared" si="0"/>
        <v/>
      </c>
      <c r="I47" s="94" t="str">
        <f t="shared" si="1"/>
        <v/>
      </c>
      <c r="J47" s="123" t="str">
        <f t="shared" si="2"/>
        <v/>
      </c>
      <c r="K47" s="124"/>
      <c r="AML47" s="24">
        <v>24</v>
      </c>
      <c r="AMM47" s="92"/>
      <c r="AMO47" s="49">
        <v>20</v>
      </c>
      <c r="AMP47" s="49">
        <v>290</v>
      </c>
      <c r="AMQ47" s="99"/>
      <c r="AMR47" s="99"/>
      <c r="AMS47" s="168"/>
      <c r="AMU47" s="24" t="str">
        <f t="shared" si="3"/>
        <v/>
      </c>
    </row>
    <row r="48" spans="2:11 1026:1035" s="24" customFormat="1" ht="15" hidden="1" customHeight="1" x14ac:dyDescent="0.2">
      <c r="B48" s="45"/>
      <c r="C48" s="151">
        <f t="shared" si="4"/>
        <v>0</v>
      </c>
      <c r="D48" s="152"/>
      <c r="E48" s="152">
        <f t="shared" si="5"/>
        <v>0</v>
      </c>
      <c r="F48" s="152"/>
      <c r="G48" s="169">
        <f t="shared" si="6"/>
        <v>0</v>
      </c>
      <c r="H48" s="46" t="str">
        <f t="shared" si="0"/>
        <v/>
      </c>
      <c r="I48" s="94" t="str">
        <f t="shared" si="1"/>
        <v/>
      </c>
      <c r="J48" s="123" t="str">
        <f t="shared" si="2"/>
        <v/>
      </c>
      <c r="K48" s="124"/>
      <c r="AML48" s="24">
        <v>25</v>
      </c>
      <c r="AMM48" s="92"/>
      <c r="AMO48" s="49">
        <v>16</v>
      </c>
      <c r="AMP48" s="49">
        <v>232</v>
      </c>
      <c r="AMQ48" s="99"/>
      <c r="AMR48" s="99"/>
      <c r="AMS48" s="168"/>
      <c r="AMU48" s="24" t="str">
        <f t="shared" si="3"/>
        <v/>
      </c>
    </row>
    <row r="49" spans="2:11 1026:1035" s="24" customFormat="1" ht="15" hidden="1" customHeight="1" x14ac:dyDescent="0.2">
      <c r="B49" s="45"/>
      <c r="C49" s="151">
        <f t="shared" si="4"/>
        <v>0</v>
      </c>
      <c r="D49" s="152"/>
      <c r="E49" s="152">
        <f t="shared" si="5"/>
        <v>0</v>
      </c>
      <c r="F49" s="152"/>
      <c r="G49" s="169">
        <f t="shared" si="6"/>
        <v>0</v>
      </c>
      <c r="H49" s="46" t="str">
        <f t="shared" si="0"/>
        <v/>
      </c>
      <c r="I49" s="94" t="str">
        <f t="shared" si="1"/>
        <v/>
      </c>
      <c r="J49" s="123" t="str">
        <f t="shared" si="2"/>
        <v/>
      </c>
      <c r="K49" s="124"/>
      <c r="AML49" s="24">
        <v>26</v>
      </c>
      <c r="AMM49" s="92"/>
      <c r="AMO49" s="49">
        <v>19</v>
      </c>
      <c r="AMP49" s="49">
        <v>276</v>
      </c>
      <c r="AMQ49" s="99"/>
      <c r="AMR49" s="99"/>
      <c r="AMS49" s="168"/>
      <c r="AMU49" s="24" t="str">
        <f t="shared" si="3"/>
        <v/>
      </c>
    </row>
    <row r="50" spans="2:11 1026:1035" s="24" customFormat="1" ht="15" hidden="1" customHeight="1" x14ac:dyDescent="0.2">
      <c r="B50" s="45"/>
      <c r="C50" s="151">
        <f t="shared" si="4"/>
        <v>0</v>
      </c>
      <c r="D50" s="152"/>
      <c r="E50" s="152">
        <f t="shared" si="5"/>
        <v>0</v>
      </c>
      <c r="F50" s="152"/>
      <c r="G50" s="169">
        <f t="shared" si="6"/>
        <v>0</v>
      </c>
      <c r="H50" s="46" t="str">
        <f t="shared" si="0"/>
        <v/>
      </c>
      <c r="I50" s="94" t="str">
        <f t="shared" si="1"/>
        <v/>
      </c>
      <c r="J50" s="123" t="str">
        <f t="shared" si="2"/>
        <v/>
      </c>
      <c r="K50" s="124"/>
      <c r="AML50" s="24">
        <v>27</v>
      </c>
      <c r="AMM50" s="92"/>
      <c r="AMO50" s="49">
        <v>16</v>
      </c>
      <c r="AMP50" s="49">
        <v>232</v>
      </c>
      <c r="AMQ50" s="99"/>
      <c r="AMR50" s="99"/>
      <c r="AMS50" s="168"/>
      <c r="AMU50" s="24" t="str">
        <f t="shared" si="3"/>
        <v/>
      </c>
    </row>
    <row r="51" spans="2:11 1026:1035" s="24" customFormat="1" ht="15" hidden="1" customHeight="1" x14ac:dyDescent="0.2">
      <c r="B51" s="45"/>
      <c r="C51" s="151">
        <f t="shared" si="4"/>
        <v>0</v>
      </c>
      <c r="D51" s="152"/>
      <c r="E51" s="152">
        <f t="shared" si="5"/>
        <v>0</v>
      </c>
      <c r="F51" s="152"/>
      <c r="G51" s="169">
        <f t="shared" si="6"/>
        <v>0</v>
      </c>
      <c r="H51" s="46" t="str">
        <f t="shared" si="0"/>
        <v/>
      </c>
      <c r="I51" s="94" t="str">
        <f t="shared" si="1"/>
        <v/>
      </c>
      <c r="J51" s="123" t="str">
        <f t="shared" si="2"/>
        <v/>
      </c>
      <c r="K51" s="124"/>
      <c r="AML51" s="24">
        <v>28</v>
      </c>
      <c r="AMM51" s="92"/>
      <c r="AMO51" s="50">
        <v>4</v>
      </c>
      <c r="AMP51" s="50">
        <v>58</v>
      </c>
      <c r="AMQ51" s="99"/>
      <c r="AMR51" s="99"/>
      <c r="AMS51" s="168"/>
      <c r="AMU51" s="24" t="str">
        <f t="shared" si="3"/>
        <v/>
      </c>
    </row>
    <row r="52" spans="2:11 1026:1035" s="24" customFormat="1" ht="15" hidden="1" customHeight="1" x14ac:dyDescent="0.2">
      <c r="B52" s="45"/>
      <c r="C52" s="151">
        <f t="shared" si="4"/>
        <v>0</v>
      </c>
      <c r="D52" s="152"/>
      <c r="E52" s="152">
        <f t="shared" si="5"/>
        <v>0</v>
      </c>
      <c r="F52" s="152"/>
      <c r="G52" s="169">
        <f t="shared" si="6"/>
        <v>0</v>
      </c>
      <c r="H52" s="46" t="str">
        <f t="shared" si="0"/>
        <v/>
      </c>
      <c r="I52" s="94" t="str">
        <f t="shared" si="1"/>
        <v/>
      </c>
      <c r="J52" s="123" t="str">
        <f t="shared" si="2"/>
        <v/>
      </c>
      <c r="K52" s="124"/>
      <c r="AML52" s="24">
        <v>29</v>
      </c>
      <c r="AMM52" s="92"/>
      <c r="AMO52" s="52">
        <v>11</v>
      </c>
      <c r="AMP52" s="49">
        <v>160</v>
      </c>
      <c r="AMQ52" s="99"/>
      <c r="AMR52" s="99"/>
      <c r="AMS52" s="168"/>
      <c r="AMU52" s="24" t="str">
        <f t="shared" si="3"/>
        <v/>
      </c>
    </row>
    <row r="53" spans="2:11 1026:1035" s="24" customFormat="1" ht="15.95" hidden="1" customHeight="1" x14ac:dyDescent="0.2">
      <c r="B53" s="45" t="str">
        <f t="shared" ref="B25:B53" si="7">IF(AMM53="","",AML53)</f>
        <v/>
      </c>
      <c r="C53" s="100">
        <f t="shared" ref="C53" si="8">AMM53</f>
        <v>0</v>
      </c>
      <c r="D53" s="101"/>
      <c r="E53" s="101"/>
      <c r="F53" s="101"/>
      <c r="G53" s="170"/>
      <c r="H53" s="46" t="str">
        <f t="shared" ref="H25:H53" si="9">IF(OR(B53="",C53=""),"",1)</f>
        <v/>
      </c>
      <c r="I53" s="94" t="str">
        <f t="shared" ref="I25:I53" si="10">IF(OR(B53="",C53="",H53=""),"",450)</f>
        <v/>
      </c>
      <c r="J53" s="123" t="str">
        <f t="shared" si="2"/>
        <v/>
      </c>
      <c r="K53" s="124"/>
      <c r="AML53" s="24">
        <v>30</v>
      </c>
      <c r="AMM53" s="92"/>
      <c r="AMO53" s="52">
        <v>13</v>
      </c>
      <c r="AMP53" s="49">
        <v>189</v>
      </c>
    </row>
    <row r="54" spans="2:11 1026:1035" s="24" customFormat="1" ht="15.95" hidden="1" customHeight="1" x14ac:dyDescent="0.2">
      <c r="B54" s="45"/>
      <c r="C54" s="97"/>
      <c r="D54" s="98"/>
      <c r="E54" s="98"/>
      <c r="F54" s="98"/>
      <c r="G54" s="170"/>
      <c r="H54" s="46"/>
      <c r="I54" s="93" t="s">
        <v>173</v>
      </c>
      <c r="J54" s="165">
        <f>SUM(J24:K53)</f>
        <v>3150</v>
      </c>
      <c r="K54" s="166"/>
      <c r="AMM54" s="92"/>
      <c r="AMO54" s="52"/>
      <c r="AMP54" s="49"/>
    </row>
    <row r="55" spans="2:11 1026:1035" s="24" customFormat="1" ht="15.95" hidden="1" customHeight="1" x14ac:dyDescent="0.2">
      <c r="B55" s="45"/>
      <c r="C55" s="97"/>
      <c r="D55" s="98"/>
      <c r="E55" s="98"/>
      <c r="F55" s="98"/>
      <c r="G55" s="170"/>
      <c r="H55" s="46"/>
      <c r="I55" s="93" t="s">
        <v>174</v>
      </c>
      <c r="J55" s="165">
        <f>J54</f>
        <v>3150</v>
      </c>
      <c r="K55" s="166"/>
      <c r="AMM55" s="92"/>
      <c r="AMO55" s="52"/>
      <c r="AMP55" s="49"/>
    </row>
    <row r="56" spans="2:11 1026:1035" s="24" customFormat="1" ht="15.95" hidden="1" customHeight="1" x14ac:dyDescent="0.2">
      <c r="B56" s="45" t="str">
        <f t="shared" ref="B56:B102" si="11">IF(AMM56="","",AML56)</f>
        <v/>
      </c>
      <c r="C56" s="100">
        <f>AMM56</f>
        <v>0</v>
      </c>
      <c r="D56" s="101"/>
      <c r="E56" s="101"/>
      <c r="F56" s="101"/>
      <c r="G56" s="170"/>
      <c r="H56" s="46" t="str">
        <f t="shared" ref="H56:H102" si="12">IF(OR(B56="",C56=""),"",1)</f>
        <v/>
      </c>
      <c r="I56" s="94" t="str">
        <f t="shared" ref="I56:I102" si="13">IF(OR(B56="",C56="",H56=""),"",450)</f>
        <v/>
      </c>
      <c r="J56" s="123" t="str">
        <f t="shared" ref="J56:J102" si="14">IF(OR(H56="",I56=""),"",H56*I56)</f>
        <v/>
      </c>
      <c r="K56" s="124"/>
      <c r="AML56" s="24">
        <v>31</v>
      </c>
      <c r="AMM56" s="92"/>
      <c r="AMO56" s="52">
        <v>1</v>
      </c>
      <c r="AMP56" s="49">
        <v>15</v>
      </c>
    </row>
    <row r="57" spans="2:11 1026:1035" s="24" customFormat="1" ht="15.95" hidden="1" customHeight="1" x14ac:dyDescent="0.2">
      <c r="B57" s="45" t="str">
        <f t="shared" si="11"/>
        <v/>
      </c>
      <c r="C57" s="100">
        <f t="shared" ref="C57:C101" si="15">AMM57</f>
        <v>0</v>
      </c>
      <c r="D57" s="101"/>
      <c r="E57" s="101"/>
      <c r="F57" s="101"/>
      <c r="G57" s="170"/>
      <c r="H57" s="46" t="str">
        <f t="shared" si="12"/>
        <v/>
      </c>
      <c r="I57" s="94" t="str">
        <f t="shared" si="13"/>
        <v/>
      </c>
      <c r="J57" s="123" t="str">
        <f t="shared" si="14"/>
        <v/>
      </c>
      <c r="K57" s="124"/>
      <c r="AML57" s="24">
        <v>32</v>
      </c>
      <c r="AMM57" s="92"/>
      <c r="AMO57" s="52">
        <v>9</v>
      </c>
      <c r="AMP57" s="50">
        <v>131</v>
      </c>
    </row>
    <row r="58" spans="2:11 1026:1035" s="24" customFormat="1" ht="15.95" hidden="1" customHeight="1" x14ac:dyDescent="0.2">
      <c r="B58" s="45" t="str">
        <f t="shared" si="11"/>
        <v/>
      </c>
      <c r="C58" s="100">
        <f t="shared" si="15"/>
        <v>0</v>
      </c>
      <c r="D58" s="101"/>
      <c r="E58" s="101"/>
      <c r="F58" s="101"/>
      <c r="G58" s="170"/>
      <c r="H58" s="46" t="str">
        <f t="shared" si="12"/>
        <v/>
      </c>
      <c r="I58" s="94" t="str">
        <f t="shared" si="13"/>
        <v/>
      </c>
      <c r="J58" s="123" t="str">
        <f t="shared" si="14"/>
        <v/>
      </c>
      <c r="K58" s="124"/>
      <c r="AML58" s="24">
        <v>33</v>
      </c>
      <c r="AMM58" s="92"/>
      <c r="AMO58" s="52">
        <v>2</v>
      </c>
      <c r="AMP58" s="49">
        <v>29</v>
      </c>
    </row>
    <row r="59" spans="2:11 1026:1035" s="24" customFormat="1" ht="15.95" hidden="1" customHeight="1" x14ac:dyDescent="0.2">
      <c r="B59" s="45" t="str">
        <f t="shared" si="11"/>
        <v/>
      </c>
      <c r="C59" s="100">
        <f t="shared" si="15"/>
        <v>0</v>
      </c>
      <c r="D59" s="101"/>
      <c r="E59" s="101"/>
      <c r="F59" s="101"/>
      <c r="G59" s="170"/>
      <c r="H59" s="46" t="str">
        <f t="shared" si="12"/>
        <v/>
      </c>
      <c r="I59" s="94" t="str">
        <f t="shared" si="13"/>
        <v/>
      </c>
      <c r="J59" s="123" t="str">
        <f t="shared" si="14"/>
        <v/>
      </c>
      <c r="K59" s="124"/>
      <c r="AML59" s="24">
        <v>34</v>
      </c>
      <c r="AMM59" s="92"/>
      <c r="AMO59" s="52">
        <v>4</v>
      </c>
      <c r="AMP59" s="49">
        <v>58</v>
      </c>
    </row>
    <row r="60" spans="2:11 1026:1035" s="24" customFormat="1" ht="15.95" hidden="1" customHeight="1" x14ac:dyDescent="0.2">
      <c r="B60" s="45" t="str">
        <f t="shared" si="11"/>
        <v/>
      </c>
      <c r="C60" s="100">
        <f t="shared" si="15"/>
        <v>0</v>
      </c>
      <c r="D60" s="101"/>
      <c r="E60" s="101"/>
      <c r="F60" s="101"/>
      <c r="G60" s="170"/>
      <c r="H60" s="46" t="str">
        <f t="shared" si="12"/>
        <v/>
      </c>
      <c r="I60" s="94" t="str">
        <f t="shared" si="13"/>
        <v/>
      </c>
      <c r="J60" s="123" t="str">
        <f t="shared" si="14"/>
        <v/>
      </c>
      <c r="K60" s="124"/>
      <c r="AML60" s="24">
        <v>35</v>
      </c>
      <c r="AMM60" s="92"/>
      <c r="AMO60" s="49">
        <v>3</v>
      </c>
      <c r="AMP60" s="49">
        <v>44</v>
      </c>
    </row>
    <row r="61" spans="2:11 1026:1035" s="24" customFormat="1" ht="15.95" hidden="1" customHeight="1" x14ac:dyDescent="0.2">
      <c r="B61" s="45" t="str">
        <f t="shared" si="11"/>
        <v/>
      </c>
      <c r="C61" s="100">
        <f t="shared" si="15"/>
        <v>0</v>
      </c>
      <c r="D61" s="101"/>
      <c r="E61" s="101"/>
      <c r="F61" s="101"/>
      <c r="G61" s="170"/>
      <c r="H61" s="46" t="str">
        <f t="shared" si="12"/>
        <v/>
      </c>
      <c r="I61" s="94" t="str">
        <f t="shared" si="13"/>
        <v/>
      </c>
      <c r="J61" s="123" t="str">
        <f t="shared" si="14"/>
        <v/>
      </c>
      <c r="K61" s="124"/>
      <c r="AML61" s="24">
        <v>36</v>
      </c>
      <c r="AMM61" s="92"/>
      <c r="AMO61" s="49">
        <v>4</v>
      </c>
      <c r="AMP61" s="49">
        <v>58</v>
      </c>
    </row>
    <row r="62" spans="2:11 1026:1035" s="24" customFormat="1" ht="15.95" hidden="1" customHeight="1" x14ac:dyDescent="0.2">
      <c r="B62" s="45" t="str">
        <f t="shared" si="11"/>
        <v/>
      </c>
      <c r="C62" s="100">
        <f t="shared" si="15"/>
        <v>0</v>
      </c>
      <c r="D62" s="101"/>
      <c r="E62" s="101"/>
      <c r="F62" s="101"/>
      <c r="G62" s="170"/>
      <c r="H62" s="46" t="str">
        <f t="shared" si="12"/>
        <v/>
      </c>
      <c r="I62" s="94" t="str">
        <f t="shared" si="13"/>
        <v/>
      </c>
      <c r="J62" s="123" t="str">
        <f t="shared" si="14"/>
        <v/>
      </c>
      <c r="K62" s="124"/>
      <c r="AML62" s="24">
        <v>37</v>
      </c>
      <c r="AMM62" s="92"/>
      <c r="AMO62" s="49">
        <v>6</v>
      </c>
      <c r="AMP62" s="49">
        <v>87</v>
      </c>
    </row>
    <row r="63" spans="2:11 1026:1035" s="24" customFormat="1" ht="15.95" hidden="1" customHeight="1" x14ac:dyDescent="0.2">
      <c r="B63" s="45" t="str">
        <f t="shared" si="11"/>
        <v/>
      </c>
      <c r="C63" s="100">
        <f t="shared" si="15"/>
        <v>0</v>
      </c>
      <c r="D63" s="101"/>
      <c r="E63" s="101"/>
      <c r="F63" s="101"/>
      <c r="G63" s="170"/>
      <c r="H63" s="46" t="str">
        <f t="shared" si="12"/>
        <v/>
      </c>
      <c r="I63" s="94" t="str">
        <f t="shared" si="13"/>
        <v/>
      </c>
      <c r="J63" s="123" t="str">
        <f t="shared" si="14"/>
        <v/>
      </c>
      <c r="K63" s="124"/>
      <c r="AML63" s="24">
        <v>38</v>
      </c>
      <c r="AMM63" s="92"/>
      <c r="AMO63" s="49">
        <v>1</v>
      </c>
      <c r="AMP63" s="49">
        <v>15</v>
      </c>
    </row>
    <row r="64" spans="2:11 1026:1035" s="24" customFormat="1" ht="15.95" hidden="1" customHeight="1" x14ac:dyDescent="0.2">
      <c r="B64" s="45" t="str">
        <f t="shared" si="11"/>
        <v/>
      </c>
      <c r="C64" s="100">
        <f t="shared" si="15"/>
        <v>0</v>
      </c>
      <c r="D64" s="101"/>
      <c r="E64" s="101"/>
      <c r="F64" s="101"/>
      <c r="G64" s="170"/>
      <c r="H64" s="46" t="str">
        <f t="shared" si="12"/>
        <v/>
      </c>
      <c r="I64" s="94" t="str">
        <f t="shared" si="13"/>
        <v/>
      </c>
      <c r="J64" s="123" t="str">
        <f t="shared" si="14"/>
        <v/>
      </c>
      <c r="K64" s="124"/>
      <c r="AML64" s="24">
        <v>39</v>
      </c>
    </row>
    <row r="65" spans="1:13 1026:1030" s="24" customFormat="1" ht="15.95" hidden="1" customHeight="1" x14ac:dyDescent="0.2">
      <c r="B65" s="45" t="str">
        <f t="shared" si="11"/>
        <v/>
      </c>
      <c r="C65" s="100">
        <f t="shared" si="15"/>
        <v>0</v>
      </c>
      <c r="D65" s="101"/>
      <c r="E65" s="101"/>
      <c r="F65" s="101"/>
      <c r="G65" s="170"/>
      <c r="H65" s="46" t="str">
        <f t="shared" si="12"/>
        <v/>
      </c>
      <c r="I65" s="94" t="str">
        <f t="shared" si="13"/>
        <v/>
      </c>
      <c r="J65" s="123" t="str">
        <f t="shared" si="14"/>
        <v/>
      </c>
      <c r="K65" s="124"/>
      <c r="AML65" s="24">
        <v>40</v>
      </c>
      <c r="AMM65" s="53"/>
    </row>
    <row r="66" spans="1:13 1026:1030" s="24" customFormat="1" ht="15.95" hidden="1" customHeight="1" x14ac:dyDescent="0.2">
      <c r="B66" s="45" t="str">
        <f t="shared" si="11"/>
        <v/>
      </c>
      <c r="C66" s="100">
        <f t="shared" si="15"/>
        <v>0</v>
      </c>
      <c r="D66" s="101"/>
      <c r="E66" s="101"/>
      <c r="F66" s="101"/>
      <c r="G66" s="170"/>
      <c r="H66" s="46" t="str">
        <f t="shared" si="12"/>
        <v/>
      </c>
      <c r="I66" s="94" t="str">
        <f t="shared" si="13"/>
        <v/>
      </c>
      <c r="J66" s="123" t="str">
        <f t="shared" si="14"/>
        <v/>
      </c>
      <c r="K66" s="124"/>
      <c r="AML66" s="24">
        <v>41</v>
      </c>
      <c r="AMM66" s="53"/>
    </row>
    <row r="67" spans="1:13 1026:1030" ht="15.95" hidden="1" customHeight="1" x14ac:dyDescent="0.2">
      <c r="A67" s="24"/>
      <c r="B67" s="45" t="str">
        <f t="shared" si="11"/>
        <v/>
      </c>
      <c r="C67" s="100">
        <f t="shared" si="15"/>
        <v>0</v>
      </c>
      <c r="D67" s="101"/>
      <c r="E67" s="101"/>
      <c r="F67" s="101"/>
      <c r="G67" s="170"/>
      <c r="H67" s="46" t="str">
        <f t="shared" si="12"/>
        <v/>
      </c>
      <c r="I67" s="94" t="str">
        <f t="shared" si="13"/>
        <v/>
      </c>
      <c r="J67" s="123" t="str">
        <f t="shared" si="14"/>
        <v/>
      </c>
      <c r="K67" s="124"/>
      <c r="L67" s="24"/>
      <c r="M67" s="24"/>
      <c r="AML67" s="24">
        <v>42</v>
      </c>
      <c r="AMM67" s="53"/>
      <c r="AMO67" s="24"/>
      <c r="AMP67" s="24"/>
    </row>
    <row r="68" spans="1:13 1026:1030" ht="15.95" hidden="1" customHeight="1" x14ac:dyDescent="0.2">
      <c r="B68" s="45" t="str">
        <f t="shared" si="11"/>
        <v/>
      </c>
      <c r="C68" s="100">
        <f t="shared" si="15"/>
        <v>0</v>
      </c>
      <c r="D68" s="101"/>
      <c r="E68" s="101"/>
      <c r="F68" s="101"/>
      <c r="G68" s="170"/>
      <c r="H68" s="46" t="str">
        <f t="shared" si="12"/>
        <v/>
      </c>
      <c r="I68" s="94" t="str">
        <f t="shared" si="13"/>
        <v/>
      </c>
      <c r="J68" s="123" t="str">
        <f t="shared" si="14"/>
        <v/>
      </c>
      <c r="K68" s="124"/>
      <c r="AML68" s="24">
        <v>43</v>
      </c>
      <c r="AMM68" s="53"/>
      <c r="AMO68" s="24"/>
      <c r="AMP68" s="24"/>
    </row>
    <row r="69" spans="1:13 1026:1030" ht="15.95" hidden="1" customHeight="1" x14ac:dyDescent="0.2">
      <c r="B69" s="45" t="str">
        <f t="shared" si="11"/>
        <v/>
      </c>
      <c r="C69" s="100">
        <f t="shared" si="15"/>
        <v>0</v>
      </c>
      <c r="D69" s="101"/>
      <c r="E69" s="101"/>
      <c r="F69" s="101"/>
      <c r="G69" s="170"/>
      <c r="H69" s="46" t="str">
        <f t="shared" si="12"/>
        <v/>
      </c>
      <c r="I69" s="94" t="str">
        <f t="shared" si="13"/>
        <v/>
      </c>
      <c r="J69" s="123" t="str">
        <f t="shared" si="14"/>
        <v/>
      </c>
      <c r="K69" s="124"/>
      <c r="AML69" s="24">
        <v>44</v>
      </c>
      <c r="AMM69" s="53"/>
      <c r="AMO69" s="24"/>
      <c r="AMP69" s="24"/>
    </row>
    <row r="70" spans="1:13 1026:1030" ht="15.95" hidden="1" customHeight="1" x14ac:dyDescent="0.2">
      <c r="B70" s="45" t="str">
        <f t="shared" si="11"/>
        <v/>
      </c>
      <c r="C70" s="100">
        <f t="shared" si="15"/>
        <v>0</v>
      </c>
      <c r="D70" s="101"/>
      <c r="E70" s="101"/>
      <c r="F70" s="101"/>
      <c r="G70" s="170"/>
      <c r="H70" s="46" t="str">
        <f t="shared" si="12"/>
        <v/>
      </c>
      <c r="I70" s="94" t="str">
        <f t="shared" si="13"/>
        <v/>
      </c>
      <c r="J70" s="123" t="str">
        <f t="shared" si="14"/>
        <v/>
      </c>
      <c r="K70" s="124"/>
      <c r="AML70" s="24">
        <v>45</v>
      </c>
      <c r="AMM70" s="53"/>
      <c r="AMO70" s="33"/>
      <c r="AMP70" s="33"/>
    </row>
    <row r="71" spans="1:13 1026:1030" ht="15.95" hidden="1" customHeight="1" x14ac:dyDescent="0.2">
      <c r="B71" s="45" t="str">
        <f t="shared" si="11"/>
        <v/>
      </c>
      <c r="C71" s="100">
        <f t="shared" si="15"/>
        <v>0</v>
      </c>
      <c r="D71" s="101"/>
      <c r="E71" s="101"/>
      <c r="F71" s="101"/>
      <c r="G71" s="170"/>
      <c r="H71" s="46" t="str">
        <f t="shared" si="12"/>
        <v/>
      </c>
      <c r="I71" s="94" t="str">
        <f t="shared" si="13"/>
        <v/>
      </c>
      <c r="J71" s="123" t="str">
        <f t="shared" si="14"/>
        <v/>
      </c>
      <c r="K71" s="124"/>
      <c r="AML71" s="24">
        <v>46</v>
      </c>
      <c r="AMM71" s="53"/>
      <c r="AMP71" s="33"/>
    </row>
    <row r="72" spans="1:13 1026:1030" ht="15.95" hidden="1" customHeight="1" x14ac:dyDescent="0.2">
      <c r="B72" s="45" t="str">
        <f t="shared" si="11"/>
        <v/>
      </c>
      <c r="C72" s="100">
        <f t="shared" si="15"/>
        <v>0</v>
      </c>
      <c r="D72" s="101"/>
      <c r="E72" s="101"/>
      <c r="F72" s="101"/>
      <c r="G72" s="170"/>
      <c r="H72" s="46" t="str">
        <f t="shared" si="12"/>
        <v/>
      </c>
      <c r="I72" s="94" t="str">
        <f t="shared" si="13"/>
        <v/>
      </c>
      <c r="J72" s="123" t="str">
        <f t="shared" si="14"/>
        <v/>
      </c>
      <c r="K72" s="124"/>
      <c r="AML72" s="24">
        <v>47</v>
      </c>
      <c r="AMM72" s="53"/>
      <c r="AMP72" s="33"/>
    </row>
    <row r="73" spans="1:13 1026:1030" ht="15.95" hidden="1" customHeight="1" x14ac:dyDescent="0.2">
      <c r="B73" s="45" t="str">
        <f t="shared" si="11"/>
        <v/>
      </c>
      <c r="C73" s="100">
        <f t="shared" si="15"/>
        <v>0</v>
      </c>
      <c r="D73" s="101"/>
      <c r="E73" s="101"/>
      <c r="F73" s="101"/>
      <c r="G73" s="170"/>
      <c r="H73" s="46" t="str">
        <f t="shared" si="12"/>
        <v/>
      </c>
      <c r="I73" s="94" t="str">
        <f t="shared" si="13"/>
        <v/>
      </c>
      <c r="J73" s="123" t="str">
        <f t="shared" si="14"/>
        <v/>
      </c>
      <c r="K73" s="124"/>
      <c r="AML73" s="24">
        <v>48</v>
      </c>
      <c r="AMP73" s="33"/>
    </row>
    <row r="74" spans="1:13 1026:1030" ht="15.95" hidden="1" customHeight="1" x14ac:dyDescent="0.2">
      <c r="B74" s="45" t="str">
        <f t="shared" si="11"/>
        <v/>
      </c>
      <c r="C74" s="100">
        <f t="shared" si="15"/>
        <v>0</v>
      </c>
      <c r="D74" s="101"/>
      <c r="E74" s="101"/>
      <c r="F74" s="101"/>
      <c r="G74" s="170"/>
      <c r="H74" s="46" t="str">
        <f t="shared" si="12"/>
        <v/>
      </c>
      <c r="I74" s="94" t="str">
        <f t="shared" si="13"/>
        <v/>
      </c>
      <c r="J74" s="123" t="str">
        <f t="shared" si="14"/>
        <v/>
      </c>
      <c r="K74" s="124"/>
      <c r="AML74" s="24">
        <v>49</v>
      </c>
      <c r="AMP74" s="33"/>
    </row>
    <row r="75" spans="1:13 1026:1030" ht="15.95" hidden="1" customHeight="1" x14ac:dyDescent="0.2">
      <c r="B75" s="45" t="str">
        <f t="shared" si="11"/>
        <v/>
      </c>
      <c r="C75" s="100">
        <f t="shared" si="15"/>
        <v>0</v>
      </c>
      <c r="D75" s="101"/>
      <c r="E75" s="101"/>
      <c r="F75" s="101"/>
      <c r="G75" s="170"/>
      <c r="H75" s="46" t="str">
        <f t="shared" si="12"/>
        <v/>
      </c>
      <c r="I75" s="94" t="str">
        <f t="shared" si="13"/>
        <v/>
      </c>
      <c r="J75" s="123" t="str">
        <f t="shared" si="14"/>
        <v/>
      </c>
      <c r="K75" s="124"/>
      <c r="AML75" s="24">
        <v>50</v>
      </c>
      <c r="AMP75" s="33"/>
    </row>
    <row r="76" spans="1:13 1026:1030" ht="15.95" hidden="1" customHeight="1" x14ac:dyDescent="0.2">
      <c r="B76" s="45" t="str">
        <f t="shared" si="11"/>
        <v/>
      </c>
      <c r="C76" s="100">
        <f t="shared" si="15"/>
        <v>0</v>
      </c>
      <c r="D76" s="101"/>
      <c r="E76" s="101"/>
      <c r="F76" s="101"/>
      <c r="G76" s="170"/>
      <c r="H76" s="46" t="str">
        <f t="shared" si="12"/>
        <v/>
      </c>
      <c r="I76" s="94" t="str">
        <f t="shared" si="13"/>
        <v/>
      </c>
      <c r="J76" s="123" t="str">
        <f t="shared" si="14"/>
        <v/>
      </c>
      <c r="K76" s="124"/>
      <c r="AML76" s="24">
        <v>51</v>
      </c>
      <c r="AMP76" s="33"/>
    </row>
    <row r="77" spans="1:13 1026:1030" ht="15.95" hidden="1" customHeight="1" x14ac:dyDescent="0.2">
      <c r="B77" s="45" t="str">
        <f t="shared" si="11"/>
        <v/>
      </c>
      <c r="C77" s="100">
        <f t="shared" si="15"/>
        <v>0</v>
      </c>
      <c r="D77" s="101"/>
      <c r="E77" s="101"/>
      <c r="F77" s="101"/>
      <c r="G77" s="170"/>
      <c r="H77" s="46" t="str">
        <f t="shared" si="12"/>
        <v/>
      </c>
      <c r="I77" s="94" t="str">
        <f t="shared" si="13"/>
        <v/>
      </c>
      <c r="J77" s="123" t="str">
        <f t="shared" si="14"/>
        <v/>
      </c>
      <c r="K77" s="124"/>
      <c r="AML77" s="24">
        <v>52</v>
      </c>
    </row>
    <row r="78" spans="1:13 1026:1030" ht="15.95" hidden="1" customHeight="1" x14ac:dyDescent="0.2">
      <c r="B78" s="45" t="str">
        <f t="shared" si="11"/>
        <v/>
      </c>
      <c r="C78" s="100">
        <f t="shared" si="15"/>
        <v>0</v>
      </c>
      <c r="D78" s="101"/>
      <c r="E78" s="101"/>
      <c r="F78" s="101"/>
      <c r="G78" s="170"/>
      <c r="H78" s="46" t="str">
        <f t="shared" si="12"/>
        <v/>
      </c>
      <c r="I78" s="94" t="str">
        <f t="shared" si="13"/>
        <v/>
      </c>
      <c r="J78" s="123" t="str">
        <f t="shared" si="14"/>
        <v/>
      </c>
      <c r="K78" s="124"/>
      <c r="AML78" s="24">
        <v>53</v>
      </c>
    </row>
    <row r="79" spans="1:13 1026:1030" ht="15.95" hidden="1" customHeight="1" x14ac:dyDescent="0.2">
      <c r="B79" s="45" t="str">
        <f t="shared" si="11"/>
        <v/>
      </c>
      <c r="C79" s="100">
        <f t="shared" si="15"/>
        <v>0</v>
      </c>
      <c r="D79" s="101"/>
      <c r="E79" s="101"/>
      <c r="F79" s="101"/>
      <c r="G79" s="170"/>
      <c r="H79" s="46" t="str">
        <f t="shared" si="12"/>
        <v/>
      </c>
      <c r="I79" s="94" t="str">
        <f t="shared" si="13"/>
        <v/>
      </c>
      <c r="J79" s="123" t="str">
        <f t="shared" si="14"/>
        <v/>
      </c>
      <c r="K79" s="124"/>
      <c r="AML79" s="24">
        <v>54</v>
      </c>
    </row>
    <row r="80" spans="1:13 1026:1030" ht="15.95" hidden="1" customHeight="1" x14ac:dyDescent="0.2">
      <c r="B80" s="45" t="str">
        <f t="shared" si="11"/>
        <v/>
      </c>
      <c r="C80" s="100">
        <f t="shared" si="15"/>
        <v>0</v>
      </c>
      <c r="D80" s="101"/>
      <c r="E80" s="101"/>
      <c r="F80" s="101"/>
      <c r="G80" s="170"/>
      <c r="H80" s="46" t="str">
        <f t="shared" si="12"/>
        <v/>
      </c>
      <c r="I80" s="94" t="str">
        <f t="shared" si="13"/>
        <v/>
      </c>
      <c r="J80" s="123" t="str">
        <f t="shared" si="14"/>
        <v/>
      </c>
      <c r="K80" s="124"/>
      <c r="AML80" s="24">
        <v>55</v>
      </c>
    </row>
    <row r="81" spans="2:11 1026:1026" ht="15.95" hidden="1" customHeight="1" x14ac:dyDescent="0.2">
      <c r="B81" s="45" t="str">
        <f t="shared" si="11"/>
        <v/>
      </c>
      <c r="C81" s="100">
        <f t="shared" si="15"/>
        <v>0</v>
      </c>
      <c r="D81" s="101"/>
      <c r="E81" s="101"/>
      <c r="F81" s="101"/>
      <c r="G81" s="170"/>
      <c r="H81" s="46" t="str">
        <f t="shared" si="12"/>
        <v/>
      </c>
      <c r="I81" s="94" t="str">
        <f t="shared" si="13"/>
        <v/>
      </c>
      <c r="J81" s="123" t="str">
        <f t="shared" si="14"/>
        <v/>
      </c>
      <c r="K81" s="124"/>
      <c r="AML81" s="24">
        <v>56</v>
      </c>
    </row>
    <row r="82" spans="2:11 1026:1026" ht="15.95" hidden="1" customHeight="1" x14ac:dyDescent="0.2">
      <c r="B82" s="45" t="str">
        <f t="shared" si="11"/>
        <v/>
      </c>
      <c r="C82" s="100">
        <f t="shared" si="15"/>
        <v>0</v>
      </c>
      <c r="D82" s="101"/>
      <c r="E82" s="101"/>
      <c r="F82" s="101"/>
      <c r="G82" s="170"/>
      <c r="H82" s="46" t="str">
        <f t="shared" si="12"/>
        <v/>
      </c>
      <c r="I82" s="94" t="str">
        <f t="shared" si="13"/>
        <v/>
      </c>
      <c r="J82" s="123" t="str">
        <f t="shared" si="14"/>
        <v/>
      </c>
      <c r="K82" s="124"/>
      <c r="AML82" s="24">
        <v>57</v>
      </c>
    </row>
    <row r="83" spans="2:11 1026:1026" ht="15.95" hidden="1" customHeight="1" x14ac:dyDescent="0.2">
      <c r="B83" s="45" t="str">
        <f t="shared" si="11"/>
        <v/>
      </c>
      <c r="C83" s="100">
        <f t="shared" si="15"/>
        <v>0</v>
      </c>
      <c r="D83" s="101"/>
      <c r="E83" s="101"/>
      <c r="F83" s="101"/>
      <c r="G83" s="170"/>
      <c r="H83" s="46" t="str">
        <f t="shared" si="12"/>
        <v/>
      </c>
      <c r="I83" s="94" t="str">
        <f t="shared" si="13"/>
        <v/>
      </c>
      <c r="J83" s="123" t="str">
        <f t="shared" si="14"/>
        <v/>
      </c>
      <c r="K83" s="124"/>
      <c r="AML83" s="24">
        <v>58</v>
      </c>
    </row>
    <row r="84" spans="2:11 1026:1026" ht="15.95" hidden="1" customHeight="1" x14ac:dyDescent="0.2">
      <c r="B84" s="45" t="str">
        <f t="shared" si="11"/>
        <v/>
      </c>
      <c r="C84" s="100">
        <f t="shared" si="15"/>
        <v>0</v>
      </c>
      <c r="D84" s="101"/>
      <c r="E84" s="101"/>
      <c r="F84" s="101"/>
      <c r="G84" s="170"/>
      <c r="H84" s="46" t="str">
        <f t="shared" si="12"/>
        <v/>
      </c>
      <c r="I84" s="94" t="str">
        <f t="shared" si="13"/>
        <v/>
      </c>
      <c r="J84" s="123" t="str">
        <f t="shared" si="14"/>
        <v/>
      </c>
      <c r="K84" s="124"/>
      <c r="AML84" s="24">
        <v>59</v>
      </c>
    </row>
    <row r="85" spans="2:11 1026:1026" ht="15.95" hidden="1" customHeight="1" x14ac:dyDescent="0.2">
      <c r="B85" s="45" t="str">
        <f t="shared" si="11"/>
        <v/>
      </c>
      <c r="C85" s="100">
        <f t="shared" si="15"/>
        <v>0</v>
      </c>
      <c r="D85" s="101"/>
      <c r="E85" s="101"/>
      <c r="F85" s="101"/>
      <c r="G85" s="170"/>
      <c r="H85" s="46" t="str">
        <f t="shared" si="12"/>
        <v/>
      </c>
      <c r="I85" s="94" t="str">
        <f t="shared" si="13"/>
        <v/>
      </c>
      <c r="J85" s="123" t="str">
        <f t="shared" si="14"/>
        <v/>
      </c>
      <c r="K85" s="124"/>
      <c r="AML85" s="24">
        <v>60</v>
      </c>
    </row>
    <row r="86" spans="2:11 1026:1026" ht="15.95" hidden="1" customHeight="1" x14ac:dyDescent="0.2">
      <c r="B86" s="45" t="str">
        <f t="shared" si="11"/>
        <v/>
      </c>
      <c r="C86" s="100">
        <f t="shared" si="15"/>
        <v>0</v>
      </c>
      <c r="D86" s="101"/>
      <c r="E86" s="101"/>
      <c r="F86" s="101"/>
      <c r="G86" s="170"/>
      <c r="H86" s="46" t="str">
        <f t="shared" si="12"/>
        <v/>
      </c>
      <c r="I86" s="94" t="str">
        <f t="shared" si="13"/>
        <v/>
      </c>
      <c r="J86" s="123" t="str">
        <f t="shared" si="14"/>
        <v/>
      </c>
      <c r="K86" s="124"/>
      <c r="AML86" s="24">
        <v>61</v>
      </c>
    </row>
    <row r="87" spans="2:11 1026:1026" ht="15.95" hidden="1" customHeight="1" x14ac:dyDescent="0.2">
      <c r="B87" s="45" t="str">
        <f t="shared" si="11"/>
        <v/>
      </c>
      <c r="C87" s="100">
        <f t="shared" si="15"/>
        <v>0</v>
      </c>
      <c r="D87" s="101"/>
      <c r="E87" s="101"/>
      <c r="F87" s="101"/>
      <c r="G87" s="170"/>
      <c r="H87" s="46" t="str">
        <f t="shared" si="12"/>
        <v/>
      </c>
      <c r="I87" s="94" t="str">
        <f t="shared" si="13"/>
        <v/>
      </c>
      <c r="J87" s="123" t="str">
        <f t="shared" si="14"/>
        <v/>
      </c>
      <c r="K87" s="124"/>
      <c r="AML87" s="24">
        <v>62</v>
      </c>
    </row>
    <row r="88" spans="2:11 1026:1026" ht="15.95" hidden="1" customHeight="1" x14ac:dyDescent="0.2">
      <c r="B88" s="45" t="str">
        <f t="shared" si="11"/>
        <v/>
      </c>
      <c r="C88" s="100">
        <f t="shared" si="15"/>
        <v>0</v>
      </c>
      <c r="D88" s="101"/>
      <c r="E88" s="101"/>
      <c r="F88" s="101"/>
      <c r="G88" s="170"/>
      <c r="H88" s="46" t="str">
        <f t="shared" si="12"/>
        <v/>
      </c>
      <c r="I88" s="94" t="str">
        <f t="shared" si="13"/>
        <v/>
      </c>
      <c r="J88" s="123" t="str">
        <f t="shared" si="14"/>
        <v/>
      </c>
      <c r="K88" s="124"/>
      <c r="AML88" s="24">
        <v>63</v>
      </c>
    </row>
    <row r="89" spans="2:11 1026:1026" ht="15.95" hidden="1" customHeight="1" x14ac:dyDescent="0.2">
      <c r="B89" s="45" t="str">
        <f t="shared" si="11"/>
        <v/>
      </c>
      <c r="C89" s="100">
        <f t="shared" si="15"/>
        <v>0</v>
      </c>
      <c r="D89" s="101"/>
      <c r="E89" s="101"/>
      <c r="F89" s="101"/>
      <c r="G89" s="170"/>
      <c r="H89" s="46" t="str">
        <f t="shared" si="12"/>
        <v/>
      </c>
      <c r="I89" s="94" t="str">
        <f t="shared" si="13"/>
        <v/>
      </c>
      <c r="J89" s="123" t="str">
        <f t="shared" si="14"/>
        <v/>
      </c>
      <c r="K89" s="124"/>
      <c r="AML89" s="24">
        <v>64</v>
      </c>
    </row>
    <row r="90" spans="2:11 1026:1026" ht="15.95" hidden="1" customHeight="1" x14ac:dyDescent="0.2">
      <c r="B90" s="45" t="str">
        <f t="shared" si="11"/>
        <v/>
      </c>
      <c r="C90" s="100">
        <f t="shared" si="15"/>
        <v>0</v>
      </c>
      <c r="D90" s="101"/>
      <c r="E90" s="101"/>
      <c r="F90" s="101"/>
      <c r="G90" s="170"/>
      <c r="H90" s="46" t="str">
        <f t="shared" si="12"/>
        <v/>
      </c>
      <c r="I90" s="94" t="str">
        <f t="shared" si="13"/>
        <v/>
      </c>
      <c r="J90" s="123" t="str">
        <f t="shared" si="14"/>
        <v/>
      </c>
      <c r="K90" s="124"/>
      <c r="AML90" s="24">
        <v>65</v>
      </c>
    </row>
    <row r="91" spans="2:11 1026:1026" ht="15.95" hidden="1" customHeight="1" x14ac:dyDescent="0.2">
      <c r="B91" s="45" t="str">
        <f t="shared" si="11"/>
        <v/>
      </c>
      <c r="C91" s="100">
        <f t="shared" si="15"/>
        <v>0</v>
      </c>
      <c r="D91" s="101"/>
      <c r="E91" s="101"/>
      <c r="F91" s="101"/>
      <c r="G91" s="170"/>
      <c r="H91" s="46" t="str">
        <f t="shared" si="12"/>
        <v/>
      </c>
      <c r="I91" s="94" t="str">
        <f t="shared" si="13"/>
        <v/>
      </c>
      <c r="J91" s="123" t="str">
        <f t="shared" si="14"/>
        <v/>
      </c>
      <c r="K91" s="124"/>
      <c r="AML91" s="24">
        <v>66</v>
      </c>
    </row>
    <row r="92" spans="2:11 1026:1026" ht="15.95" hidden="1" customHeight="1" x14ac:dyDescent="0.2">
      <c r="B92" s="45" t="str">
        <f t="shared" si="11"/>
        <v/>
      </c>
      <c r="C92" s="100">
        <f t="shared" si="15"/>
        <v>0</v>
      </c>
      <c r="D92" s="101"/>
      <c r="E92" s="101"/>
      <c r="F92" s="101"/>
      <c r="G92" s="170"/>
      <c r="H92" s="46" t="str">
        <f t="shared" si="12"/>
        <v/>
      </c>
      <c r="I92" s="94" t="str">
        <f t="shared" si="13"/>
        <v/>
      </c>
      <c r="J92" s="123" t="str">
        <f t="shared" si="14"/>
        <v/>
      </c>
      <c r="K92" s="124"/>
      <c r="AML92" s="24">
        <v>67</v>
      </c>
    </row>
    <row r="93" spans="2:11 1026:1026" ht="15.95" hidden="1" customHeight="1" x14ac:dyDescent="0.2">
      <c r="B93" s="45" t="str">
        <f t="shared" si="11"/>
        <v/>
      </c>
      <c r="C93" s="100">
        <f t="shared" si="15"/>
        <v>0</v>
      </c>
      <c r="D93" s="101"/>
      <c r="E93" s="101"/>
      <c r="F93" s="101"/>
      <c r="G93" s="170"/>
      <c r="H93" s="46" t="str">
        <f t="shared" si="12"/>
        <v/>
      </c>
      <c r="I93" s="94" t="str">
        <f t="shared" si="13"/>
        <v/>
      </c>
      <c r="J93" s="123" t="str">
        <f t="shared" si="14"/>
        <v/>
      </c>
      <c r="K93" s="124"/>
      <c r="AML93" s="24">
        <v>68</v>
      </c>
    </row>
    <row r="94" spans="2:11 1026:1026" ht="15.95" hidden="1" customHeight="1" x14ac:dyDescent="0.2">
      <c r="B94" s="45" t="str">
        <f t="shared" si="11"/>
        <v/>
      </c>
      <c r="C94" s="100">
        <f t="shared" si="15"/>
        <v>0</v>
      </c>
      <c r="D94" s="101"/>
      <c r="E94" s="101"/>
      <c r="F94" s="101"/>
      <c r="G94" s="170"/>
      <c r="H94" s="46" t="str">
        <f t="shared" si="12"/>
        <v/>
      </c>
      <c r="I94" s="94" t="str">
        <f t="shared" si="13"/>
        <v/>
      </c>
      <c r="J94" s="123" t="str">
        <f t="shared" si="14"/>
        <v/>
      </c>
      <c r="K94" s="124"/>
      <c r="AML94" s="24">
        <v>69</v>
      </c>
    </row>
    <row r="95" spans="2:11 1026:1026" ht="15.95" hidden="1" customHeight="1" x14ac:dyDescent="0.2">
      <c r="B95" s="45" t="str">
        <f t="shared" si="11"/>
        <v/>
      </c>
      <c r="C95" s="100">
        <f t="shared" si="15"/>
        <v>0</v>
      </c>
      <c r="D95" s="101"/>
      <c r="E95" s="101"/>
      <c r="F95" s="101"/>
      <c r="G95" s="170"/>
      <c r="H95" s="46" t="str">
        <f t="shared" si="12"/>
        <v/>
      </c>
      <c r="I95" s="94" t="str">
        <f t="shared" si="13"/>
        <v/>
      </c>
      <c r="J95" s="123" t="str">
        <f t="shared" si="14"/>
        <v/>
      </c>
      <c r="K95" s="124"/>
      <c r="AML95" s="24">
        <v>70</v>
      </c>
    </row>
    <row r="96" spans="2:11 1026:1026" ht="15.95" hidden="1" customHeight="1" x14ac:dyDescent="0.2">
      <c r="B96" s="45" t="str">
        <f t="shared" si="11"/>
        <v/>
      </c>
      <c r="C96" s="100">
        <f t="shared" si="15"/>
        <v>0</v>
      </c>
      <c r="D96" s="101"/>
      <c r="E96" s="101"/>
      <c r="F96" s="101"/>
      <c r="G96" s="170"/>
      <c r="H96" s="46" t="str">
        <f t="shared" si="12"/>
        <v/>
      </c>
      <c r="I96" s="94" t="str">
        <f t="shared" si="13"/>
        <v/>
      </c>
      <c r="J96" s="123" t="str">
        <f t="shared" si="14"/>
        <v/>
      </c>
      <c r="K96" s="124"/>
      <c r="AML96" s="24">
        <v>71</v>
      </c>
    </row>
    <row r="97" spans="2:12 1026:1027" ht="15.95" hidden="1" customHeight="1" x14ac:dyDescent="0.2">
      <c r="B97" s="45" t="str">
        <f t="shared" si="11"/>
        <v/>
      </c>
      <c r="C97" s="100">
        <f t="shared" si="15"/>
        <v>0</v>
      </c>
      <c r="D97" s="101"/>
      <c r="E97" s="101"/>
      <c r="F97" s="101"/>
      <c r="G97" s="170"/>
      <c r="H97" s="46" t="str">
        <f t="shared" si="12"/>
        <v/>
      </c>
      <c r="I97" s="94" t="str">
        <f t="shared" si="13"/>
        <v/>
      </c>
      <c r="J97" s="123" t="str">
        <f t="shared" si="14"/>
        <v/>
      </c>
      <c r="K97" s="124"/>
      <c r="AML97" s="24">
        <v>72</v>
      </c>
    </row>
    <row r="98" spans="2:12 1026:1027" ht="15.95" hidden="1" customHeight="1" x14ac:dyDescent="0.2">
      <c r="B98" s="45" t="str">
        <f t="shared" si="11"/>
        <v/>
      </c>
      <c r="C98" s="100">
        <f t="shared" si="15"/>
        <v>0</v>
      </c>
      <c r="D98" s="101"/>
      <c r="E98" s="101"/>
      <c r="F98" s="101"/>
      <c r="G98" s="170"/>
      <c r="H98" s="46" t="str">
        <f t="shared" si="12"/>
        <v/>
      </c>
      <c r="I98" s="94" t="str">
        <f t="shared" si="13"/>
        <v/>
      </c>
      <c r="J98" s="123" t="str">
        <f t="shared" si="14"/>
        <v/>
      </c>
      <c r="K98" s="124"/>
      <c r="AML98" s="24">
        <v>73</v>
      </c>
    </row>
    <row r="99" spans="2:12 1026:1027" ht="15.95" hidden="1" customHeight="1" x14ac:dyDescent="0.2">
      <c r="B99" s="45" t="str">
        <f t="shared" si="11"/>
        <v/>
      </c>
      <c r="C99" s="100">
        <f t="shared" si="15"/>
        <v>0</v>
      </c>
      <c r="D99" s="101"/>
      <c r="E99" s="101"/>
      <c r="F99" s="101"/>
      <c r="G99" s="170"/>
      <c r="H99" s="46" t="str">
        <f t="shared" si="12"/>
        <v/>
      </c>
      <c r="I99" s="94" t="str">
        <f t="shared" si="13"/>
        <v/>
      </c>
      <c r="J99" s="123" t="str">
        <f t="shared" si="14"/>
        <v/>
      </c>
      <c r="K99" s="124"/>
      <c r="AML99" s="24">
        <v>74</v>
      </c>
    </row>
    <row r="100" spans="2:12 1026:1027" ht="15.95" hidden="1" customHeight="1" x14ac:dyDescent="0.2">
      <c r="B100" s="45" t="str">
        <f t="shared" si="11"/>
        <v/>
      </c>
      <c r="C100" s="100">
        <f t="shared" si="15"/>
        <v>0</v>
      </c>
      <c r="D100" s="101"/>
      <c r="E100" s="101"/>
      <c r="F100" s="101"/>
      <c r="G100" s="170"/>
      <c r="H100" s="46" t="str">
        <f t="shared" si="12"/>
        <v/>
      </c>
      <c r="I100" s="94" t="str">
        <f t="shared" si="13"/>
        <v/>
      </c>
      <c r="J100" s="123" t="str">
        <f t="shared" si="14"/>
        <v/>
      </c>
      <c r="K100" s="124"/>
      <c r="AML100" s="24">
        <v>75</v>
      </c>
    </row>
    <row r="101" spans="2:12 1026:1027" ht="15.95" hidden="1" customHeight="1" x14ac:dyDescent="0.2">
      <c r="B101" s="45" t="str">
        <f t="shared" si="11"/>
        <v/>
      </c>
      <c r="C101" s="100">
        <f t="shared" si="15"/>
        <v>0</v>
      </c>
      <c r="D101" s="101"/>
      <c r="E101" s="101"/>
      <c r="F101" s="101"/>
      <c r="G101" s="170"/>
      <c r="H101" s="46" t="str">
        <f t="shared" si="12"/>
        <v/>
      </c>
      <c r="I101" s="94" t="str">
        <f t="shared" si="13"/>
        <v/>
      </c>
      <c r="J101" s="123" t="str">
        <f t="shared" si="14"/>
        <v/>
      </c>
      <c r="K101" s="124"/>
      <c r="AML101" s="24">
        <v>76</v>
      </c>
    </row>
    <row r="102" spans="2:12 1026:1027" ht="15" customHeight="1" x14ac:dyDescent="0.2">
      <c r="B102" s="74" t="str">
        <f t="shared" si="11"/>
        <v/>
      </c>
      <c r="C102" s="153"/>
      <c r="D102" s="154"/>
      <c r="E102" s="153"/>
      <c r="F102" s="154"/>
      <c r="G102" s="75"/>
      <c r="H102" s="75" t="str">
        <f t="shared" si="12"/>
        <v/>
      </c>
      <c r="I102" s="95" t="str">
        <f t="shared" si="13"/>
        <v/>
      </c>
      <c r="J102" s="123" t="str">
        <f t="shared" si="14"/>
        <v/>
      </c>
      <c r="K102" s="124"/>
      <c r="AML102" s="24">
        <v>77</v>
      </c>
      <c r="AMM102" s="53"/>
    </row>
    <row r="103" spans="2:12 1026:1027" ht="15.95" customHeight="1" x14ac:dyDescent="0.2">
      <c r="C103" s="147"/>
      <c r="D103" s="147"/>
      <c r="E103" s="147"/>
      <c r="F103" s="147"/>
      <c r="G103" s="147"/>
      <c r="H103" s="148" t="s">
        <v>85</v>
      </c>
      <c r="I103" s="148"/>
      <c r="J103" s="167">
        <f>SUM(J55:K102)</f>
        <v>3150</v>
      </c>
      <c r="K103" s="167"/>
    </row>
    <row r="104" spans="2:12 1026:1027" ht="3" customHeight="1" x14ac:dyDescent="0.2">
      <c r="E104" s="37"/>
      <c r="F104" s="37"/>
      <c r="G104" s="37"/>
      <c r="H104" s="37"/>
      <c r="I104" s="37"/>
      <c r="J104" s="150"/>
      <c r="K104" s="150"/>
    </row>
    <row r="105" spans="2:12 1026:1027" ht="8.25" hidden="1" customHeight="1" x14ac:dyDescent="0.2">
      <c r="L105" s="25"/>
    </row>
    <row r="106" spans="2:12 1026:1027" ht="14.1" customHeight="1" x14ac:dyDescent="0.2">
      <c r="B106" s="141" t="s">
        <v>86</v>
      </c>
      <c r="C106" s="141"/>
      <c r="D106" s="141"/>
      <c r="E106" s="141"/>
      <c r="F106" s="26"/>
      <c r="G106" s="26"/>
      <c r="H106" s="142">
        <f>J103</f>
        <v>3150</v>
      </c>
      <c r="I106" s="142"/>
      <c r="J106" s="142"/>
      <c r="K106" s="142"/>
      <c r="L106" s="43"/>
    </row>
    <row r="107" spans="2:12 1026:1027" ht="14.1" customHeight="1" x14ac:dyDescent="0.2">
      <c r="B107" s="143" t="s">
        <v>205</v>
      </c>
      <c r="C107" s="143"/>
      <c r="D107" s="143"/>
      <c r="E107" s="143"/>
      <c r="F107" s="143"/>
      <c r="G107" s="143"/>
      <c r="H107" s="143"/>
      <c r="I107" s="143"/>
      <c r="J107" s="143"/>
      <c r="K107" s="143"/>
      <c r="L107" s="43"/>
    </row>
    <row r="108" spans="2:12 1026:1027" ht="14.1" customHeight="1" x14ac:dyDescent="0.2">
      <c r="B108" s="27"/>
      <c r="C108" s="28"/>
      <c r="D108" s="28"/>
      <c r="E108" s="28"/>
      <c r="F108" s="28"/>
      <c r="G108" s="28"/>
      <c r="H108" s="29" t="s">
        <v>87</v>
      </c>
      <c r="I108" s="30"/>
      <c r="J108" s="144">
        <f>H6+30</f>
        <v>44438</v>
      </c>
      <c r="K108" s="144"/>
    </row>
    <row r="109" spans="2:12 1026:1027" ht="4.5" customHeight="1" x14ac:dyDescent="0.2">
      <c r="J109" s="31"/>
    </row>
    <row r="110" spans="2:12 1026:1027" ht="4.5" customHeight="1" x14ac:dyDescent="0.2">
      <c r="B110" s="56"/>
      <c r="C110" s="57"/>
      <c r="D110" s="57"/>
      <c r="E110" s="57"/>
      <c r="F110" s="57"/>
      <c r="G110" s="58"/>
      <c r="J110" s="31"/>
    </row>
    <row r="111" spans="2:12 1026:1027" s="33" customFormat="1" ht="12.75" customHeight="1" x14ac:dyDescent="0.2">
      <c r="B111" s="172" t="s">
        <v>189</v>
      </c>
      <c r="C111" s="60"/>
      <c r="D111" s="60"/>
      <c r="E111" s="60"/>
      <c r="F111" s="60"/>
      <c r="G111" s="61"/>
      <c r="H111" s="32"/>
    </row>
    <row r="112" spans="2:12 1026:1027" s="33" customFormat="1" ht="12.75" customHeight="1" x14ac:dyDescent="0.2">
      <c r="B112" s="173" t="s">
        <v>88</v>
      </c>
      <c r="C112" s="60"/>
      <c r="D112" s="60"/>
      <c r="E112" s="60"/>
      <c r="F112" s="60"/>
      <c r="G112" s="61"/>
      <c r="H112" s="32"/>
    </row>
    <row r="113" spans="1:30" ht="5.25" customHeight="1" x14ac:dyDescent="0.2">
      <c r="B113" s="172"/>
      <c r="C113" s="60"/>
      <c r="D113" s="60"/>
      <c r="E113" s="60"/>
      <c r="F113" s="60"/>
      <c r="G113" s="61"/>
      <c r="H113" s="34"/>
      <c r="I113" s="35"/>
    </row>
    <row r="114" spans="1:30" ht="12" customHeight="1" x14ac:dyDescent="0.2">
      <c r="B114" s="171" t="s">
        <v>175</v>
      </c>
      <c r="C114" s="60"/>
      <c r="D114" s="60"/>
      <c r="E114" s="60"/>
      <c r="F114" s="60"/>
      <c r="G114" s="61"/>
      <c r="H114" s="32"/>
    </row>
    <row r="115" spans="1:30" ht="12" customHeight="1" x14ac:dyDescent="0.2">
      <c r="B115" s="172" t="s">
        <v>176</v>
      </c>
      <c r="C115" s="60"/>
      <c r="D115" s="60"/>
      <c r="E115" s="60"/>
      <c r="F115" s="60"/>
      <c r="G115" s="61"/>
      <c r="H115" s="32"/>
    </row>
    <row r="116" spans="1:30" ht="12" customHeight="1" x14ac:dyDescent="0.2">
      <c r="B116" s="172" t="s">
        <v>91</v>
      </c>
      <c r="C116" s="60"/>
      <c r="D116" s="60"/>
      <c r="E116" s="60"/>
      <c r="F116" s="60"/>
      <c r="G116" s="61"/>
      <c r="H116" s="32"/>
    </row>
    <row r="117" spans="1:30" ht="12" customHeight="1" x14ac:dyDescent="0.2">
      <c r="B117" s="172" t="s">
        <v>178</v>
      </c>
      <c r="C117" s="60"/>
      <c r="D117" s="60"/>
      <c r="E117" s="60"/>
      <c r="F117" s="60"/>
      <c r="G117" s="61"/>
      <c r="H117" s="32"/>
    </row>
    <row r="118" spans="1:30" ht="12" customHeight="1" x14ac:dyDescent="0.2">
      <c r="B118" s="172" t="s">
        <v>179</v>
      </c>
      <c r="C118" s="60"/>
      <c r="D118" s="60"/>
      <c r="E118" s="60"/>
      <c r="F118" s="60"/>
      <c r="G118" s="61"/>
      <c r="H118" s="32"/>
    </row>
    <row r="119" spans="1:30" ht="3.75" customHeight="1" x14ac:dyDescent="0.2">
      <c r="B119" s="172"/>
      <c r="C119" s="60"/>
      <c r="D119" s="60"/>
      <c r="E119" s="60"/>
      <c r="F119" s="60"/>
      <c r="G119" s="61"/>
      <c r="H119" s="32"/>
    </row>
    <row r="120" spans="1:30" ht="12.75" customHeight="1" x14ac:dyDescent="0.2">
      <c r="B120" s="172" t="s">
        <v>177</v>
      </c>
      <c r="C120" s="60"/>
      <c r="D120" s="60"/>
      <c r="E120" s="60"/>
      <c r="F120" s="60"/>
      <c r="G120" s="67"/>
      <c r="H120" s="32"/>
    </row>
    <row r="121" spans="1:30" ht="4.5" customHeight="1" x14ac:dyDescent="0.2">
      <c r="B121" s="63"/>
      <c r="C121" s="64"/>
      <c r="D121" s="64"/>
      <c r="E121" s="64"/>
      <c r="F121" s="64"/>
      <c r="G121" s="65"/>
    </row>
    <row r="122" spans="1:30" ht="12.95" customHeight="1" x14ac:dyDescent="0.2">
      <c r="C122" s="36"/>
      <c r="D122" s="36"/>
      <c r="E122" s="36"/>
      <c r="F122" s="36"/>
      <c r="H122" s="145" t="s">
        <v>96</v>
      </c>
      <c r="I122" s="145"/>
      <c r="J122" s="145"/>
      <c r="K122" s="145"/>
      <c r="L122" s="145"/>
    </row>
    <row r="123" spans="1:30" ht="3" customHeight="1" x14ac:dyDescent="0.2">
      <c r="C123" s="36"/>
      <c r="D123" s="36"/>
      <c r="E123" s="36"/>
      <c r="F123" s="36"/>
      <c r="G123" s="36"/>
      <c r="H123" s="36"/>
      <c r="I123" s="36"/>
      <c r="J123" s="36"/>
      <c r="K123" s="36"/>
    </row>
    <row r="124" spans="1:30" ht="3" customHeight="1" x14ac:dyDescent="0.2"/>
    <row r="125" spans="1:30" ht="12.75" customHeight="1" x14ac:dyDescent="0.2">
      <c r="I125" s="130" t="s">
        <v>97</v>
      </c>
      <c r="J125" s="130"/>
    </row>
    <row r="126" spans="1:30" ht="12.75" customHeight="1" x14ac:dyDescent="0.2">
      <c r="I126" s="130" t="s">
        <v>98</v>
      </c>
      <c r="J126" s="130"/>
    </row>
    <row r="127" spans="1:30" ht="3.95" customHeight="1" x14ac:dyDescent="0.2"/>
    <row r="128" spans="1:30" s="40" customFormat="1" ht="3" customHeight="1" x14ac:dyDescent="0.2">
      <c r="A128" s="33"/>
      <c r="B128" s="38"/>
      <c r="C128" s="38"/>
      <c r="D128" s="38"/>
      <c r="E128" s="38"/>
      <c r="F128" s="38"/>
      <c r="G128" s="38"/>
      <c r="H128" s="38"/>
      <c r="I128" s="39"/>
      <c r="J128" s="39"/>
      <c r="K128" s="39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 spans="2:12" ht="13.5" customHeight="1" x14ac:dyDescent="0.2">
      <c r="B129" s="41" t="s">
        <v>99</v>
      </c>
      <c r="C129" s="42"/>
      <c r="D129" s="42"/>
      <c r="E129" s="42"/>
      <c r="F129" s="42"/>
      <c r="G129" s="42"/>
      <c r="H129" s="42"/>
      <c r="I129" s="42"/>
      <c r="J129" s="42"/>
      <c r="K129" s="42"/>
      <c r="L129" s="42"/>
    </row>
    <row r="130" spans="2:12" ht="6.75" customHeight="1" x14ac:dyDescent="0.2"/>
    <row r="131" spans="2:12" ht="12.75" hidden="1" customHeight="1" x14ac:dyDescent="0.2"/>
    <row r="132" spans="2:12" hidden="1" x14ac:dyDescent="0.2"/>
    <row r="133" spans="2:12" ht="9.9499999999999993" customHeight="1" x14ac:dyDescent="0.2">
      <c r="I133" s="43"/>
      <c r="J133" s="44" t="s">
        <v>100</v>
      </c>
    </row>
    <row r="134" spans="2:12" ht="6" customHeight="1" x14ac:dyDescent="0.2"/>
    <row r="135" spans="2:12" ht="13.5" customHeight="1" x14ac:dyDescent="0.2"/>
    <row r="1048516" ht="12.75" customHeight="1" x14ac:dyDescent="0.2"/>
    <row r="1048517" ht="12.75" customHeight="1" x14ac:dyDescent="0.2"/>
    <row r="1048518" ht="12.75" customHeight="1" x14ac:dyDescent="0.2"/>
    <row r="1048519" ht="12.75" customHeight="1" x14ac:dyDescent="0.2"/>
    <row r="1048520" ht="12.75" customHeight="1" x14ac:dyDescent="0.2"/>
    <row r="1048521" ht="12.75" customHeight="1" x14ac:dyDescent="0.2"/>
    <row r="1048522" ht="12.75" customHeight="1" x14ac:dyDescent="0.2"/>
    <row r="1048523" ht="12.75" customHeight="1" x14ac:dyDescent="0.2"/>
    <row r="1048524" ht="12.75" customHeight="1" x14ac:dyDescent="0.2"/>
    <row r="1048525" ht="12.75" customHeight="1" x14ac:dyDescent="0.2"/>
    <row r="1048526" ht="12.75" customHeight="1" x14ac:dyDescent="0.2"/>
    <row r="1048527" ht="12.75" customHeight="1" x14ac:dyDescent="0.2"/>
    <row r="1048528" ht="12.75" customHeight="1" x14ac:dyDescent="0.2"/>
    <row r="1048529" ht="12.75" customHeight="1" x14ac:dyDescent="0.2"/>
    <row r="1048530" ht="12.75" customHeight="1" x14ac:dyDescent="0.2"/>
    <row r="1048531" ht="12.75" customHeight="1" x14ac:dyDescent="0.2"/>
    <row r="1048532" ht="12.75" customHeight="1" x14ac:dyDescent="0.2"/>
    <row r="1048533" ht="12.75" customHeight="1" x14ac:dyDescent="0.2"/>
    <row r="1048534" ht="12.75" customHeight="1" x14ac:dyDescent="0.2"/>
  </sheetData>
  <mergeCells count="179">
    <mergeCell ref="AMM7:AMP7"/>
    <mergeCell ref="AMM8:AMP8"/>
    <mergeCell ref="J108:K108"/>
    <mergeCell ref="H122:L122"/>
    <mergeCell ref="I125:J125"/>
    <mergeCell ref="I126:J126"/>
    <mergeCell ref="J102:K102"/>
    <mergeCell ref="C103:G103"/>
    <mergeCell ref="H103:I103"/>
    <mergeCell ref="J103:K103"/>
    <mergeCell ref="J104:K104"/>
    <mergeCell ref="B106:E106"/>
    <mergeCell ref="H106:K106"/>
    <mergeCell ref="B107:K107"/>
    <mergeCell ref="J85:K85"/>
    <mergeCell ref="J86:K86"/>
    <mergeCell ref="J87:K87"/>
    <mergeCell ref="J88:K88"/>
    <mergeCell ref="J89:K89"/>
    <mergeCell ref="J90:K90"/>
    <mergeCell ref="J91:K91"/>
    <mergeCell ref="J101:K101"/>
    <mergeCell ref="J92:K92"/>
    <mergeCell ref="J93:K93"/>
    <mergeCell ref="J94:K94"/>
    <mergeCell ref="J95:K95"/>
    <mergeCell ref="J96:K96"/>
    <mergeCell ref="J97:K97"/>
    <mergeCell ref="J98:K98"/>
    <mergeCell ref="J99:K99"/>
    <mergeCell ref="J100:K100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53:K53"/>
    <mergeCell ref="J56:K56"/>
    <mergeCell ref="J57:K57"/>
    <mergeCell ref="J58:K58"/>
    <mergeCell ref="J59:K59"/>
    <mergeCell ref="J54:K54"/>
    <mergeCell ref="J55:K55"/>
    <mergeCell ref="J66:K66"/>
    <mergeCell ref="J65:K65"/>
    <mergeCell ref="J63:K63"/>
    <mergeCell ref="J64:K64"/>
    <mergeCell ref="J60:K60"/>
    <mergeCell ref="J61:K61"/>
    <mergeCell ref="J62:K62"/>
    <mergeCell ref="J49:K49"/>
    <mergeCell ref="J50:K50"/>
    <mergeCell ref="J51:K51"/>
    <mergeCell ref="J52:K52"/>
    <mergeCell ref="J45:K45"/>
    <mergeCell ref="J46:K46"/>
    <mergeCell ref="J47:K47"/>
    <mergeCell ref="J48:K48"/>
    <mergeCell ref="C45:D45"/>
    <mergeCell ref="E45:F45"/>
    <mergeCell ref="C46:D46"/>
    <mergeCell ref="E46:F46"/>
    <mergeCell ref="C47:D47"/>
    <mergeCell ref="E47:F47"/>
    <mergeCell ref="C48:D48"/>
    <mergeCell ref="E48:F48"/>
    <mergeCell ref="J40:K40"/>
    <mergeCell ref="J41:K41"/>
    <mergeCell ref="J42:K42"/>
    <mergeCell ref="J43:K43"/>
    <mergeCell ref="J44:K44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J35:K35"/>
    <mergeCell ref="J36:K36"/>
    <mergeCell ref="J37:K37"/>
    <mergeCell ref="J38:K38"/>
    <mergeCell ref="J39:K39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J30:K30"/>
    <mergeCell ref="J31:K31"/>
    <mergeCell ref="J32:K32"/>
    <mergeCell ref="J33:K33"/>
    <mergeCell ref="J34:K34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J25:K25"/>
    <mergeCell ref="J26:K26"/>
    <mergeCell ref="J27:K27"/>
    <mergeCell ref="J28:K28"/>
    <mergeCell ref="J29:K29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B17:C17"/>
    <mergeCell ref="D17:K17"/>
    <mergeCell ref="B19:C19"/>
    <mergeCell ref="D19:K19"/>
    <mergeCell ref="B22:K22"/>
    <mergeCell ref="J23:K23"/>
    <mergeCell ref="J24:K24"/>
    <mergeCell ref="E23:F23"/>
    <mergeCell ref="C23:D23"/>
    <mergeCell ref="E24:F24"/>
    <mergeCell ref="C24:D24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C1:E1"/>
    <mergeCell ref="J1:L1"/>
    <mergeCell ref="B3:L3"/>
    <mergeCell ref="B5:E5"/>
    <mergeCell ref="H6:K6"/>
    <mergeCell ref="B8:E8"/>
    <mergeCell ref="H8:K8"/>
    <mergeCell ref="B6:E6"/>
    <mergeCell ref="B7:E7"/>
    <mergeCell ref="C49:D49"/>
    <mergeCell ref="E49:F49"/>
    <mergeCell ref="C50:D50"/>
    <mergeCell ref="E50:F50"/>
    <mergeCell ref="C51:D51"/>
    <mergeCell ref="E51:F51"/>
    <mergeCell ref="C52:D52"/>
    <mergeCell ref="E52:F52"/>
    <mergeCell ref="C102:D102"/>
    <mergeCell ref="E102:F102"/>
  </mergeCells>
  <printOptions horizontalCentered="1"/>
  <pageMargins left="0.4" right="0.4" top="0.5" bottom="0.5" header="0.51180555555555496" footer="0.25"/>
  <pageSetup paperSize="9" scale="95" firstPageNumber="0" orientation="portrait" horizontalDpi="2400" verticalDpi="2400" r:id="rId1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workbookViewId="0">
      <selection activeCell="L11" sqref="L11"/>
    </sheetView>
  </sheetViews>
  <sheetFormatPr defaultRowHeight="12.75" x14ac:dyDescent="0.2"/>
  <sheetData>
    <row r="1" spans="1:12" x14ac:dyDescent="0.2">
      <c r="A1" s="48" t="s">
        <v>55</v>
      </c>
      <c r="D1" s="69" t="s">
        <v>55</v>
      </c>
      <c r="H1" s="69" t="s">
        <v>55</v>
      </c>
    </row>
    <row r="2" spans="1:12" x14ac:dyDescent="0.2">
      <c r="A2" s="49" t="s">
        <v>59</v>
      </c>
      <c r="D2" s="49" t="s">
        <v>59</v>
      </c>
      <c r="H2" s="49" t="s">
        <v>59</v>
      </c>
    </row>
    <row r="3" spans="1:12" x14ac:dyDescent="0.2">
      <c r="A3" s="49" t="s">
        <v>58</v>
      </c>
      <c r="D3" s="49" t="s">
        <v>53</v>
      </c>
      <c r="H3" s="49" t="s">
        <v>53</v>
      </c>
    </row>
    <row r="4" spans="1:12" x14ac:dyDescent="0.2">
      <c r="A4" s="49" t="s">
        <v>50</v>
      </c>
      <c r="D4" s="49" t="s">
        <v>101</v>
      </c>
      <c r="H4" s="49" t="s">
        <v>101</v>
      </c>
    </row>
    <row r="5" spans="1:12" x14ac:dyDescent="0.2">
      <c r="A5" s="49" t="s">
        <v>57</v>
      </c>
      <c r="D5" s="68" t="s">
        <v>40</v>
      </c>
      <c r="H5" s="68" t="s">
        <v>40</v>
      </c>
    </row>
    <row r="6" spans="1:12" x14ac:dyDescent="0.2">
      <c r="A6" s="49" t="s">
        <v>43</v>
      </c>
      <c r="D6" s="68" t="s">
        <v>29</v>
      </c>
      <c r="H6" s="68" t="s">
        <v>29</v>
      </c>
    </row>
    <row r="7" spans="1:12" x14ac:dyDescent="0.2">
      <c r="A7" s="49" t="s">
        <v>53</v>
      </c>
      <c r="D7" s="49" t="s">
        <v>39</v>
      </c>
      <c r="H7" s="49" t="s">
        <v>39</v>
      </c>
    </row>
    <row r="8" spans="1:12" x14ac:dyDescent="0.2">
      <c r="A8" s="49" t="s">
        <v>101</v>
      </c>
      <c r="D8" s="49" t="s">
        <v>63</v>
      </c>
      <c r="H8" s="49" t="s">
        <v>63</v>
      </c>
    </row>
    <row r="9" spans="1:12" x14ac:dyDescent="0.2">
      <c r="A9" s="49" t="s">
        <v>40</v>
      </c>
      <c r="D9" s="49" t="s">
        <v>31</v>
      </c>
      <c r="H9" s="49" t="s">
        <v>31</v>
      </c>
    </row>
    <row r="10" spans="1:12" x14ac:dyDescent="0.2">
      <c r="A10" s="49" t="s">
        <v>29</v>
      </c>
      <c r="D10" s="49" t="s">
        <v>62</v>
      </c>
      <c r="H10" s="49" t="s">
        <v>62</v>
      </c>
    </row>
    <row r="11" spans="1:12" x14ac:dyDescent="0.2">
      <c r="A11" s="49" t="s">
        <v>39</v>
      </c>
      <c r="D11" s="49" t="s">
        <v>30</v>
      </c>
      <c r="H11" s="49" t="s">
        <v>30</v>
      </c>
      <c r="L11">
        <f>75*450</f>
        <v>33750</v>
      </c>
    </row>
    <row r="12" spans="1:12" x14ac:dyDescent="0.2">
      <c r="A12" s="49" t="s">
        <v>63</v>
      </c>
      <c r="D12" s="49" t="s">
        <v>41</v>
      </c>
      <c r="H12" s="49" t="s">
        <v>41</v>
      </c>
    </row>
    <row r="13" spans="1:12" x14ac:dyDescent="0.2">
      <c r="A13" s="49" t="s">
        <v>31</v>
      </c>
      <c r="D13" s="50" t="s">
        <v>102</v>
      </c>
      <c r="H13" s="50" t="s">
        <v>102</v>
      </c>
    </row>
    <row r="14" spans="1:12" x14ac:dyDescent="0.2">
      <c r="A14" s="49" t="s">
        <v>62</v>
      </c>
      <c r="D14" s="49" t="s">
        <v>115</v>
      </c>
      <c r="H14" s="49" t="s">
        <v>115</v>
      </c>
    </row>
    <row r="15" spans="1:12" x14ac:dyDescent="0.2">
      <c r="A15" s="49" t="s">
        <v>30</v>
      </c>
      <c r="D15" s="49" t="s">
        <v>116</v>
      </c>
      <c r="H15" s="49" t="s">
        <v>116</v>
      </c>
    </row>
    <row r="16" spans="1:12" x14ac:dyDescent="0.2">
      <c r="A16" s="49" t="s">
        <v>41</v>
      </c>
      <c r="D16" s="68" t="s">
        <v>32</v>
      </c>
      <c r="H16" s="68" t="s">
        <v>32</v>
      </c>
    </row>
    <row r="17" spans="1:8" x14ac:dyDescent="0.2">
      <c r="A17" s="50" t="s">
        <v>102</v>
      </c>
      <c r="D17" s="49" t="s">
        <v>34</v>
      </c>
      <c r="H17" s="49" t="s">
        <v>34</v>
      </c>
    </row>
    <row r="18" spans="1:8" x14ac:dyDescent="0.2">
      <c r="A18" s="49" t="s">
        <v>28</v>
      </c>
      <c r="D18" s="49" t="s">
        <v>27</v>
      </c>
      <c r="H18" s="49" t="s">
        <v>27</v>
      </c>
    </row>
    <row r="19" spans="1:8" x14ac:dyDescent="0.2">
      <c r="A19" s="49" t="s">
        <v>35</v>
      </c>
      <c r="D19" s="49" t="s">
        <v>49</v>
      </c>
      <c r="H19" s="49" t="s">
        <v>49</v>
      </c>
    </row>
    <row r="20" spans="1:8" x14ac:dyDescent="0.2">
      <c r="A20" s="49" t="s">
        <v>46</v>
      </c>
      <c r="D20" s="50" t="s">
        <v>103</v>
      </c>
      <c r="H20" s="50" t="s">
        <v>103</v>
      </c>
    </row>
    <row r="21" spans="1:8" x14ac:dyDescent="0.2">
      <c r="A21" s="49" t="s">
        <v>60</v>
      </c>
      <c r="D21" s="49" t="s">
        <v>42</v>
      </c>
      <c r="H21" s="49" t="s">
        <v>42</v>
      </c>
    </row>
    <row r="22" spans="1:8" x14ac:dyDescent="0.2">
      <c r="A22" s="49" t="s">
        <v>32</v>
      </c>
      <c r="D22" s="49" t="s">
        <v>52</v>
      </c>
      <c r="H22" s="49" t="s">
        <v>52</v>
      </c>
    </row>
    <row r="23" spans="1:8" x14ac:dyDescent="0.2">
      <c r="A23" s="49" t="s">
        <v>33</v>
      </c>
      <c r="D23" s="49" t="s">
        <v>136</v>
      </c>
      <c r="H23" s="49" t="s">
        <v>136</v>
      </c>
    </row>
    <row r="24" spans="1:8" x14ac:dyDescent="0.2">
      <c r="A24" s="49" t="s">
        <v>34</v>
      </c>
      <c r="D24" s="49" t="s">
        <v>44</v>
      </c>
      <c r="H24" s="49" t="s">
        <v>44</v>
      </c>
    </row>
    <row r="25" spans="1:8" x14ac:dyDescent="0.2">
      <c r="A25" s="49" t="s">
        <v>26</v>
      </c>
      <c r="D25" s="50" t="s">
        <v>104</v>
      </c>
      <c r="H25" s="50" t="s">
        <v>104</v>
      </c>
    </row>
    <row r="26" spans="1:8" x14ac:dyDescent="0.2">
      <c r="A26" s="49" t="s">
        <v>27</v>
      </c>
      <c r="D26" s="49" t="s">
        <v>51</v>
      </c>
      <c r="H26" s="49" t="s">
        <v>51</v>
      </c>
    </row>
    <row r="27" spans="1:8" x14ac:dyDescent="0.2">
      <c r="A27" s="49" t="s">
        <v>49</v>
      </c>
      <c r="D27" s="49" t="s">
        <v>56</v>
      </c>
      <c r="H27" s="49" t="s">
        <v>56</v>
      </c>
    </row>
    <row r="28" spans="1:8" x14ac:dyDescent="0.2">
      <c r="A28" s="50" t="s">
        <v>103</v>
      </c>
      <c r="D28" s="49" t="s">
        <v>36</v>
      </c>
      <c r="H28" s="49" t="s">
        <v>36</v>
      </c>
    </row>
    <row r="29" spans="1:8" x14ac:dyDescent="0.2">
      <c r="A29" s="49" t="s">
        <v>42</v>
      </c>
      <c r="D29" s="49" t="s">
        <v>106</v>
      </c>
      <c r="H29" s="49" t="s">
        <v>106</v>
      </c>
    </row>
    <row r="30" spans="1:8" x14ac:dyDescent="0.2">
      <c r="A30" s="49" t="s">
        <v>52</v>
      </c>
      <c r="D30" s="68" t="s">
        <v>54</v>
      </c>
      <c r="H30" s="49" t="s">
        <v>64</v>
      </c>
    </row>
    <row r="31" spans="1:8" x14ac:dyDescent="0.2">
      <c r="A31" s="49" t="s">
        <v>44</v>
      </c>
      <c r="D31" s="49" t="s">
        <v>64</v>
      </c>
      <c r="H31" s="49" t="s">
        <v>65</v>
      </c>
    </row>
    <row r="32" spans="1:8" x14ac:dyDescent="0.2">
      <c r="A32" s="50" t="s">
        <v>104</v>
      </c>
      <c r="D32" s="49" t="s">
        <v>65</v>
      </c>
      <c r="H32" s="49" t="s">
        <v>66</v>
      </c>
    </row>
    <row r="33" spans="1:8" x14ac:dyDescent="0.2">
      <c r="A33" s="49" t="s">
        <v>61</v>
      </c>
      <c r="D33" s="49" t="s">
        <v>66</v>
      </c>
      <c r="H33" s="50" t="s">
        <v>107</v>
      </c>
    </row>
    <row r="34" spans="1:8" x14ac:dyDescent="0.2">
      <c r="A34" s="49" t="s">
        <v>51</v>
      </c>
      <c r="D34" s="50" t="s">
        <v>107</v>
      </c>
      <c r="H34" s="52" t="s">
        <v>67</v>
      </c>
    </row>
    <row r="35" spans="1:8" x14ac:dyDescent="0.2">
      <c r="A35" s="49" t="s">
        <v>37</v>
      </c>
      <c r="D35" s="52" t="s">
        <v>67</v>
      </c>
      <c r="H35" s="52" t="s">
        <v>68</v>
      </c>
    </row>
    <row r="36" spans="1:8" x14ac:dyDescent="0.2">
      <c r="A36" s="49" t="s">
        <v>56</v>
      </c>
      <c r="D36" s="52" t="s">
        <v>68</v>
      </c>
      <c r="H36" s="52" t="s">
        <v>69</v>
      </c>
    </row>
    <row r="37" spans="1:8" x14ac:dyDescent="0.2">
      <c r="A37" s="49" t="s">
        <v>36</v>
      </c>
      <c r="D37" s="52" t="s">
        <v>69</v>
      </c>
      <c r="H37" s="52" t="s">
        <v>70</v>
      </c>
    </row>
    <row r="38" spans="1:8" x14ac:dyDescent="0.2">
      <c r="A38" s="51" t="s">
        <v>38</v>
      </c>
      <c r="D38" s="52" t="s">
        <v>70</v>
      </c>
      <c r="H38" s="52" t="s">
        <v>71</v>
      </c>
    </row>
    <row r="39" spans="1:8" x14ac:dyDescent="0.2">
      <c r="A39" s="49" t="s">
        <v>105</v>
      </c>
      <c r="D39" s="52" t="s">
        <v>71</v>
      </c>
      <c r="H39" s="52" t="s">
        <v>73</v>
      </c>
    </row>
    <row r="40" spans="1:8" x14ac:dyDescent="0.2">
      <c r="A40" s="49" t="s">
        <v>106</v>
      </c>
      <c r="D40" s="52" t="s">
        <v>73</v>
      </c>
      <c r="H40" s="52" t="s">
        <v>75</v>
      </c>
    </row>
    <row r="41" spans="1:8" x14ac:dyDescent="0.2">
      <c r="A41" s="49" t="s">
        <v>54</v>
      </c>
      <c r="D41" s="52" t="s">
        <v>75</v>
      </c>
      <c r="H41" s="52" t="s">
        <v>76</v>
      </c>
    </row>
    <row r="42" spans="1:8" x14ac:dyDescent="0.2">
      <c r="A42" s="49" t="s">
        <v>45</v>
      </c>
      <c r="D42" s="52" t="s">
        <v>76</v>
      </c>
      <c r="H42" s="49" t="s">
        <v>80</v>
      </c>
    </row>
    <row r="43" spans="1:8" x14ac:dyDescent="0.2">
      <c r="A43" s="49" t="s">
        <v>64</v>
      </c>
      <c r="D43" s="49" t="s">
        <v>80</v>
      </c>
      <c r="H43" s="49" t="s">
        <v>83</v>
      </c>
    </row>
    <row r="44" spans="1:8" x14ac:dyDescent="0.2">
      <c r="A44" s="49" t="s">
        <v>65</v>
      </c>
      <c r="D44" s="49" t="s">
        <v>83</v>
      </c>
      <c r="H44" s="49" t="s">
        <v>109</v>
      </c>
    </row>
    <row r="45" spans="1:8" x14ac:dyDescent="0.2">
      <c r="A45" s="49" t="s">
        <v>66</v>
      </c>
      <c r="D45" s="49" t="s">
        <v>109</v>
      </c>
      <c r="H45" s="49" t="s">
        <v>110</v>
      </c>
    </row>
    <row r="46" spans="1:8" x14ac:dyDescent="0.2">
      <c r="A46" s="49" t="s">
        <v>107</v>
      </c>
      <c r="D46" s="49" t="s">
        <v>110</v>
      </c>
      <c r="H46" s="49" t="s">
        <v>111</v>
      </c>
    </row>
    <row r="47" spans="1:8" x14ac:dyDescent="0.2">
      <c r="A47" s="52" t="s">
        <v>25</v>
      </c>
      <c r="D47" s="49" t="s">
        <v>111</v>
      </c>
      <c r="H47" s="49" t="s">
        <v>112</v>
      </c>
    </row>
    <row r="48" spans="1:8" x14ac:dyDescent="0.2">
      <c r="A48" s="52" t="s">
        <v>67</v>
      </c>
      <c r="D48" s="49" t="s">
        <v>112</v>
      </c>
      <c r="H48" s="49" t="s">
        <v>113</v>
      </c>
    </row>
    <row r="49" spans="1:8" x14ac:dyDescent="0.2">
      <c r="A49" s="52" t="s">
        <v>68</v>
      </c>
      <c r="D49" s="49" t="s">
        <v>113</v>
      </c>
      <c r="H49" s="49" t="s">
        <v>114</v>
      </c>
    </row>
    <row r="50" spans="1:8" x14ac:dyDescent="0.2">
      <c r="A50" s="52" t="s">
        <v>69</v>
      </c>
      <c r="D50" s="49" t="s">
        <v>114</v>
      </c>
      <c r="H50" s="49" t="s">
        <v>142</v>
      </c>
    </row>
    <row r="51" spans="1:8" x14ac:dyDescent="0.2">
      <c r="A51" s="52" t="s">
        <v>70</v>
      </c>
      <c r="D51" s="49" t="s">
        <v>142</v>
      </c>
      <c r="H51" s="49" t="s">
        <v>117</v>
      </c>
    </row>
    <row r="52" spans="1:8" x14ac:dyDescent="0.2">
      <c r="A52" s="52" t="s">
        <v>71</v>
      </c>
      <c r="D52" s="49" t="s">
        <v>117</v>
      </c>
      <c r="H52" s="49" t="s">
        <v>143</v>
      </c>
    </row>
    <row r="53" spans="1:8" x14ac:dyDescent="0.2">
      <c r="A53" s="52" t="s">
        <v>72</v>
      </c>
      <c r="D53" s="49" t="s">
        <v>143</v>
      </c>
      <c r="H53" s="49" t="s">
        <v>118</v>
      </c>
    </row>
    <row r="54" spans="1:8" x14ac:dyDescent="0.2">
      <c r="A54" s="52" t="s">
        <v>73</v>
      </c>
      <c r="D54" s="49" t="s">
        <v>118</v>
      </c>
      <c r="H54" s="49" t="s">
        <v>119</v>
      </c>
    </row>
    <row r="55" spans="1:8" x14ac:dyDescent="0.2">
      <c r="A55" s="52" t="s">
        <v>74</v>
      </c>
      <c r="D55" s="49" t="s">
        <v>119</v>
      </c>
      <c r="H55" s="49" t="s">
        <v>120</v>
      </c>
    </row>
    <row r="56" spans="1:8" x14ac:dyDescent="0.2">
      <c r="A56" s="52" t="s">
        <v>75</v>
      </c>
      <c r="D56" s="49" t="s">
        <v>120</v>
      </c>
      <c r="H56" s="49" t="s">
        <v>121</v>
      </c>
    </row>
    <row r="57" spans="1:8" x14ac:dyDescent="0.2">
      <c r="A57" s="52" t="s">
        <v>76</v>
      </c>
      <c r="D57" s="49" t="s">
        <v>121</v>
      </c>
      <c r="H57" s="49" t="s">
        <v>123</v>
      </c>
    </row>
    <row r="58" spans="1:8" x14ac:dyDescent="0.2">
      <c r="A58" s="52" t="s">
        <v>77</v>
      </c>
      <c r="D58" s="68" t="s">
        <v>122</v>
      </c>
      <c r="H58" s="49" t="s">
        <v>124</v>
      </c>
    </row>
    <row r="59" spans="1:8" x14ac:dyDescent="0.2">
      <c r="A59" s="52" t="s">
        <v>78</v>
      </c>
      <c r="D59" s="49" t="s">
        <v>123</v>
      </c>
      <c r="H59" s="49" t="s">
        <v>125</v>
      </c>
    </row>
    <row r="60" spans="1:8" x14ac:dyDescent="0.2">
      <c r="A60" s="49" t="s">
        <v>79</v>
      </c>
      <c r="D60" s="49" t="s">
        <v>124</v>
      </c>
      <c r="H60" s="49" t="s">
        <v>126</v>
      </c>
    </row>
    <row r="61" spans="1:8" x14ac:dyDescent="0.2">
      <c r="A61" s="49" t="s">
        <v>80</v>
      </c>
      <c r="D61" s="49" t="s">
        <v>125</v>
      </c>
      <c r="H61" s="49" t="s">
        <v>129</v>
      </c>
    </row>
    <row r="62" spans="1:8" x14ac:dyDescent="0.2">
      <c r="A62" s="49" t="s">
        <v>81</v>
      </c>
      <c r="D62" s="49" t="s">
        <v>126</v>
      </c>
      <c r="H62" s="49" t="s">
        <v>130</v>
      </c>
    </row>
    <row r="63" spans="1:8" x14ac:dyDescent="0.2">
      <c r="A63" s="49" t="s">
        <v>82</v>
      </c>
      <c r="D63" s="68" t="s">
        <v>127</v>
      </c>
      <c r="H63" s="49" t="s">
        <v>131</v>
      </c>
    </row>
    <row r="64" spans="1:8" x14ac:dyDescent="0.2">
      <c r="A64" s="49" t="s">
        <v>83</v>
      </c>
      <c r="D64" s="68" t="s">
        <v>128</v>
      </c>
      <c r="H64" s="70" t="s">
        <v>133</v>
      </c>
    </row>
    <row r="65" spans="1:8" x14ac:dyDescent="0.2">
      <c r="A65" s="53" t="s">
        <v>84</v>
      </c>
      <c r="D65" s="49" t="s">
        <v>129</v>
      </c>
      <c r="H65" s="71" t="s">
        <v>132</v>
      </c>
    </row>
    <row r="66" spans="1:8" x14ac:dyDescent="0.2">
      <c r="D66" s="49" t="s">
        <v>130</v>
      </c>
      <c r="H66" s="49" t="s">
        <v>134</v>
      </c>
    </row>
    <row r="67" spans="1:8" x14ac:dyDescent="0.2">
      <c r="D67" s="49" t="s">
        <v>131</v>
      </c>
      <c r="H67" s="49" t="s">
        <v>135</v>
      </c>
    </row>
    <row r="68" spans="1:8" x14ac:dyDescent="0.2">
      <c r="D68" s="70" t="s">
        <v>133</v>
      </c>
      <c r="H68" s="49" t="s">
        <v>137</v>
      </c>
    </row>
    <row r="69" spans="1:8" x14ac:dyDescent="0.2">
      <c r="D69" s="71" t="s">
        <v>132</v>
      </c>
      <c r="H69" s="49" t="s">
        <v>139</v>
      </c>
    </row>
    <row r="70" spans="1:8" x14ac:dyDescent="0.2">
      <c r="D70" s="49" t="s">
        <v>134</v>
      </c>
      <c r="H70" s="49" t="s">
        <v>140</v>
      </c>
    </row>
    <row r="71" spans="1:8" x14ac:dyDescent="0.2">
      <c r="D71" s="49" t="s">
        <v>135</v>
      </c>
      <c r="H71" s="53" t="s">
        <v>141</v>
      </c>
    </row>
    <row r="72" spans="1:8" x14ac:dyDescent="0.2">
      <c r="D72" s="49" t="s">
        <v>137</v>
      </c>
      <c r="H72" s="53" t="s">
        <v>144</v>
      </c>
    </row>
    <row r="73" spans="1:8" x14ac:dyDescent="0.2">
      <c r="D73" s="68" t="s">
        <v>138</v>
      </c>
      <c r="H73" s="53" t="s">
        <v>145</v>
      </c>
    </row>
    <row r="74" spans="1:8" x14ac:dyDescent="0.2">
      <c r="D74" s="49" t="s">
        <v>139</v>
      </c>
      <c r="H74" s="53" t="s">
        <v>146</v>
      </c>
    </row>
    <row r="75" spans="1:8" x14ac:dyDescent="0.2">
      <c r="D75" s="49" t="s">
        <v>140</v>
      </c>
      <c r="H75" s="53" t="s">
        <v>147</v>
      </c>
    </row>
    <row r="76" spans="1:8" x14ac:dyDescent="0.2">
      <c r="D76" s="53" t="s">
        <v>141</v>
      </c>
    </row>
    <row r="77" spans="1:8" x14ac:dyDescent="0.2">
      <c r="D77" s="53" t="s">
        <v>144</v>
      </c>
    </row>
    <row r="78" spans="1:8" x14ac:dyDescent="0.2">
      <c r="D78" s="53" t="s">
        <v>145</v>
      </c>
    </row>
    <row r="79" spans="1:8" x14ac:dyDescent="0.2">
      <c r="D79" s="53" t="s">
        <v>146</v>
      </c>
    </row>
    <row r="80" spans="1:8" x14ac:dyDescent="0.2">
      <c r="D80" s="53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Invoice (2)</vt:lpstr>
      <vt:lpstr>Invoice</vt:lpstr>
      <vt:lpstr>Sheet1</vt:lpstr>
      <vt:lpstr>Invoice!Print_Area</vt:lpstr>
      <vt:lpstr>'Invoice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Sandeep Mookerjee</dc:creator>
  <cp:keywords/>
  <dc:description/>
  <cp:lastModifiedBy>BWTW059</cp:lastModifiedBy>
  <cp:revision>0</cp:revision>
  <cp:lastPrinted>2021-08-10T04:45:49Z</cp:lastPrinted>
  <dcterms:created xsi:type="dcterms:W3CDTF">2011-05-17T07:11:33Z</dcterms:created>
  <dcterms:modified xsi:type="dcterms:W3CDTF">2021-08-10T04:46:27Z</dcterms:modified>
  <cp:category/>
  <dc:identifier/>
  <cp:contentStatus/>
  <dc:language>en-IN</dc:language>
  <cp:version/>
</cp:coreProperties>
</file>