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 Notes\"/>
    </mc:Choice>
  </mc:AlternateContent>
  <xr:revisionPtr revIDLastSave="0" documentId="8_{421FFE5B-D202-4DEB-9F3F-D2894EA1D8B3}" xr6:coauthVersionLast="47" xr6:coauthVersionMax="47" xr10:uidLastSave="{00000000-0000-0000-0000-000000000000}"/>
  <bookViews>
    <workbookView xWindow="-108" yWindow="-108" windowWidth="23256" windowHeight="12456" activeTab="1" xr2:uid="{E3961E7C-89C7-40E2-9C55-08820EA1DD31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2" l="1"/>
  <c r="P25" i="2"/>
  <c r="P22" i="2"/>
  <c r="P19" i="2"/>
  <c r="P16" i="2"/>
  <c r="P13" i="2"/>
  <c r="P10" i="2"/>
  <c r="F19" i="2"/>
  <c r="F16" i="2"/>
  <c r="F13" i="2"/>
  <c r="F10" i="2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3" i="1"/>
  <c r="L4" i="1"/>
  <c r="L5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3" i="1"/>
  <c r="K4" i="1"/>
  <c r="K5" i="1"/>
  <c r="K6" i="1"/>
  <c r="L6" i="1" s="1"/>
  <c r="M6" i="1" s="1"/>
  <c r="K7" i="1"/>
  <c r="L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L20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L42" i="1" s="1"/>
  <c r="K43" i="1"/>
  <c r="K44" i="1"/>
  <c r="K45" i="1"/>
  <c r="K46" i="1"/>
  <c r="K47" i="1"/>
  <c r="K48" i="1"/>
  <c r="K49" i="1"/>
  <c r="K50" i="1"/>
  <c r="K51" i="1"/>
  <c r="K52" i="1"/>
  <c r="K53" i="1"/>
  <c r="K3" i="1"/>
</calcChain>
</file>

<file path=xl/sharedStrings.xml><?xml version="1.0" encoding="utf-8"?>
<sst xmlns="http://schemas.openxmlformats.org/spreadsheetml/2006/main" count="242" uniqueCount="188">
  <si>
    <t>Aarav Sharma</t>
  </si>
  <si>
    <t>Rajesh Sharma</t>
  </si>
  <si>
    <t>Sunita Sharma</t>
  </si>
  <si>
    <t>Vivaan Gupta</t>
  </si>
  <si>
    <t>Anil Gupta</t>
  </si>
  <si>
    <t>Rekha Gupta</t>
  </si>
  <si>
    <t>Aditya Verma</t>
  </si>
  <si>
    <t>Prakash Verma</t>
  </si>
  <si>
    <t>Meena Verma</t>
  </si>
  <si>
    <t>Vihaan Singh</t>
  </si>
  <si>
    <t>Sandeep Singh</t>
  </si>
  <si>
    <t>Ritu Singh</t>
  </si>
  <si>
    <t>Aarush Jain</t>
  </si>
  <si>
    <t>Rohit Jain</t>
  </si>
  <si>
    <t>Kavita Jain</t>
  </si>
  <si>
    <t>Ishaan Mehta</t>
  </si>
  <si>
    <t>Sanjay Mehta</t>
  </si>
  <si>
    <t>Neha Mehta</t>
  </si>
  <si>
    <t>Arjun Patel</t>
  </si>
  <si>
    <t>Nitin Patel</t>
  </si>
  <si>
    <t>Swati Patel</t>
  </si>
  <si>
    <t>Reyansh Joshi</t>
  </si>
  <si>
    <t>Deepak Joshi</t>
  </si>
  <si>
    <t>Shalini Joshi</t>
  </si>
  <si>
    <t>Krish Nair</t>
  </si>
  <si>
    <t>Ajay Nair</t>
  </si>
  <si>
    <t>Anjali Nair</t>
  </si>
  <si>
    <t>Omkar Kulkarni</t>
  </si>
  <si>
    <t>Ramesh Kulkarni</t>
  </si>
  <si>
    <t>Priya Kulkarni</t>
  </si>
  <si>
    <t>Kabir Choudhary</t>
  </si>
  <si>
    <t>Pankaj Choudhary</t>
  </si>
  <si>
    <t>Jyoti Choudhary</t>
  </si>
  <si>
    <t>Dhruv Bhatt</t>
  </si>
  <si>
    <t>Harish Bhatt</t>
  </si>
  <si>
    <t>Anuradha Bhatt</t>
  </si>
  <si>
    <t>Rohan Desai</t>
  </si>
  <si>
    <t>Manoj Desai</t>
  </si>
  <si>
    <t>Pooja Desai</t>
  </si>
  <si>
    <t>Sahil Rao</t>
  </si>
  <si>
    <t>Vishal Rao</t>
  </si>
  <si>
    <t>Smita Rao</t>
  </si>
  <si>
    <t>Atharv Dixit</t>
  </si>
  <si>
    <t>Suresh Dixit</t>
  </si>
  <si>
    <t>Vandana Dixit</t>
  </si>
  <si>
    <t>Yash Tiwari</t>
  </si>
  <si>
    <t>Dinesh Tiwari</t>
  </si>
  <si>
    <t>Bhavana Tiwari</t>
  </si>
  <si>
    <t>Ritesh Agarwal</t>
  </si>
  <si>
    <t>Gopal Agarwal</t>
  </si>
  <si>
    <t>Sneha Agarwal</t>
  </si>
  <si>
    <t>Manav Sharma</t>
  </si>
  <si>
    <t>Ashok Sharma</t>
  </si>
  <si>
    <t>Anita Sharma</t>
  </si>
  <si>
    <t>Arnav Mittal</t>
  </si>
  <si>
    <t>Kamal Mittal</t>
  </si>
  <si>
    <t>Aarti Mittal</t>
  </si>
  <si>
    <t>Samarth Kapoor</t>
  </si>
  <si>
    <t>Mohit Kapoor</t>
  </si>
  <si>
    <t>Rachna Kapoor</t>
  </si>
  <si>
    <t>Pranav Malhotra</t>
  </si>
  <si>
    <t>Kiran Malhotra</t>
  </si>
  <si>
    <t>Monica Malhotra</t>
  </si>
  <si>
    <t>Soham Bhargava</t>
  </si>
  <si>
    <t>Rajiv Bhargava</t>
  </si>
  <si>
    <t>Nidhi Bhargava</t>
  </si>
  <si>
    <t>Harsh Jha</t>
  </si>
  <si>
    <t>Shyam Jha</t>
  </si>
  <si>
    <t>Renu Jha</t>
  </si>
  <si>
    <t>Tanmay Gupta</t>
  </si>
  <si>
    <t>Ravi Gupta</t>
  </si>
  <si>
    <t>Sonali Gupta</t>
  </si>
  <si>
    <t>Neil Pandey</t>
  </si>
  <si>
    <t>Govind Pandey</t>
  </si>
  <si>
    <t>Priyanka Pandey</t>
  </si>
  <si>
    <t>Ayush Chauhan</t>
  </si>
  <si>
    <t>Mahesh Chauhan</t>
  </si>
  <si>
    <t>Seema Chauhan</t>
  </si>
  <si>
    <t>Aryan Khandelwal</t>
  </si>
  <si>
    <t>Naresh Khandelwal</t>
  </si>
  <si>
    <t>Shikha Khandelwal</t>
  </si>
  <si>
    <t>Kunal Dubey</t>
  </si>
  <si>
    <t>Arun Dubey</t>
  </si>
  <si>
    <t>Shalini Dubey</t>
  </si>
  <si>
    <t>Ankit Sinha</t>
  </si>
  <si>
    <t>Vikas Sinha</t>
  </si>
  <si>
    <t>Manisha Sinha</t>
  </si>
  <si>
    <t>Raghav Shukla</t>
  </si>
  <si>
    <t>Vijay Shukla</t>
  </si>
  <si>
    <t>Deepa Shukla</t>
  </si>
  <si>
    <t>Abhay Bansal</t>
  </si>
  <si>
    <t>Satish Bansal</t>
  </si>
  <si>
    <t>Komal Bansal</t>
  </si>
  <si>
    <t>Kartik Khurana</t>
  </si>
  <si>
    <t>Tarun Khurana</t>
  </si>
  <si>
    <t>Anu Khurana</t>
  </si>
  <si>
    <t>Lakshya Vohra</t>
  </si>
  <si>
    <t>Alok Vohra</t>
  </si>
  <si>
    <t>Poonam Vohra</t>
  </si>
  <si>
    <t>Viraj Mahajan</t>
  </si>
  <si>
    <t>Vinod Mahajan</t>
  </si>
  <si>
    <t>Anjana Mahajan</t>
  </si>
  <si>
    <t>Parth Chauhan</t>
  </si>
  <si>
    <t>Manoj Chauhan</t>
  </si>
  <si>
    <t>Sheetal Chauhan</t>
  </si>
  <si>
    <t>Jai Trivedi</t>
  </si>
  <si>
    <t>Ashish Trivedi</t>
  </si>
  <si>
    <t>Meera Trivedi</t>
  </si>
  <si>
    <t>Shaurya Rathore</t>
  </si>
  <si>
    <t>Suraj Rathore</t>
  </si>
  <si>
    <t>Anju Rathore</t>
  </si>
  <si>
    <t>Aarav Tyagi</t>
  </si>
  <si>
    <t>Umesh Tyagi</t>
  </si>
  <si>
    <t>Bhavna Tyagi</t>
  </si>
  <si>
    <t>Reyansh Negi</t>
  </si>
  <si>
    <t>Anand Negi</t>
  </si>
  <si>
    <t>Namrata Negi</t>
  </si>
  <si>
    <t>Siddharth Kapoor</t>
  </si>
  <si>
    <t>Raghav Kapoor</t>
  </si>
  <si>
    <t>Neetu Kapoor</t>
  </si>
  <si>
    <t>Tushar Kohli</t>
  </si>
  <si>
    <t>Sanjeev Kohli</t>
  </si>
  <si>
    <t>Suman Kohli</t>
  </si>
  <si>
    <t>Dev Chauhan</t>
  </si>
  <si>
    <t>Narendra Chauhan</t>
  </si>
  <si>
    <t>Kiran Chauhan</t>
  </si>
  <si>
    <t>Ishan Malhotra</t>
  </si>
  <si>
    <t>Vikram Malhotra</t>
  </si>
  <si>
    <t>Shweta Malhotra</t>
  </si>
  <si>
    <t>Vedant Gupta</t>
  </si>
  <si>
    <t>Yogesh Gupta</t>
  </si>
  <si>
    <t>Radhika Gupta</t>
  </si>
  <si>
    <t>Armaan Yadav</t>
  </si>
  <si>
    <t>Arvind Yadav</t>
  </si>
  <si>
    <t>Kamini Yadav</t>
  </si>
  <si>
    <t>Advait Dubey</t>
  </si>
  <si>
    <t>Anup Dubey</t>
  </si>
  <si>
    <t>Vandana Dubey</t>
  </si>
  <si>
    <t>Shivam Mishra</t>
  </si>
  <si>
    <t>Rajendra Mishra</t>
  </si>
  <si>
    <t>Shanti Mishra</t>
  </si>
  <si>
    <t>Nishant Shukla</t>
  </si>
  <si>
    <t>Balram Shukla</t>
  </si>
  <si>
    <t>Geeta Shukla</t>
  </si>
  <si>
    <t>Pratham Jain</t>
  </si>
  <si>
    <t>Deepak Jain</t>
  </si>
  <si>
    <t>Rekha Jain</t>
  </si>
  <si>
    <t>Tarun Goyal</t>
  </si>
  <si>
    <t>Lokesh Goyal</t>
  </si>
  <si>
    <t>Aparna Goyal</t>
  </si>
  <si>
    <t>Hrithik Saxena</t>
  </si>
  <si>
    <t>Rajat Saxena</t>
  </si>
  <si>
    <t>Pooja Saxena</t>
  </si>
  <si>
    <t xml:space="preserve">student's Name </t>
  </si>
  <si>
    <t>father's name</t>
  </si>
  <si>
    <t>mother's name</t>
  </si>
  <si>
    <t>Class</t>
  </si>
  <si>
    <t>9 A</t>
  </si>
  <si>
    <t>science</t>
  </si>
  <si>
    <t>maths</t>
  </si>
  <si>
    <t>english</t>
  </si>
  <si>
    <t>hindi</t>
  </si>
  <si>
    <t>sst</t>
  </si>
  <si>
    <t>total</t>
  </si>
  <si>
    <t>percentage</t>
  </si>
  <si>
    <t>status</t>
  </si>
  <si>
    <t>percent</t>
  </si>
  <si>
    <t>DON BOSCO ACADEMY</t>
  </si>
  <si>
    <t xml:space="preserve">AFFILIATED TO THE COUNCIL FOR THE INDIAN SCHOOL CERTIFICATE </t>
  </si>
  <si>
    <t>EXAMINATIONS, NEW DELHI CODE NO: BI 005/1983</t>
  </si>
  <si>
    <t>Name</t>
  </si>
  <si>
    <t>class</t>
  </si>
  <si>
    <t xml:space="preserve">      +91 9472868349</t>
  </si>
  <si>
    <t xml:space="preserve">         +91 8986461087 </t>
  </si>
  <si>
    <t>Digha-Ashiyana Road, Digha Ghat, Patna, Bihar 800011.</t>
  </si>
  <si>
    <t>Subject</t>
  </si>
  <si>
    <t>max marks</t>
  </si>
  <si>
    <t>dbapatna@gmail.com</t>
  </si>
  <si>
    <t>obtained marks</t>
  </si>
  <si>
    <t>Science</t>
  </si>
  <si>
    <t>Maths</t>
  </si>
  <si>
    <t>English</t>
  </si>
  <si>
    <t>Hindi</t>
  </si>
  <si>
    <t>Social Studies</t>
  </si>
  <si>
    <t>Total</t>
  </si>
  <si>
    <t>Principal's Signature</t>
  </si>
  <si>
    <t>Parent's Signature</t>
  </si>
  <si>
    <t>Teacher's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</si>
</sst>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6"/>
      <color theme="1"/>
      <name val="Algerian"/>
      <family val="5"/>
    </font>
    <font>
      <sz val="8"/>
      <name val="Calibri"/>
      <family val="2"/>
      <scheme val="minor"/>
    </font>
    <font>
      <b/>
      <sz val="12"/>
      <color theme="1"/>
      <name val="Algerian"/>
      <family val="5"/>
    </font>
    <font>
      <b/>
      <sz val="14"/>
      <color theme="1"/>
      <name val="Algerian"/>
      <family val="5"/>
    </font>
    <font>
      <b/>
      <sz val="16"/>
      <color theme="1"/>
      <name val="Algerian"/>
      <family val="5"/>
    </font>
    <font>
      <b/>
      <sz val="18"/>
      <color theme="1"/>
      <name val="Algerian"/>
      <family val="5"/>
    </font>
    <font>
      <b/>
      <sz val="12"/>
      <color theme="1"/>
      <name val="Aptos Display"/>
      <family val="2"/>
    </font>
    <font>
      <b/>
      <sz val="12"/>
      <color rgb="FF404040"/>
      <name val="Aptos Display"/>
      <family val="2"/>
    </font>
    <font>
      <b/>
      <sz val="14"/>
      <color theme="1"/>
      <name val="Aptos Display"/>
      <family val="2"/>
    </font>
    <font>
      <b/>
      <sz val="28"/>
      <color theme="1"/>
      <name val="Algerian"/>
      <family val="5"/>
    </font>
    <font>
      <b/>
      <sz val="10"/>
      <color theme="1"/>
      <name val="Aptos Display"/>
      <family val="2"/>
    </font>
    <font>
      <b/>
      <sz val="9.5"/>
      <color theme="1"/>
      <name val="Aptos Display"/>
      <family val="2"/>
    </font>
    <font>
      <b/>
      <sz val="13"/>
      <color theme="1"/>
      <name val="Aptos Display"/>
      <family val="2"/>
    </font>
    <font>
      <b/>
      <sz val="18"/>
      <color theme="1"/>
      <name val="Aptos Display"/>
      <family val="2"/>
    </font>
    <font>
      <b/>
      <sz val="20"/>
      <color theme="1"/>
      <name val="Aptos Display"/>
      <family val="2"/>
    </font>
    <font>
      <b/>
      <sz val="22"/>
      <color theme="1"/>
      <name val="Aptos Display"/>
      <family val="2"/>
    </font>
    <font>
      <b/>
      <sz val="26"/>
      <color theme="1"/>
      <name val="Aptos Display"/>
      <family val="2"/>
    </font>
    <font>
      <b/>
      <sz val="26"/>
      <color theme="5" tint="-0.499984740745262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0" fontId="0" fillId="0" borderId="0" xfId="0" applyNumberFormat="1" applyAlignment="1">
      <alignment horizontal="center"/>
    </xf>
    <xf numFmtId="10" fontId="1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/>
    <xf numFmtId="0" fontId="7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2" borderId="13" xfId="0" applyFill="1" applyBorder="1" applyAlignment="1"/>
    <xf numFmtId="0" fontId="7" fillId="4" borderId="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2" fillId="2" borderId="4" xfId="0" applyFont="1" applyFill="1" applyBorder="1" applyAlignment="1"/>
    <xf numFmtId="0" fontId="12" fillId="2" borderId="5" xfId="0" applyFont="1" applyFill="1" applyBorder="1" applyAlignment="1"/>
    <xf numFmtId="0" fontId="12" fillId="2" borderId="6" xfId="0" applyFont="1" applyFill="1" applyBorder="1" applyAlignment="1"/>
    <xf numFmtId="0" fontId="11" fillId="2" borderId="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0" fillId="3" borderId="3" xfId="0" applyFill="1" applyBorder="1"/>
    <xf numFmtId="0" fontId="0" fillId="3" borderId="7" xfId="0" applyFill="1" applyBorder="1"/>
    <xf numFmtId="0" fontId="0" fillId="3" borderId="0" xfId="0" applyFill="1" applyAlignment="1"/>
    <xf numFmtId="0" fontId="8" fillId="4" borderId="2" xfId="0" applyFont="1" applyFill="1" applyBorder="1" applyAlignment="1">
      <alignment horizontal="right" vertical="center" indent="1"/>
    </xf>
    <xf numFmtId="0" fontId="8" fillId="4" borderId="7" xfId="0" applyFont="1" applyFill="1" applyBorder="1" applyAlignment="1">
      <alignment horizontal="right" vertical="center" indent="1"/>
    </xf>
    <xf numFmtId="0" fontId="8" fillId="4" borderId="4" xfId="0" applyFont="1" applyFill="1" applyBorder="1" applyAlignment="1">
      <alignment horizontal="right" vertical="top" indent="1"/>
    </xf>
    <xf numFmtId="0" fontId="8" fillId="4" borderId="5" xfId="0" applyFont="1" applyFill="1" applyBorder="1" applyAlignment="1">
      <alignment horizontal="right" vertical="top" indent="1"/>
    </xf>
    <xf numFmtId="0" fontId="8" fillId="4" borderId="6" xfId="0" applyFont="1" applyFill="1" applyBorder="1" applyAlignment="1">
      <alignment horizontal="right" vertical="top" indent="1"/>
    </xf>
    <xf numFmtId="0" fontId="8" fillId="4" borderId="8" xfId="0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left" vertical="center"/>
    </xf>
    <xf numFmtId="0" fontId="0" fillId="5" borderId="0" xfId="0" applyFill="1"/>
    <xf numFmtId="0" fontId="0" fillId="5" borderId="0" xfId="0" applyFill="1" applyAlignment="1"/>
    <xf numFmtId="0" fontId="3" fillId="5" borderId="0" xfId="0" applyFont="1" applyFill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7" fillId="5" borderId="0" xfId="0" applyFont="1" applyFill="1" applyBorder="1" applyAlignment="1"/>
    <xf numFmtId="0" fontId="0" fillId="2" borderId="0" xfId="0" applyFill="1" applyAlignment="1">
      <alignment horizontal="center"/>
    </xf>
    <xf numFmtId="0" fontId="0" fillId="5" borderId="0" xfId="0" applyFill="1" applyBorder="1" applyAlignment="1"/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7" fillId="2" borderId="9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7" fillId="6" borderId="11" xfId="0" applyFont="1" applyFill="1" applyBorder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0" fontId="16" fillId="7" borderId="11" xfId="0" applyNumberFormat="1" applyFont="1" applyFill="1" applyBorder="1" applyAlignment="1">
      <alignment horizontal="left" indent="5"/>
    </xf>
    <xf numFmtId="10" fontId="16" fillId="7" borderId="12" xfId="0" applyNumberFormat="1" applyFont="1" applyFill="1" applyBorder="1" applyAlignment="1">
      <alignment horizontal="left" indent="5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</xdr:row>
      <xdr:rowOff>76200</xdr:rowOff>
    </xdr:from>
    <xdr:to>
      <xdr:col>1</xdr:col>
      <xdr:colOff>746760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D6C8A8-7F15-0621-A0CB-4DA5D5A3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190500"/>
          <a:ext cx="723900" cy="541020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</xdr:row>
      <xdr:rowOff>53340</xdr:rowOff>
    </xdr:from>
    <xdr:to>
      <xdr:col>9</xdr:col>
      <xdr:colOff>464820</xdr:colOff>
      <xdr:row>2</xdr:row>
      <xdr:rowOff>152400</xdr:rowOff>
    </xdr:to>
    <xdr:pic>
      <xdr:nvPicPr>
        <xdr:cNvPr id="5" name="Graphic 4" descr="Marker">
          <a:extLst>
            <a:ext uri="{FF2B5EF4-FFF2-40B4-BE49-F238E27FC236}">
              <a16:creationId xmlns:a16="http://schemas.microsoft.com/office/drawing/2014/main" id="{ED7EEC1E-88AA-EA43-10D7-143F2F8EB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39740" y="205740"/>
          <a:ext cx="350520" cy="32766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60961</xdr:colOff>
      <xdr:row>3</xdr:row>
      <xdr:rowOff>53340</xdr:rowOff>
    </xdr:from>
    <xdr:to>
      <xdr:col>9</xdr:col>
      <xdr:colOff>521829</xdr:colOff>
      <xdr:row>4</xdr:row>
      <xdr:rowOff>167640</xdr:rowOff>
    </xdr:to>
    <xdr:pic>
      <xdr:nvPicPr>
        <xdr:cNvPr id="7" name="Graphic 6" descr="Speaker Phone">
          <a:extLst>
            <a:ext uri="{FF2B5EF4-FFF2-40B4-BE49-F238E27FC236}">
              <a16:creationId xmlns:a16="http://schemas.microsoft.com/office/drawing/2014/main" id="{150CFF88-2F54-6D3A-229C-8159C3393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486401" y="746760"/>
          <a:ext cx="460868" cy="350520"/>
        </a:xfrm>
        <a:prstGeom prst="rect">
          <a:avLst/>
        </a:prstGeom>
      </xdr:spPr>
    </xdr:pic>
    <xdr:clientData/>
  </xdr:twoCellAnchor>
  <xdr:twoCellAnchor editAs="oneCell">
    <xdr:from>
      <xdr:col>13</xdr:col>
      <xdr:colOff>121919</xdr:colOff>
      <xdr:row>3</xdr:row>
      <xdr:rowOff>76200</xdr:rowOff>
    </xdr:from>
    <xdr:to>
      <xdr:col>13</xdr:col>
      <xdr:colOff>476942</xdr:colOff>
      <xdr:row>4</xdr:row>
      <xdr:rowOff>152400</xdr:rowOff>
    </xdr:to>
    <xdr:pic>
      <xdr:nvPicPr>
        <xdr:cNvPr id="11" name="Graphic 10" descr="World">
          <a:extLst>
            <a:ext uri="{FF2B5EF4-FFF2-40B4-BE49-F238E27FC236}">
              <a16:creationId xmlns:a16="http://schemas.microsoft.com/office/drawing/2014/main" id="{AA6FC8D6-5928-1BD6-0394-329A49B79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010399" y="769620"/>
          <a:ext cx="355023" cy="312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A48F-271E-4EBA-8165-9D55E5A5C8E4}">
  <dimension ref="A1:N55"/>
  <sheetViews>
    <sheetView workbookViewId="0">
      <selection activeCell="M6" sqref="M6"/>
    </sheetView>
  </sheetViews>
  <sheetFormatPr defaultRowHeight="14.4" x14ac:dyDescent="0.3"/>
  <cols>
    <col min="1" max="1" width="1.77734375" customWidth="1"/>
    <col min="2" max="4" width="25.77734375" style="4" customWidth="1"/>
    <col min="5" max="5" width="10.21875" style="2" bestFit="1" customWidth="1"/>
    <col min="6" max="10" width="13" style="2" customWidth="1"/>
    <col min="11" max="11" width="10.5546875" style="2" bestFit="1" customWidth="1"/>
    <col min="12" max="12" width="14.109375" style="6" bestFit="1" customWidth="1"/>
    <col min="13" max="13" width="12.109375" bestFit="1" customWidth="1"/>
    <col min="14" max="14" width="1.77734375" customWidth="1"/>
  </cols>
  <sheetData>
    <row r="1" spans="1:14" ht="9" customHeight="1" thickBot="1" x14ac:dyDescent="0.35">
      <c r="A1" s="8"/>
      <c r="B1" s="9"/>
      <c r="C1" s="9"/>
      <c r="D1" s="9"/>
      <c r="E1" s="10"/>
      <c r="F1" s="10"/>
      <c r="G1" s="10"/>
      <c r="H1" s="10"/>
      <c r="I1" s="10"/>
      <c r="J1" s="10"/>
      <c r="K1" s="10"/>
      <c r="L1" s="11"/>
      <c r="M1" s="8"/>
      <c r="N1" s="8"/>
    </row>
    <row r="2" spans="1:14" ht="24" thickTop="1" thickBot="1" x14ac:dyDescent="0.5">
      <c r="A2" s="8"/>
      <c r="B2" s="5" t="s">
        <v>153</v>
      </c>
      <c r="C2" s="5" t="s">
        <v>154</v>
      </c>
      <c r="D2" s="5" t="s">
        <v>155</v>
      </c>
      <c r="E2" s="3" t="s">
        <v>156</v>
      </c>
      <c r="F2" s="1" t="s">
        <v>158</v>
      </c>
      <c r="G2" s="1" t="s">
        <v>159</v>
      </c>
      <c r="H2" s="1" t="s">
        <v>160</v>
      </c>
      <c r="I2" s="1" t="s">
        <v>161</v>
      </c>
      <c r="J2" s="1" t="s">
        <v>162</v>
      </c>
      <c r="K2" s="1" t="s">
        <v>163</v>
      </c>
      <c r="L2" s="7" t="s">
        <v>166</v>
      </c>
      <c r="M2" s="5" t="s">
        <v>165</v>
      </c>
      <c r="N2" s="8"/>
    </row>
    <row r="3" spans="1:14" ht="15.6" thickTop="1" thickBot="1" x14ac:dyDescent="0.35">
      <c r="A3" s="8"/>
      <c r="B3" s="12" t="s">
        <v>0</v>
      </c>
      <c r="C3" s="12" t="s">
        <v>1</v>
      </c>
      <c r="D3" s="12" t="s">
        <v>2</v>
      </c>
      <c r="E3" s="13" t="s">
        <v>157</v>
      </c>
      <c r="F3" s="14">
        <v>70</v>
      </c>
      <c r="G3" s="14">
        <v>95</v>
      </c>
      <c r="H3" s="14">
        <v>84</v>
      </c>
      <c r="I3" s="14">
        <v>84</v>
      </c>
      <c r="J3" s="14">
        <v>90</v>
      </c>
      <c r="K3" s="14">
        <f>SUM(F3,G3,H3,I3,J3)</f>
        <v>423</v>
      </c>
      <c r="L3" s="15">
        <f>K3/500</f>
        <v>0.84599999999999997</v>
      </c>
      <c r="M3" s="16" t="str">
        <f>IF(L3&gt;=40%,"PASS","FAIL")</f>
        <v>PASS</v>
      </c>
      <c r="N3" s="8"/>
    </row>
    <row r="4" spans="1:14" ht="15.6" thickTop="1" thickBot="1" x14ac:dyDescent="0.35">
      <c r="A4" s="8"/>
      <c r="B4" s="12" t="s">
        <v>3</v>
      </c>
      <c r="C4" s="12" t="s">
        <v>4</v>
      </c>
      <c r="D4" s="12" t="s">
        <v>5</v>
      </c>
      <c r="E4" s="13" t="s">
        <v>157</v>
      </c>
      <c r="F4" s="14">
        <v>76</v>
      </c>
      <c r="G4" s="14">
        <v>85</v>
      </c>
      <c r="H4" s="14">
        <v>52</v>
      </c>
      <c r="I4" s="14">
        <v>68</v>
      </c>
      <c r="J4" s="14">
        <v>84</v>
      </c>
      <c r="K4" s="14">
        <f t="shared" ref="K4:K53" si="0">SUM(F4,G4,H4,I4,J4)</f>
        <v>365</v>
      </c>
      <c r="L4" s="15">
        <f t="shared" ref="L4:L53" si="1">K4/500</f>
        <v>0.73</v>
      </c>
      <c r="M4" s="16" t="str">
        <f t="shared" ref="M4:M53" si="2">IF(L4&gt;=40%,"PASS","FAIL")</f>
        <v>PASS</v>
      </c>
      <c r="N4" s="8"/>
    </row>
    <row r="5" spans="1:14" ht="15.6" thickTop="1" thickBot="1" x14ac:dyDescent="0.35">
      <c r="A5" s="8"/>
      <c r="B5" s="12" t="s">
        <v>6</v>
      </c>
      <c r="C5" s="12" t="s">
        <v>7</v>
      </c>
      <c r="D5" s="12" t="s">
        <v>8</v>
      </c>
      <c r="E5" s="13" t="s">
        <v>157</v>
      </c>
      <c r="F5" s="14">
        <v>82</v>
      </c>
      <c r="G5" s="14">
        <v>75</v>
      </c>
      <c r="H5" s="14">
        <v>21</v>
      </c>
      <c r="I5" s="14">
        <v>96</v>
      </c>
      <c r="J5" s="14">
        <v>52</v>
      </c>
      <c r="K5" s="14">
        <f t="shared" si="0"/>
        <v>326</v>
      </c>
      <c r="L5" s="15">
        <f t="shared" si="1"/>
        <v>0.65200000000000002</v>
      </c>
      <c r="M5" s="16" t="str">
        <f t="shared" si="2"/>
        <v>PASS</v>
      </c>
      <c r="N5" s="8"/>
    </row>
    <row r="6" spans="1:14" ht="15.6" thickTop="1" thickBot="1" x14ac:dyDescent="0.35">
      <c r="A6" s="8"/>
      <c r="B6" s="12" t="s">
        <v>9</v>
      </c>
      <c r="C6" s="12" t="s">
        <v>10</v>
      </c>
      <c r="D6" s="12" t="s">
        <v>11</v>
      </c>
      <c r="E6" s="13" t="s">
        <v>157</v>
      </c>
      <c r="F6" s="14">
        <v>26</v>
      </c>
      <c r="G6" s="14">
        <v>19</v>
      </c>
      <c r="H6" s="14">
        <v>17</v>
      </c>
      <c r="I6" s="14">
        <v>18</v>
      </c>
      <c r="J6" s="14">
        <v>21</v>
      </c>
      <c r="K6" s="14">
        <f t="shared" si="0"/>
        <v>101</v>
      </c>
      <c r="L6" s="15">
        <f t="shared" si="1"/>
        <v>0.20200000000000001</v>
      </c>
      <c r="M6" s="16" t="str">
        <f t="shared" si="2"/>
        <v>FAIL</v>
      </c>
      <c r="N6" s="8"/>
    </row>
    <row r="7" spans="1:14" ht="15.6" thickTop="1" thickBot="1" x14ac:dyDescent="0.35">
      <c r="A7" s="8"/>
      <c r="B7" s="12" t="s">
        <v>12</v>
      </c>
      <c r="C7" s="12" t="s">
        <v>13</v>
      </c>
      <c r="D7" s="12" t="s">
        <v>14</v>
      </c>
      <c r="E7" s="13" t="s">
        <v>157</v>
      </c>
      <c r="F7" s="14">
        <v>54</v>
      </c>
      <c r="G7" s="14">
        <v>48</v>
      </c>
      <c r="H7" s="14">
        <v>27</v>
      </c>
      <c r="I7" s="14">
        <v>10</v>
      </c>
      <c r="J7" s="14">
        <v>28</v>
      </c>
      <c r="K7" s="14">
        <f t="shared" si="0"/>
        <v>167</v>
      </c>
      <c r="L7" s="15">
        <f t="shared" si="1"/>
        <v>0.33400000000000002</v>
      </c>
      <c r="M7" s="16" t="str">
        <f t="shared" si="2"/>
        <v>FAIL</v>
      </c>
      <c r="N7" s="8"/>
    </row>
    <row r="8" spans="1:14" ht="15.6" thickTop="1" thickBot="1" x14ac:dyDescent="0.35">
      <c r="A8" s="8"/>
      <c r="B8" s="12" t="s">
        <v>15</v>
      </c>
      <c r="C8" s="12" t="s">
        <v>16</v>
      </c>
      <c r="D8" s="12" t="s">
        <v>17</v>
      </c>
      <c r="E8" s="13" t="s">
        <v>157</v>
      </c>
      <c r="F8" s="14">
        <v>89</v>
      </c>
      <c r="G8" s="14">
        <v>95</v>
      </c>
      <c r="H8" s="14">
        <v>84</v>
      </c>
      <c r="I8" s="14">
        <v>78</v>
      </c>
      <c r="J8" s="14">
        <v>75</v>
      </c>
      <c r="K8" s="14">
        <f t="shared" si="0"/>
        <v>421</v>
      </c>
      <c r="L8" s="15">
        <f t="shared" si="1"/>
        <v>0.84199999999999997</v>
      </c>
      <c r="M8" s="16" t="str">
        <f t="shared" si="2"/>
        <v>PASS</v>
      </c>
      <c r="N8" s="8"/>
    </row>
    <row r="9" spans="1:14" ht="15.6" thickTop="1" thickBot="1" x14ac:dyDescent="0.35">
      <c r="A9" s="8"/>
      <c r="B9" s="12" t="s">
        <v>18</v>
      </c>
      <c r="C9" s="12" t="s">
        <v>19</v>
      </c>
      <c r="D9" s="12" t="s">
        <v>20</v>
      </c>
      <c r="E9" s="13" t="s">
        <v>157</v>
      </c>
      <c r="F9" s="14">
        <v>64</v>
      </c>
      <c r="G9" s="14">
        <v>85</v>
      </c>
      <c r="H9" s="14">
        <v>68</v>
      </c>
      <c r="I9" s="14">
        <v>54</v>
      </c>
      <c r="J9" s="14">
        <v>84</v>
      </c>
      <c r="K9" s="14">
        <f t="shared" si="0"/>
        <v>355</v>
      </c>
      <c r="L9" s="15">
        <f t="shared" si="1"/>
        <v>0.71</v>
      </c>
      <c r="M9" s="16" t="str">
        <f t="shared" si="2"/>
        <v>PASS</v>
      </c>
      <c r="N9" s="8"/>
    </row>
    <row r="10" spans="1:14" ht="15.6" thickTop="1" thickBot="1" x14ac:dyDescent="0.35">
      <c r="A10" s="8"/>
      <c r="B10" s="12" t="s">
        <v>21</v>
      </c>
      <c r="C10" s="12" t="s">
        <v>22</v>
      </c>
      <c r="D10" s="12" t="s">
        <v>23</v>
      </c>
      <c r="E10" s="13" t="s">
        <v>157</v>
      </c>
      <c r="F10" s="14">
        <v>85</v>
      </c>
      <c r="G10" s="14">
        <v>75</v>
      </c>
      <c r="H10" s="14">
        <v>96</v>
      </c>
      <c r="I10" s="14">
        <v>89</v>
      </c>
      <c r="J10" s="14">
        <v>68</v>
      </c>
      <c r="K10" s="14">
        <f t="shared" si="0"/>
        <v>413</v>
      </c>
      <c r="L10" s="15">
        <f t="shared" si="1"/>
        <v>0.82599999999999996</v>
      </c>
      <c r="M10" s="16" t="str">
        <f t="shared" si="2"/>
        <v>PASS</v>
      </c>
      <c r="N10" s="8"/>
    </row>
    <row r="11" spans="1:14" ht="15.6" thickTop="1" thickBot="1" x14ac:dyDescent="0.35">
      <c r="A11" s="8"/>
      <c r="B11" s="12" t="s">
        <v>24</v>
      </c>
      <c r="C11" s="12" t="s">
        <v>25</v>
      </c>
      <c r="D11" s="12" t="s">
        <v>26</v>
      </c>
      <c r="E11" s="13" t="s">
        <v>157</v>
      </c>
      <c r="F11" s="14">
        <v>96</v>
      </c>
      <c r="G11" s="14">
        <v>65</v>
      </c>
      <c r="H11" s="14">
        <v>75</v>
      </c>
      <c r="I11" s="14">
        <v>64</v>
      </c>
      <c r="J11" s="14">
        <v>96</v>
      </c>
      <c r="K11" s="14">
        <f t="shared" si="0"/>
        <v>396</v>
      </c>
      <c r="L11" s="15">
        <f t="shared" si="1"/>
        <v>0.79200000000000004</v>
      </c>
      <c r="M11" s="16" t="str">
        <f t="shared" si="2"/>
        <v>PASS</v>
      </c>
      <c r="N11" s="8"/>
    </row>
    <row r="12" spans="1:14" ht="15.6" thickTop="1" thickBot="1" x14ac:dyDescent="0.35">
      <c r="A12" s="8"/>
      <c r="B12" s="12" t="s">
        <v>27</v>
      </c>
      <c r="C12" s="12" t="s">
        <v>28</v>
      </c>
      <c r="D12" s="12" t="s">
        <v>29</v>
      </c>
      <c r="E12" s="13" t="s">
        <v>157</v>
      </c>
      <c r="F12" s="14">
        <v>87</v>
      </c>
      <c r="G12" s="14">
        <v>82</v>
      </c>
      <c r="H12" s="14">
        <v>80</v>
      </c>
      <c r="I12" s="14">
        <v>85</v>
      </c>
      <c r="J12" s="14">
        <v>75</v>
      </c>
      <c r="K12" s="14">
        <f t="shared" si="0"/>
        <v>409</v>
      </c>
      <c r="L12" s="15">
        <f t="shared" si="1"/>
        <v>0.81799999999999995</v>
      </c>
      <c r="M12" s="16" t="str">
        <f t="shared" si="2"/>
        <v>PASS</v>
      </c>
      <c r="N12" s="8"/>
    </row>
    <row r="13" spans="1:14" ht="15.6" thickTop="1" thickBot="1" x14ac:dyDescent="0.35">
      <c r="A13" s="8"/>
      <c r="B13" s="12" t="s">
        <v>30</v>
      </c>
      <c r="C13" s="12" t="s">
        <v>31</v>
      </c>
      <c r="D13" s="12" t="s">
        <v>32</v>
      </c>
      <c r="E13" s="13" t="s">
        <v>157</v>
      </c>
      <c r="F13" s="14">
        <v>87</v>
      </c>
      <c r="G13" s="14">
        <v>59</v>
      </c>
      <c r="H13" s="14">
        <v>78</v>
      </c>
      <c r="I13" s="14">
        <v>96</v>
      </c>
      <c r="J13" s="14">
        <v>80</v>
      </c>
      <c r="K13" s="14">
        <f t="shared" si="0"/>
        <v>400</v>
      </c>
      <c r="L13" s="15">
        <f t="shared" si="1"/>
        <v>0.8</v>
      </c>
      <c r="M13" s="16" t="str">
        <f t="shared" si="2"/>
        <v>PASS</v>
      </c>
      <c r="N13" s="8"/>
    </row>
    <row r="14" spans="1:14" ht="15.6" thickTop="1" thickBot="1" x14ac:dyDescent="0.35">
      <c r="A14" s="8"/>
      <c r="B14" s="12" t="s">
        <v>33</v>
      </c>
      <c r="C14" s="12" t="s">
        <v>34</v>
      </c>
      <c r="D14" s="12" t="s">
        <v>35</v>
      </c>
      <c r="E14" s="13" t="s">
        <v>157</v>
      </c>
      <c r="F14" s="14">
        <v>95</v>
      </c>
      <c r="G14" s="14">
        <v>68</v>
      </c>
      <c r="H14" s="14">
        <v>54</v>
      </c>
      <c r="I14" s="14">
        <v>87</v>
      </c>
      <c r="J14" s="14">
        <v>78</v>
      </c>
      <c r="K14" s="14">
        <f t="shared" si="0"/>
        <v>382</v>
      </c>
      <c r="L14" s="15">
        <f t="shared" si="1"/>
        <v>0.76400000000000001</v>
      </c>
      <c r="M14" s="16" t="str">
        <f t="shared" si="2"/>
        <v>PASS</v>
      </c>
      <c r="N14" s="8"/>
    </row>
    <row r="15" spans="1:14" ht="15.6" thickTop="1" thickBot="1" x14ac:dyDescent="0.35">
      <c r="A15" s="8"/>
      <c r="B15" s="12" t="s">
        <v>36</v>
      </c>
      <c r="C15" s="12" t="s">
        <v>37</v>
      </c>
      <c r="D15" s="12" t="s">
        <v>38</v>
      </c>
      <c r="E15" s="13" t="s">
        <v>157</v>
      </c>
      <c r="F15" s="14">
        <v>45</v>
      </c>
      <c r="G15" s="14">
        <v>48</v>
      </c>
      <c r="H15" s="14">
        <v>89</v>
      </c>
      <c r="I15" s="14">
        <v>87</v>
      </c>
      <c r="J15" s="14">
        <v>54</v>
      </c>
      <c r="K15" s="14">
        <f t="shared" si="0"/>
        <v>323</v>
      </c>
      <c r="L15" s="15">
        <f t="shared" si="1"/>
        <v>0.64600000000000002</v>
      </c>
      <c r="M15" s="16" t="str">
        <f t="shared" si="2"/>
        <v>PASS</v>
      </c>
      <c r="N15" s="8"/>
    </row>
    <row r="16" spans="1:14" ht="15.6" thickTop="1" thickBot="1" x14ac:dyDescent="0.35">
      <c r="A16" s="8"/>
      <c r="B16" s="12" t="s">
        <v>39</v>
      </c>
      <c r="C16" s="12" t="s">
        <v>40</v>
      </c>
      <c r="D16" s="12" t="s">
        <v>41</v>
      </c>
      <c r="E16" s="13" t="s">
        <v>157</v>
      </c>
      <c r="F16" s="14">
        <v>62</v>
      </c>
      <c r="G16" s="14">
        <v>59</v>
      </c>
      <c r="H16" s="14">
        <v>64</v>
      </c>
      <c r="I16" s="14">
        <v>67</v>
      </c>
      <c r="J16" s="14">
        <v>89</v>
      </c>
      <c r="K16" s="14">
        <f t="shared" si="0"/>
        <v>341</v>
      </c>
      <c r="L16" s="15">
        <f t="shared" si="1"/>
        <v>0.68200000000000005</v>
      </c>
      <c r="M16" s="16" t="str">
        <f t="shared" si="2"/>
        <v>PASS</v>
      </c>
      <c r="N16" s="8"/>
    </row>
    <row r="17" spans="1:14" ht="15.6" thickTop="1" thickBot="1" x14ac:dyDescent="0.35">
      <c r="A17" s="8"/>
      <c r="B17" s="12" t="s">
        <v>42</v>
      </c>
      <c r="C17" s="12" t="s">
        <v>43</v>
      </c>
      <c r="D17" s="12" t="s">
        <v>44</v>
      </c>
      <c r="E17" s="13" t="s">
        <v>157</v>
      </c>
      <c r="F17" s="14">
        <v>51</v>
      </c>
      <c r="G17" s="14">
        <v>78</v>
      </c>
      <c r="H17" s="14">
        <v>85</v>
      </c>
      <c r="I17" s="14">
        <v>78</v>
      </c>
      <c r="J17" s="14">
        <v>64</v>
      </c>
      <c r="K17" s="14">
        <f t="shared" si="0"/>
        <v>356</v>
      </c>
      <c r="L17" s="15">
        <f t="shared" si="1"/>
        <v>0.71199999999999997</v>
      </c>
      <c r="M17" s="16" t="str">
        <f t="shared" si="2"/>
        <v>PASS</v>
      </c>
      <c r="N17" s="8"/>
    </row>
    <row r="18" spans="1:14" ht="15.6" thickTop="1" thickBot="1" x14ac:dyDescent="0.35">
      <c r="A18" s="8"/>
      <c r="B18" s="12" t="s">
        <v>45</v>
      </c>
      <c r="C18" s="12" t="s">
        <v>46</v>
      </c>
      <c r="D18" s="12" t="s">
        <v>47</v>
      </c>
      <c r="E18" s="13" t="s">
        <v>157</v>
      </c>
      <c r="F18" s="14">
        <v>84</v>
      </c>
      <c r="G18" s="14">
        <v>96</v>
      </c>
      <c r="H18" s="14">
        <v>96</v>
      </c>
      <c r="I18" s="14">
        <v>80</v>
      </c>
      <c r="J18" s="14">
        <v>85</v>
      </c>
      <c r="K18" s="14">
        <f t="shared" si="0"/>
        <v>441</v>
      </c>
      <c r="L18" s="15">
        <f t="shared" si="1"/>
        <v>0.88200000000000001</v>
      </c>
      <c r="M18" s="16" t="str">
        <f t="shared" si="2"/>
        <v>PASS</v>
      </c>
      <c r="N18" s="8"/>
    </row>
    <row r="19" spans="1:14" ht="15.6" thickTop="1" thickBot="1" x14ac:dyDescent="0.35">
      <c r="A19" s="8"/>
      <c r="B19" s="12" t="s">
        <v>48</v>
      </c>
      <c r="C19" s="12" t="s">
        <v>49</v>
      </c>
      <c r="D19" s="12" t="s">
        <v>50</v>
      </c>
      <c r="E19" s="13" t="s">
        <v>157</v>
      </c>
      <c r="F19" s="14">
        <v>52</v>
      </c>
      <c r="G19" s="14">
        <v>69</v>
      </c>
      <c r="H19" s="14">
        <v>87</v>
      </c>
      <c r="I19" s="14">
        <v>59</v>
      </c>
      <c r="J19" s="14">
        <v>96</v>
      </c>
      <c r="K19" s="14">
        <f t="shared" si="0"/>
        <v>363</v>
      </c>
      <c r="L19" s="15">
        <f t="shared" si="1"/>
        <v>0.72599999999999998</v>
      </c>
      <c r="M19" s="16" t="str">
        <f t="shared" si="2"/>
        <v>PASS</v>
      </c>
      <c r="N19" s="8"/>
    </row>
    <row r="20" spans="1:14" ht="15.6" thickTop="1" thickBot="1" x14ac:dyDescent="0.35">
      <c r="A20" s="8"/>
      <c r="B20" s="12" t="s">
        <v>51</v>
      </c>
      <c r="C20" s="12" t="s">
        <v>52</v>
      </c>
      <c r="D20" s="12" t="s">
        <v>53</v>
      </c>
      <c r="E20" s="13" t="s">
        <v>157</v>
      </c>
      <c r="F20" s="14">
        <v>21</v>
      </c>
      <c r="G20" s="14">
        <v>32</v>
      </c>
      <c r="H20" s="14">
        <v>30</v>
      </c>
      <c r="I20" s="14">
        <v>27</v>
      </c>
      <c r="J20" s="14">
        <v>30</v>
      </c>
      <c r="K20" s="14">
        <f t="shared" si="0"/>
        <v>140</v>
      </c>
      <c r="L20" s="15">
        <f t="shared" si="1"/>
        <v>0.28000000000000003</v>
      </c>
      <c r="M20" s="16" t="str">
        <f t="shared" si="2"/>
        <v>FAIL</v>
      </c>
      <c r="N20" s="8"/>
    </row>
    <row r="21" spans="1:14" ht="15.6" thickTop="1" thickBot="1" x14ac:dyDescent="0.35">
      <c r="A21" s="8"/>
      <c r="B21" s="12" t="s">
        <v>54</v>
      </c>
      <c r="C21" s="12" t="s">
        <v>55</v>
      </c>
      <c r="D21" s="12" t="s">
        <v>56</v>
      </c>
      <c r="E21" s="13" t="s">
        <v>157</v>
      </c>
      <c r="F21" s="14">
        <v>59</v>
      </c>
      <c r="G21" s="14">
        <v>85</v>
      </c>
      <c r="H21" s="14">
        <v>67</v>
      </c>
      <c r="I21" s="14">
        <v>68</v>
      </c>
      <c r="J21" s="14">
        <v>30</v>
      </c>
      <c r="K21" s="14">
        <f t="shared" si="0"/>
        <v>309</v>
      </c>
      <c r="L21" s="15">
        <f t="shared" si="1"/>
        <v>0.61799999999999999</v>
      </c>
      <c r="M21" s="16" t="str">
        <f t="shared" si="2"/>
        <v>PASS</v>
      </c>
      <c r="N21" s="8"/>
    </row>
    <row r="22" spans="1:14" ht="15.6" thickTop="1" thickBot="1" x14ac:dyDescent="0.35">
      <c r="A22" s="8"/>
      <c r="B22" s="12" t="s">
        <v>57</v>
      </c>
      <c r="C22" s="12" t="s">
        <v>58</v>
      </c>
      <c r="D22" s="12" t="s">
        <v>59</v>
      </c>
      <c r="E22" s="13" t="s">
        <v>157</v>
      </c>
      <c r="F22" s="14">
        <v>75</v>
      </c>
      <c r="G22" s="14">
        <v>75</v>
      </c>
      <c r="H22" s="14">
        <v>78</v>
      </c>
      <c r="I22" s="14">
        <v>96</v>
      </c>
      <c r="J22" s="14">
        <v>67</v>
      </c>
      <c r="K22" s="14">
        <f t="shared" si="0"/>
        <v>391</v>
      </c>
      <c r="L22" s="15">
        <f t="shared" si="1"/>
        <v>0.78200000000000003</v>
      </c>
      <c r="M22" s="16" t="str">
        <f t="shared" si="2"/>
        <v>PASS</v>
      </c>
      <c r="N22" s="8"/>
    </row>
    <row r="23" spans="1:14" ht="15.6" thickTop="1" thickBot="1" x14ac:dyDescent="0.35">
      <c r="A23" s="8"/>
      <c r="B23" s="12" t="s">
        <v>60</v>
      </c>
      <c r="C23" s="12" t="s">
        <v>61</v>
      </c>
      <c r="D23" s="12" t="s">
        <v>62</v>
      </c>
      <c r="E23" s="13" t="s">
        <v>157</v>
      </c>
      <c r="F23" s="14">
        <v>84</v>
      </c>
      <c r="G23" s="14">
        <v>65</v>
      </c>
      <c r="H23" s="14">
        <v>80</v>
      </c>
      <c r="I23" s="14">
        <v>75</v>
      </c>
      <c r="J23" s="14">
        <v>78</v>
      </c>
      <c r="K23" s="14">
        <f t="shared" si="0"/>
        <v>382</v>
      </c>
      <c r="L23" s="15">
        <f t="shared" si="1"/>
        <v>0.76400000000000001</v>
      </c>
      <c r="M23" s="16" t="str">
        <f t="shared" si="2"/>
        <v>PASS</v>
      </c>
      <c r="N23" s="8"/>
    </row>
    <row r="24" spans="1:14" ht="15.6" thickTop="1" thickBot="1" x14ac:dyDescent="0.35">
      <c r="A24" s="8"/>
      <c r="B24" s="12" t="s">
        <v>63</v>
      </c>
      <c r="C24" s="12" t="s">
        <v>64</v>
      </c>
      <c r="D24" s="12" t="s">
        <v>65</v>
      </c>
      <c r="E24" s="13" t="s">
        <v>157</v>
      </c>
      <c r="F24" s="14">
        <v>68</v>
      </c>
      <c r="G24" s="14">
        <v>48</v>
      </c>
      <c r="H24" s="14">
        <v>59</v>
      </c>
      <c r="I24" s="14">
        <v>80</v>
      </c>
      <c r="J24" s="14">
        <v>80</v>
      </c>
      <c r="K24" s="14">
        <f t="shared" si="0"/>
        <v>335</v>
      </c>
      <c r="L24" s="15">
        <f t="shared" si="1"/>
        <v>0.67</v>
      </c>
      <c r="M24" s="16" t="str">
        <f t="shared" si="2"/>
        <v>PASS</v>
      </c>
      <c r="N24" s="8"/>
    </row>
    <row r="25" spans="1:14" ht="15.6" thickTop="1" thickBot="1" x14ac:dyDescent="0.35">
      <c r="A25" s="8"/>
      <c r="B25" s="12" t="s">
        <v>66</v>
      </c>
      <c r="C25" s="12" t="s">
        <v>67</v>
      </c>
      <c r="D25" s="12" t="s">
        <v>68</v>
      </c>
      <c r="E25" s="13" t="s">
        <v>157</v>
      </c>
      <c r="F25" s="14">
        <v>96</v>
      </c>
      <c r="G25" s="14">
        <v>59</v>
      </c>
      <c r="H25" s="14">
        <v>90</v>
      </c>
      <c r="I25" s="14">
        <v>78</v>
      </c>
      <c r="J25" s="14">
        <v>59</v>
      </c>
      <c r="K25" s="14">
        <f t="shared" si="0"/>
        <v>382</v>
      </c>
      <c r="L25" s="15">
        <f t="shared" si="1"/>
        <v>0.76400000000000001</v>
      </c>
      <c r="M25" s="16" t="str">
        <f t="shared" si="2"/>
        <v>PASS</v>
      </c>
      <c r="N25" s="8"/>
    </row>
    <row r="26" spans="1:14" ht="15.6" thickTop="1" thickBot="1" x14ac:dyDescent="0.35">
      <c r="A26" s="8"/>
      <c r="B26" s="12" t="s">
        <v>69</v>
      </c>
      <c r="C26" s="12" t="s">
        <v>70</v>
      </c>
      <c r="D26" s="12" t="s">
        <v>71</v>
      </c>
      <c r="E26" s="13" t="s">
        <v>157</v>
      </c>
      <c r="F26" s="14">
        <v>84</v>
      </c>
      <c r="G26" s="14">
        <v>68</v>
      </c>
      <c r="H26" s="14">
        <v>84</v>
      </c>
      <c r="I26" s="14">
        <v>54</v>
      </c>
      <c r="J26" s="14">
        <v>90</v>
      </c>
      <c r="K26" s="14">
        <f t="shared" si="0"/>
        <v>380</v>
      </c>
      <c r="L26" s="15">
        <f t="shared" si="1"/>
        <v>0.76</v>
      </c>
      <c r="M26" s="16" t="str">
        <f t="shared" si="2"/>
        <v>PASS</v>
      </c>
      <c r="N26" s="8"/>
    </row>
    <row r="27" spans="1:14" ht="15.6" thickTop="1" thickBot="1" x14ac:dyDescent="0.35">
      <c r="A27" s="8"/>
      <c r="B27" s="12" t="s">
        <v>72</v>
      </c>
      <c r="C27" s="12" t="s">
        <v>73</v>
      </c>
      <c r="D27" s="12" t="s">
        <v>74</v>
      </c>
      <c r="E27" s="13" t="s">
        <v>157</v>
      </c>
      <c r="F27" s="14">
        <v>76</v>
      </c>
      <c r="G27" s="14">
        <v>48</v>
      </c>
      <c r="H27" s="14">
        <v>68</v>
      </c>
      <c r="I27" s="14">
        <v>89</v>
      </c>
      <c r="J27" s="14">
        <v>84</v>
      </c>
      <c r="K27" s="14">
        <f t="shared" si="0"/>
        <v>365</v>
      </c>
      <c r="L27" s="15">
        <f t="shared" si="1"/>
        <v>0.73</v>
      </c>
      <c r="M27" s="16" t="str">
        <f t="shared" si="2"/>
        <v>PASS</v>
      </c>
      <c r="N27" s="8"/>
    </row>
    <row r="28" spans="1:14" ht="15.6" thickTop="1" thickBot="1" x14ac:dyDescent="0.35">
      <c r="A28" s="8"/>
      <c r="B28" s="12" t="s">
        <v>75</v>
      </c>
      <c r="C28" s="12" t="s">
        <v>76</v>
      </c>
      <c r="D28" s="12" t="s">
        <v>77</v>
      </c>
      <c r="E28" s="13" t="s">
        <v>157</v>
      </c>
      <c r="F28" s="14">
        <v>64</v>
      </c>
      <c r="G28" s="14">
        <v>59</v>
      </c>
      <c r="H28" s="14">
        <v>96</v>
      </c>
      <c r="I28" s="14">
        <v>64</v>
      </c>
      <c r="J28" s="14">
        <v>68</v>
      </c>
      <c r="K28" s="14">
        <f t="shared" si="0"/>
        <v>351</v>
      </c>
      <c r="L28" s="15">
        <f t="shared" si="1"/>
        <v>0.70199999999999996</v>
      </c>
      <c r="M28" s="16" t="str">
        <f t="shared" si="2"/>
        <v>PASS</v>
      </c>
      <c r="N28" s="8"/>
    </row>
    <row r="29" spans="1:14" ht="15.6" thickTop="1" thickBot="1" x14ac:dyDescent="0.35">
      <c r="A29" s="8"/>
      <c r="B29" s="12" t="s">
        <v>78</v>
      </c>
      <c r="C29" s="12" t="s">
        <v>79</v>
      </c>
      <c r="D29" s="12" t="s">
        <v>80</v>
      </c>
      <c r="E29" s="13" t="s">
        <v>157</v>
      </c>
      <c r="F29" s="14">
        <v>39</v>
      </c>
      <c r="G29" s="14">
        <v>78</v>
      </c>
      <c r="H29" s="14">
        <v>75</v>
      </c>
      <c r="I29" s="14">
        <v>85</v>
      </c>
      <c r="J29" s="14">
        <v>96</v>
      </c>
      <c r="K29" s="14">
        <f t="shared" si="0"/>
        <v>373</v>
      </c>
      <c r="L29" s="15">
        <f t="shared" si="1"/>
        <v>0.746</v>
      </c>
      <c r="M29" s="16" t="str">
        <f t="shared" si="2"/>
        <v>PASS</v>
      </c>
      <c r="N29" s="8"/>
    </row>
    <row r="30" spans="1:14" ht="15.6" thickTop="1" thickBot="1" x14ac:dyDescent="0.35">
      <c r="A30" s="8"/>
      <c r="B30" s="12" t="s">
        <v>81</v>
      </c>
      <c r="C30" s="12" t="s">
        <v>82</v>
      </c>
      <c r="D30" s="12" t="s">
        <v>83</v>
      </c>
      <c r="E30" s="13" t="s">
        <v>157</v>
      </c>
      <c r="F30" s="14">
        <v>46</v>
      </c>
      <c r="G30" s="14">
        <v>96</v>
      </c>
      <c r="H30" s="14">
        <v>80</v>
      </c>
      <c r="I30" s="14">
        <v>96</v>
      </c>
      <c r="J30" s="14">
        <v>75</v>
      </c>
      <c r="K30" s="14">
        <f t="shared" si="0"/>
        <v>393</v>
      </c>
      <c r="L30" s="15">
        <f t="shared" si="1"/>
        <v>0.78600000000000003</v>
      </c>
      <c r="M30" s="16" t="str">
        <f t="shared" si="2"/>
        <v>PASS</v>
      </c>
      <c r="N30" s="8"/>
    </row>
    <row r="31" spans="1:14" ht="15.6" thickTop="1" thickBot="1" x14ac:dyDescent="0.35">
      <c r="A31" s="8"/>
      <c r="B31" s="12" t="s">
        <v>84</v>
      </c>
      <c r="C31" s="12" t="s">
        <v>85</v>
      </c>
      <c r="D31" s="12" t="s">
        <v>86</v>
      </c>
      <c r="E31" s="13" t="s">
        <v>157</v>
      </c>
      <c r="F31" s="14">
        <v>48</v>
      </c>
      <c r="G31" s="14">
        <v>69</v>
      </c>
      <c r="H31" s="14">
        <v>78</v>
      </c>
      <c r="I31" s="14">
        <v>87</v>
      </c>
      <c r="J31" s="14">
        <v>80</v>
      </c>
      <c r="K31" s="14">
        <f t="shared" si="0"/>
        <v>362</v>
      </c>
      <c r="L31" s="15">
        <f t="shared" si="1"/>
        <v>0.72399999999999998</v>
      </c>
      <c r="M31" s="16" t="str">
        <f t="shared" si="2"/>
        <v>PASS</v>
      </c>
      <c r="N31" s="8"/>
    </row>
    <row r="32" spans="1:14" ht="15.6" thickTop="1" thickBot="1" x14ac:dyDescent="0.35">
      <c r="A32" s="8"/>
      <c r="B32" s="12" t="s">
        <v>87</v>
      </c>
      <c r="C32" s="12" t="s">
        <v>88</v>
      </c>
      <c r="D32" s="12" t="s">
        <v>89</v>
      </c>
      <c r="E32" s="13" t="s">
        <v>157</v>
      </c>
      <c r="F32" s="14">
        <v>90</v>
      </c>
      <c r="G32" s="14">
        <v>52</v>
      </c>
      <c r="H32" s="14">
        <v>54</v>
      </c>
      <c r="I32" s="14">
        <v>87</v>
      </c>
      <c r="J32" s="14">
        <v>78</v>
      </c>
      <c r="K32" s="14">
        <f t="shared" si="0"/>
        <v>361</v>
      </c>
      <c r="L32" s="15">
        <f t="shared" si="1"/>
        <v>0.72199999999999998</v>
      </c>
      <c r="M32" s="16" t="str">
        <f t="shared" si="2"/>
        <v>PASS</v>
      </c>
      <c r="N32" s="8"/>
    </row>
    <row r="33" spans="1:14" ht="15.6" thickTop="1" thickBot="1" x14ac:dyDescent="0.35">
      <c r="A33" s="8"/>
      <c r="B33" s="12" t="s">
        <v>90</v>
      </c>
      <c r="C33" s="12" t="s">
        <v>91</v>
      </c>
      <c r="D33" s="12" t="s">
        <v>92</v>
      </c>
      <c r="E33" s="13" t="s">
        <v>157</v>
      </c>
      <c r="F33" s="14">
        <v>50</v>
      </c>
      <c r="G33" s="14">
        <v>48</v>
      </c>
      <c r="H33" s="14">
        <v>89</v>
      </c>
      <c r="I33" s="14">
        <v>67</v>
      </c>
      <c r="J33" s="14">
        <v>54</v>
      </c>
      <c r="K33" s="14">
        <f t="shared" si="0"/>
        <v>308</v>
      </c>
      <c r="L33" s="15">
        <f t="shared" si="1"/>
        <v>0.61599999999999999</v>
      </c>
      <c r="M33" s="16" t="str">
        <f t="shared" si="2"/>
        <v>PASS</v>
      </c>
      <c r="N33" s="8"/>
    </row>
    <row r="34" spans="1:14" ht="15.6" thickTop="1" thickBot="1" x14ac:dyDescent="0.35">
      <c r="A34" s="8"/>
      <c r="B34" s="12" t="s">
        <v>93</v>
      </c>
      <c r="C34" s="12" t="s">
        <v>94</v>
      </c>
      <c r="D34" s="12" t="s">
        <v>95</v>
      </c>
      <c r="E34" s="13" t="s">
        <v>157</v>
      </c>
      <c r="F34" s="14">
        <v>40</v>
      </c>
      <c r="G34" s="14">
        <v>48</v>
      </c>
      <c r="H34" s="14">
        <v>64</v>
      </c>
      <c r="I34" s="14">
        <v>78</v>
      </c>
      <c r="J34" s="14">
        <v>89</v>
      </c>
      <c r="K34" s="14">
        <f t="shared" si="0"/>
        <v>319</v>
      </c>
      <c r="L34" s="15">
        <f t="shared" si="1"/>
        <v>0.63800000000000001</v>
      </c>
      <c r="M34" s="16" t="str">
        <f t="shared" si="2"/>
        <v>PASS</v>
      </c>
      <c r="N34" s="8"/>
    </row>
    <row r="35" spans="1:14" ht="15.6" thickTop="1" thickBot="1" x14ac:dyDescent="0.35">
      <c r="A35" s="8"/>
      <c r="B35" s="12" t="s">
        <v>96</v>
      </c>
      <c r="C35" s="12" t="s">
        <v>97</v>
      </c>
      <c r="D35" s="12" t="s">
        <v>98</v>
      </c>
      <c r="E35" s="13" t="s">
        <v>157</v>
      </c>
      <c r="F35" s="14">
        <v>60</v>
      </c>
      <c r="G35" s="14">
        <v>50</v>
      </c>
      <c r="H35" s="14">
        <v>85</v>
      </c>
      <c r="I35" s="14">
        <v>80</v>
      </c>
      <c r="J35" s="14">
        <v>64</v>
      </c>
      <c r="K35" s="14">
        <f t="shared" si="0"/>
        <v>339</v>
      </c>
      <c r="L35" s="15">
        <f t="shared" si="1"/>
        <v>0.67800000000000005</v>
      </c>
      <c r="M35" s="16" t="str">
        <f t="shared" si="2"/>
        <v>PASS</v>
      </c>
      <c r="N35" s="8"/>
    </row>
    <row r="36" spans="1:14" ht="15.6" thickTop="1" thickBot="1" x14ac:dyDescent="0.35">
      <c r="A36" s="8"/>
      <c r="B36" s="12" t="s">
        <v>99</v>
      </c>
      <c r="C36" s="12" t="s">
        <v>100</v>
      </c>
      <c r="D36" s="12" t="s">
        <v>101</v>
      </c>
      <c r="E36" s="13" t="s">
        <v>157</v>
      </c>
      <c r="F36" s="14">
        <v>70</v>
      </c>
      <c r="G36" s="14">
        <v>88</v>
      </c>
      <c r="H36" s="14">
        <v>96</v>
      </c>
      <c r="I36" s="14">
        <v>83</v>
      </c>
      <c r="J36" s="14">
        <v>85</v>
      </c>
      <c r="K36" s="14">
        <f t="shared" si="0"/>
        <v>422</v>
      </c>
      <c r="L36" s="15">
        <f t="shared" si="1"/>
        <v>0.84399999999999997</v>
      </c>
      <c r="M36" s="16" t="str">
        <f t="shared" si="2"/>
        <v>PASS</v>
      </c>
      <c r="N36" s="8"/>
    </row>
    <row r="37" spans="1:14" ht="15.6" thickTop="1" thickBot="1" x14ac:dyDescent="0.35">
      <c r="A37" s="8"/>
      <c r="B37" s="12" t="s">
        <v>102</v>
      </c>
      <c r="C37" s="12" t="s">
        <v>103</v>
      </c>
      <c r="D37" s="12" t="s">
        <v>104</v>
      </c>
      <c r="E37" s="13" t="s">
        <v>157</v>
      </c>
      <c r="F37" s="14">
        <v>95</v>
      </c>
      <c r="G37" s="14">
        <v>68</v>
      </c>
      <c r="H37" s="14">
        <v>87</v>
      </c>
      <c r="I37" s="14">
        <v>87</v>
      </c>
      <c r="J37" s="14">
        <v>96</v>
      </c>
      <c r="K37" s="14">
        <f t="shared" si="0"/>
        <v>433</v>
      </c>
      <c r="L37" s="15">
        <f t="shared" si="1"/>
        <v>0.86599999999999999</v>
      </c>
      <c r="M37" s="16" t="str">
        <f t="shared" si="2"/>
        <v>PASS</v>
      </c>
      <c r="N37" s="8"/>
    </row>
    <row r="38" spans="1:14" ht="15.6" thickTop="1" thickBot="1" x14ac:dyDescent="0.35">
      <c r="A38" s="8"/>
      <c r="B38" s="12" t="s">
        <v>105</v>
      </c>
      <c r="C38" s="12" t="s">
        <v>106</v>
      </c>
      <c r="D38" s="12" t="s">
        <v>107</v>
      </c>
      <c r="E38" s="13" t="s">
        <v>157</v>
      </c>
      <c r="F38" s="14">
        <v>85</v>
      </c>
      <c r="G38" s="14">
        <v>96</v>
      </c>
      <c r="H38" s="14">
        <v>87</v>
      </c>
      <c r="I38" s="14">
        <v>87</v>
      </c>
      <c r="J38" s="14">
        <v>87</v>
      </c>
      <c r="K38" s="14">
        <f t="shared" si="0"/>
        <v>442</v>
      </c>
      <c r="L38" s="15">
        <f t="shared" si="1"/>
        <v>0.88400000000000001</v>
      </c>
      <c r="M38" s="16" t="str">
        <f t="shared" si="2"/>
        <v>PASS</v>
      </c>
      <c r="N38" s="8"/>
    </row>
    <row r="39" spans="1:14" ht="15.6" thickTop="1" thickBot="1" x14ac:dyDescent="0.35">
      <c r="A39" s="8"/>
      <c r="B39" s="12" t="s">
        <v>108</v>
      </c>
      <c r="C39" s="12" t="s">
        <v>109</v>
      </c>
      <c r="D39" s="12" t="s">
        <v>110</v>
      </c>
      <c r="E39" s="13" t="s">
        <v>157</v>
      </c>
      <c r="F39" s="14">
        <v>75</v>
      </c>
      <c r="G39" s="14">
        <v>84</v>
      </c>
      <c r="H39" s="14">
        <v>67</v>
      </c>
      <c r="I39" s="14">
        <v>67</v>
      </c>
      <c r="J39" s="14">
        <v>87</v>
      </c>
      <c r="K39" s="14">
        <f t="shared" si="0"/>
        <v>380</v>
      </c>
      <c r="L39" s="15">
        <f t="shared" si="1"/>
        <v>0.76</v>
      </c>
      <c r="M39" s="16" t="str">
        <f t="shared" si="2"/>
        <v>PASS</v>
      </c>
      <c r="N39" s="8"/>
    </row>
    <row r="40" spans="1:14" ht="15.6" thickTop="1" thickBot="1" x14ac:dyDescent="0.35">
      <c r="A40" s="8"/>
      <c r="B40" s="12" t="s">
        <v>111</v>
      </c>
      <c r="C40" s="12" t="s">
        <v>112</v>
      </c>
      <c r="D40" s="12" t="s">
        <v>113</v>
      </c>
      <c r="E40" s="13" t="s">
        <v>157</v>
      </c>
      <c r="F40" s="14">
        <v>65</v>
      </c>
      <c r="G40" s="14">
        <v>76</v>
      </c>
      <c r="H40" s="14">
        <v>78</v>
      </c>
      <c r="I40" s="14">
        <v>78</v>
      </c>
      <c r="J40" s="14">
        <v>67</v>
      </c>
      <c r="K40" s="14">
        <f t="shared" si="0"/>
        <v>364</v>
      </c>
      <c r="L40" s="15">
        <f t="shared" si="1"/>
        <v>0.72799999999999998</v>
      </c>
      <c r="M40" s="16" t="str">
        <f t="shared" si="2"/>
        <v>PASS</v>
      </c>
      <c r="N40" s="8"/>
    </row>
    <row r="41" spans="1:14" ht="15.6" thickTop="1" thickBot="1" x14ac:dyDescent="0.35">
      <c r="A41" s="8"/>
      <c r="B41" s="12" t="s">
        <v>114</v>
      </c>
      <c r="C41" s="12" t="s">
        <v>115</v>
      </c>
      <c r="D41" s="12" t="s">
        <v>116</v>
      </c>
      <c r="E41" s="13" t="s">
        <v>157</v>
      </c>
      <c r="F41" s="14">
        <v>48</v>
      </c>
      <c r="G41" s="14">
        <v>64</v>
      </c>
      <c r="H41" s="14">
        <v>80</v>
      </c>
      <c r="I41" s="14">
        <v>80</v>
      </c>
      <c r="J41" s="14">
        <v>78</v>
      </c>
      <c r="K41" s="14">
        <f t="shared" si="0"/>
        <v>350</v>
      </c>
      <c r="L41" s="15">
        <f t="shared" si="1"/>
        <v>0.7</v>
      </c>
      <c r="M41" s="16" t="str">
        <f t="shared" si="2"/>
        <v>PASS</v>
      </c>
      <c r="N41" s="8"/>
    </row>
    <row r="42" spans="1:14" ht="15.6" thickTop="1" thickBot="1" x14ac:dyDescent="0.35">
      <c r="A42" s="8"/>
      <c r="B42" s="12" t="s">
        <v>117</v>
      </c>
      <c r="C42" s="12" t="s">
        <v>118</v>
      </c>
      <c r="D42" s="12" t="s">
        <v>119</v>
      </c>
      <c r="E42" s="13" t="s">
        <v>157</v>
      </c>
      <c r="F42" s="14">
        <v>20</v>
      </c>
      <c r="G42" s="14">
        <v>9</v>
      </c>
      <c r="H42" s="14">
        <v>19</v>
      </c>
      <c r="I42" s="14">
        <v>26</v>
      </c>
      <c r="J42" s="14">
        <v>27</v>
      </c>
      <c r="K42" s="14">
        <f t="shared" si="0"/>
        <v>101</v>
      </c>
      <c r="L42" s="15">
        <f t="shared" si="1"/>
        <v>0.20200000000000001</v>
      </c>
      <c r="M42" s="16" t="str">
        <f t="shared" si="2"/>
        <v>FAIL</v>
      </c>
      <c r="N42" s="8"/>
    </row>
    <row r="43" spans="1:14" ht="15.6" thickTop="1" thickBot="1" x14ac:dyDescent="0.35">
      <c r="A43" s="8"/>
      <c r="B43" s="12" t="s">
        <v>120</v>
      </c>
      <c r="C43" s="12" t="s">
        <v>121</v>
      </c>
      <c r="D43" s="12" t="s">
        <v>122</v>
      </c>
      <c r="E43" s="13" t="s">
        <v>157</v>
      </c>
      <c r="F43" s="14">
        <v>68</v>
      </c>
      <c r="G43" s="14">
        <v>46</v>
      </c>
      <c r="H43" s="14">
        <v>65</v>
      </c>
      <c r="I43" s="14">
        <v>67</v>
      </c>
      <c r="J43" s="14">
        <v>59</v>
      </c>
      <c r="K43" s="14">
        <f t="shared" si="0"/>
        <v>305</v>
      </c>
      <c r="L43" s="15">
        <f t="shared" si="1"/>
        <v>0.61</v>
      </c>
      <c r="M43" s="16" t="str">
        <f t="shared" si="2"/>
        <v>PASS</v>
      </c>
      <c r="N43" s="8"/>
    </row>
    <row r="44" spans="1:14" ht="15.6" thickTop="1" thickBot="1" x14ac:dyDescent="0.35">
      <c r="A44" s="8"/>
      <c r="B44" s="12" t="s">
        <v>123</v>
      </c>
      <c r="C44" s="12" t="s">
        <v>124</v>
      </c>
      <c r="D44" s="12" t="s">
        <v>125</v>
      </c>
      <c r="E44" s="13" t="s">
        <v>157</v>
      </c>
      <c r="F44" s="14">
        <v>48</v>
      </c>
      <c r="G44" s="14">
        <v>48</v>
      </c>
      <c r="H44" s="14">
        <v>68</v>
      </c>
      <c r="I44" s="14">
        <v>78</v>
      </c>
      <c r="J44" s="14">
        <v>65</v>
      </c>
      <c r="K44" s="14">
        <f t="shared" si="0"/>
        <v>307</v>
      </c>
      <c r="L44" s="15">
        <f t="shared" si="1"/>
        <v>0.61399999999999999</v>
      </c>
      <c r="M44" s="16" t="str">
        <f t="shared" si="2"/>
        <v>PASS</v>
      </c>
      <c r="N44" s="8"/>
    </row>
    <row r="45" spans="1:14" ht="15.6" thickTop="1" thickBot="1" x14ac:dyDescent="0.35">
      <c r="A45" s="8"/>
      <c r="B45" s="12" t="s">
        <v>126</v>
      </c>
      <c r="C45" s="12" t="s">
        <v>127</v>
      </c>
      <c r="D45" s="12" t="s">
        <v>128</v>
      </c>
      <c r="E45" s="13" t="s">
        <v>157</v>
      </c>
      <c r="F45" s="14">
        <v>59</v>
      </c>
      <c r="G45" s="14">
        <v>50</v>
      </c>
      <c r="H45" s="14">
        <v>96</v>
      </c>
      <c r="I45" s="14">
        <v>80</v>
      </c>
      <c r="J45" s="14">
        <v>68</v>
      </c>
      <c r="K45" s="14">
        <f t="shared" si="0"/>
        <v>353</v>
      </c>
      <c r="L45" s="15">
        <f t="shared" si="1"/>
        <v>0.70599999999999996</v>
      </c>
      <c r="M45" s="16" t="str">
        <f t="shared" si="2"/>
        <v>PASS</v>
      </c>
      <c r="N45" s="8"/>
    </row>
    <row r="46" spans="1:14" ht="15.6" thickTop="1" thickBot="1" x14ac:dyDescent="0.35">
      <c r="A46" s="8"/>
      <c r="B46" s="12" t="s">
        <v>129</v>
      </c>
      <c r="C46" s="12" t="s">
        <v>130</v>
      </c>
      <c r="D46" s="12" t="s">
        <v>131</v>
      </c>
      <c r="E46" s="13" t="s">
        <v>157</v>
      </c>
      <c r="F46" s="14">
        <v>78</v>
      </c>
      <c r="G46" s="14">
        <v>82</v>
      </c>
      <c r="H46" s="14">
        <v>75</v>
      </c>
      <c r="I46" s="14">
        <v>59</v>
      </c>
      <c r="J46" s="14">
        <v>96</v>
      </c>
      <c r="K46" s="14">
        <f t="shared" si="0"/>
        <v>390</v>
      </c>
      <c r="L46" s="15">
        <f t="shared" si="1"/>
        <v>0.78</v>
      </c>
      <c r="M46" s="16" t="str">
        <f t="shared" si="2"/>
        <v>PASS</v>
      </c>
      <c r="N46" s="8"/>
    </row>
    <row r="47" spans="1:14" ht="15.6" thickTop="1" thickBot="1" x14ac:dyDescent="0.35">
      <c r="A47" s="8"/>
      <c r="B47" s="12" t="s">
        <v>132</v>
      </c>
      <c r="C47" s="12" t="s">
        <v>133</v>
      </c>
      <c r="D47" s="12" t="s">
        <v>134</v>
      </c>
      <c r="E47" s="13" t="s">
        <v>157</v>
      </c>
      <c r="F47" s="14">
        <v>96</v>
      </c>
      <c r="G47" s="14">
        <v>88</v>
      </c>
      <c r="H47" s="14">
        <v>80</v>
      </c>
      <c r="I47" s="14">
        <v>84</v>
      </c>
      <c r="J47" s="14">
        <v>75</v>
      </c>
      <c r="K47" s="14">
        <f t="shared" si="0"/>
        <v>423</v>
      </c>
      <c r="L47" s="15">
        <f t="shared" si="1"/>
        <v>0.84599999999999997</v>
      </c>
      <c r="M47" s="16" t="str">
        <f t="shared" si="2"/>
        <v>PASS</v>
      </c>
      <c r="N47" s="8"/>
    </row>
    <row r="48" spans="1:14" ht="15.6" thickTop="1" thickBot="1" x14ac:dyDescent="0.35">
      <c r="A48" s="8"/>
      <c r="B48" s="12" t="s">
        <v>135</v>
      </c>
      <c r="C48" s="12" t="s">
        <v>136</v>
      </c>
      <c r="D48" s="12" t="s">
        <v>137</v>
      </c>
      <c r="E48" s="13" t="s">
        <v>157</v>
      </c>
      <c r="F48" s="14">
        <v>69</v>
      </c>
      <c r="G48" s="14">
        <v>48</v>
      </c>
      <c r="H48" s="14">
        <v>78</v>
      </c>
      <c r="I48" s="14">
        <v>68</v>
      </c>
      <c r="J48" s="14">
        <v>80</v>
      </c>
      <c r="K48" s="14">
        <f t="shared" si="0"/>
        <v>343</v>
      </c>
      <c r="L48" s="15">
        <f t="shared" si="1"/>
        <v>0.68600000000000005</v>
      </c>
      <c r="M48" s="16" t="str">
        <f t="shared" si="2"/>
        <v>PASS</v>
      </c>
      <c r="N48" s="8"/>
    </row>
    <row r="49" spans="1:14" ht="15.6" thickTop="1" thickBot="1" x14ac:dyDescent="0.35">
      <c r="A49" s="8"/>
      <c r="B49" s="12" t="s">
        <v>138</v>
      </c>
      <c r="C49" s="12" t="s">
        <v>139</v>
      </c>
      <c r="D49" s="12" t="s">
        <v>140</v>
      </c>
      <c r="E49" s="13" t="s">
        <v>157</v>
      </c>
      <c r="F49" s="14">
        <v>52</v>
      </c>
      <c r="G49" s="14">
        <v>59</v>
      </c>
      <c r="H49" s="14">
        <v>54</v>
      </c>
      <c r="I49" s="14">
        <v>59</v>
      </c>
      <c r="J49" s="14">
        <v>78</v>
      </c>
      <c r="K49" s="14">
        <f t="shared" si="0"/>
        <v>302</v>
      </c>
      <c r="L49" s="15">
        <f t="shared" si="1"/>
        <v>0.60399999999999998</v>
      </c>
      <c r="M49" s="16" t="str">
        <f t="shared" si="2"/>
        <v>PASS</v>
      </c>
      <c r="N49" s="8"/>
    </row>
    <row r="50" spans="1:14" ht="15.6" thickTop="1" thickBot="1" x14ac:dyDescent="0.35">
      <c r="A50" s="8"/>
      <c r="B50" s="12" t="s">
        <v>141</v>
      </c>
      <c r="C50" s="12" t="s">
        <v>142</v>
      </c>
      <c r="D50" s="12" t="s">
        <v>143</v>
      </c>
      <c r="E50" s="13" t="s">
        <v>157</v>
      </c>
      <c r="F50" s="14">
        <v>79</v>
      </c>
      <c r="G50" s="14">
        <v>68</v>
      </c>
      <c r="H50" s="14">
        <v>89</v>
      </c>
      <c r="I50" s="14">
        <v>67</v>
      </c>
      <c r="J50" s="14">
        <v>54</v>
      </c>
      <c r="K50" s="14">
        <f t="shared" si="0"/>
        <v>357</v>
      </c>
      <c r="L50" s="15">
        <f t="shared" si="1"/>
        <v>0.71399999999999997</v>
      </c>
      <c r="M50" s="16" t="str">
        <f t="shared" si="2"/>
        <v>PASS</v>
      </c>
      <c r="N50" s="8"/>
    </row>
    <row r="51" spans="1:14" ht="15.6" thickTop="1" thickBot="1" x14ac:dyDescent="0.35">
      <c r="A51" s="8"/>
      <c r="B51" s="12" t="s">
        <v>144</v>
      </c>
      <c r="C51" s="12" t="s">
        <v>145</v>
      </c>
      <c r="D51" s="12" t="s">
        <v>146</v>
      </c>
      <c r="E51" s="13" t="s">
        <v>157</v>
      </c>
      <c r="F51" s="14">
        <v>81</v>
      </c>
      <c r="G51" s="14">
        <v>48</v>
      </c>
      <c r="H51" s="14">
        <v>64</v>
      </c>
      <c r="I51" s="14">
        <v>78</v>
      </c>
      <c r="J51" s="14">
        <v>89</v>
      </c>
      <c r="K51" s="14">
        <f t="shared" si="0"/>
        <v>360</v>
      </c>
      <c r="L51" s="15">
        <f t="shared" si="1"/>
        <v>0.72</v>
      </c>
      <c r="M51" s="16" t="str">
        <f t="shared" si="2"/>
        <v>PASS</v>
      </c>
      <c r="N51" s="8"/>
    </row>
    <row r="52" spans="1:14" ht="15.6" thickTop="1" thickBot="1" x14ac:dyDescent="0.35">
      <c r="A52" s="8"/>
      <c r="B52" s="12" t="s">
        <v>147</v>
      </c>
      <c r="C52" s="12" t="s">
        <v>148</v>
      </c>
      <c r="D52" s="12" t="s">
        <v>149</v>
      </c>
      <c r="E52" s="13" t="s">
        <v>157</v>
      </c>
      <c r="F52" s="14">
        <v>87</v>
      </c>
      <c r="G52" s="14">
        <v>59</v>
      </c>
      <c r="H52" s="14">
        <v>85</v>
      </c>
      <c r="I52" s="14">
        <v>80</v>
      </c>
      <c r="J52" s="14">
        <v>64</v>
      </c>
      <c r="K52" s="14">
        <f t="shared" si="0"/>
        <v>375</v>
      </c>
      <c r="L52" s="15">
        <f t="shared" si="1"/>
        <v>0.75</v>
      </c>
      <c r="M52" s="16" t="str">
        <f t="shared" si="2"/>
        <v>PASS</v>
      </c>
      <c r="N52" s="8"/>
    </row>
    <row r="53" spans="1:14" ht="15.6" thickTop="1" thickBot="1" x14ac:dyDescent="0.35">
      <c r="A53" s="8"/>
      <c r="B53" s="12" t="s">
        <v>150</v>
      </c>
      <c r="C53" s="12" t="s">
        <v>151</v>
      </c>
      <c r="D53" s="12" t="s">
        <v>152</v>
      </c>
      <c r="E53" s="13" t="s">
        <v>157</v>
      </c>
      <c r="F53" s="14">
        <v>88</v>
      </c>
      <c r="G53" s="14">
        <v>78</v>
      </c>
      <c r="H53" s="14">
        <v>96</v>
      </c>
      <c r="I53" s="14">
        <v>90</v>
      </c>
      <c r="J53" s="14">
        <v>85</v>
      </c>
      <c r="K53" s="14">
        <f t="shared" si="0"/>
        <v>437</v>
      </c>
      <c r="L53" s="15">
        <f t="shared" si="1"/>
        <v>0.874</v>
      </c>
      <c r="M53" s="16" t="str">
        <f t="shared" si="2"/>
        <v>PASS</v>
      </c>
      <c r="N53" s="8"/>
    </row>
    <row r="54" spans="1:14" ht="9" customHeight="1" thickTop="1" thickBot="1" x14ac:dyDescent="0.35">
      <c r="A54" s="8"/>
      <c r="B54" s="17"/>
      <c r="C54" s="17"/>
      <c r="D54" s="17"/>
      <c r="E54" s="18"/>
      <c r="F54" s="18"/>
      <c r="G54" s="18"/>
      <c r="H54" s="18"/>
      <c r="I54" s="18"/>
      <c r="J54" s="18"/>
      <c r="K54" s="18"/>
      <c r="L54" s="19"/>
      <c r="M54" s="20"/>
      <c r="N54" s="8"/>
    </row>
    <row r="55" spans="1:14" ht="15" thickTop="1" x14ac:dyDescent="0.3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5D56-B58F-494B-AD76-F968C93677D4}">
  <dimension ref="A1:R31"/>
  <sheetViews>
    <sheetView tabSelected="1" zoomScale="98" zoomScaleNormal="98" workbookViewId="0">
      <selection activeCell="V10" sqref="V10"/>
    </sheetView>
  </sheetViews>
  <sheetFormatPr defaultRowHeight="14.4" x14ac:dyDescent="0.3"/>
  <cols>
    <col min="1" max="1" width="1.77734375" customWidth="1"/>
    <col min="2" max="2" width="11" customWidth="1"/>
    <col min="4" max="4" width="1.77734375" customWidth="1"/>
    <col min="8" max="8" width="18.33203125" customWidth="1"/>
    <col min="9" max="9" width="1.77734375" customWidth="1"/>
    <col min="10" max="10" width="7.77734375" customWidth="1"/>
    <col min="12" max="12" width="1.77734375" customWidth="1"/>
    <col min="13" max="13" width="11.77734375" customWidth="1"/>
    <col min="14" max="14" width="8.44140625" customWidth="1"/>
    <col min="15" max="15" width="1.77734375" customWidth="1"/>
    <col min="16" max="16" width="25.21875" customWidth="1"/>
    <col min="17" max="17" width="1.77734375" customWidth="1"/>
  </cols>
  <sheetData>
    <row r="1" spans="1:18" ht="12" customHeight="1" thickBot="1" x14ac:dyDescent="0.35">
      <c r="A1" s="8"/>
      <c r="B1" s="45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8" ht="18" customHeight="1" thickTop="1" x14ac:dyDescent="0.3">
      <c r="A2" s="44"/>
      <c r="B2" s="21"/>
      <c r="C2" s="32" t="s">
        <v>167</v>
      </c>
      <c r="D2" s="33"/>
      <c r="E2" s="33"/>
      <c r="F2" s="33"/>
      <c r="G2" s="33"/>
      <c r="H2" s="34"/>
      <c r="I2" s="8"/>
      <c r="J2" s="25"/>
      <c r="K2" s="58" t="s">
        <v>174</v>
      </c>
      <c r="L2" s="59"/>
      <c r="M2" s="59"/>
      <c r="N2" s="59"/>
      <c r="O2" s="59"/>
      <c r="P2" s="60"/>
      <c r="Q2" s="8"/>
    </row>
    <row r="3" spans="1:18" ht="24.6" customHeight="1" thickBot="1" x14ac:dyDescent="0.35">
      <c r="A3" s="44"/>
      <c r="B3" s="22"/>
      <c r="C3" s="35"/>
      <c r="D3" s="36"/>
      <c r="E3" s="36"/>
      <c r="F3" s="36"/>
      <c r="G3" s="36"/>
      <c r="H3" s="37"/>
      <c r="I3" s="8"/>
      <c r="J3" s="26"/>
      <c r="K3" s="61"/>
      <c r="L3" s="62"/>
      <c r="M3" s="62"/>
      <c r="N3" s="62"/>
      <c r="O3" s="62"/>
      <c r="P3" s="63"/>
      <c r="Q3" s="8"/>
    </row>
    <row r="4" spans="1:18" ht="18.600000000000001" customHeight="1" thickTop="1" x14ac:dyDescent="0.3">
      <c r="A4" s="44"/>
      <c r="B4" s="22"/>
      <c r="C4" s="38" t="s">
        <v>168</v>
      </c>
      <c r="D4" s="39"/>
      <c r="E4" s="39"/>
      <c r="F4" s="39"/>
      <c r="G4" s="39"/>
      <c r="H4" s="40"/>
      <c r="I4" s="8"/>
      <c r="J4" s="30"/>
      <c r="K4" s="49" t="s">
        <v>173</v>
      </c>
      <c r="L4" s="50"/>
      <c r="M4" s="51"/>
      <c r="N4" s="25"/>
      <c r="O4" s="28" t="s">
        <v>177</v>
      </c>
      <c r="P4" s="31"/>
      <c r="Q4" s="8"/>
    </row>
    <row r="5" spans="1:18" ht="15" customHeight="1" thickBot="1" x14ac:dyDescent="0.35">
      <c r="A5" s="44"/>
      <c r="B5" s="23"/>
      <c r="C5" s="41" t="s">
        <v>169</v>
      </c>
      <c r="D5" s="42"/>
      <c r="E5" s="42"/>
      <c r="F5" s="42"/>
      <c r="G5" s="42"/>
      <c r="H5" s="43"/>
      <c r="I5" s="8"/>
      <c r="J5" s="27"/>
      <c r="K5" s="47" t="s">
        <v>172</v>
      </c>
      <c r="L5" s="48"/>
      <c r="M5" s="52"/>
      <c r="N5" s="26"/>
      <c r="O5" s="29"/>
      <c r="P5" s="57"/>
      <c r="Q5" s="8"/>
    </row>
    <row r="6" spans="1:18" ht="9" customHeight="1" thickTop="1" thickBot="1" x14ac:dyDescent="0.35">
      <c r="A6" s="8"/>
      <c r="B6" s="64"/>
      <c r="C6" s="64"/>
      <c r="D6" s="64"/>
      <c r="E6" s="64"/>
      <c r="F6" s="64"/>
      <c r="G6" s="64"/>
      <c r="H6" s="64"/>
      <c r="I6" s="8"/>
      <c r="J6" s="64"/>
      <c r="K6" s="64"/>
      <c r="L6" s="64"/>
      <c r="M6" s="64"/>
      <c r="N6" s="64"/>
      <c r="O6" s="64"/>
      <c r="P6" s="64"/>
      <c r="Q6" s="8"/>
    </row>
    <row r="7" spans="1:18" ht="16.8" thickTop="1" x14ac:dyDescent="0.3">
      <c r="A7" s="8"/>
      <c r="B7" s="67" t="s">
        <v>170</v>
      </c>
      <c r="C7" s="68"/>
      <c r="D7" s="64"/>
      <c r="E7" s="64"/>
      <c r="F7" s="119" t="s">
        <v>9</v>
      </c>
      <c r="G7" s="120"/>
      <c r="H7" s="121"/>
      <c r="I7" s="8"/>
      <c r="J7" s="133" t="s">
        <v>175</v>
      </c>
      <c r="K7" s="134"/>
      <c r="L7" s="64"/>
      <c r="M7" s="133" t="s">
        <v>176</v>
      </c>
      <c r="N7" s="134"/>
      <c r="O7" s="66"/>
      <c r="P7" s="137" t="s">
        <v>178</v>
      </c>
      <c r="Q7" s="8"/>
    </row>
    <row r="8" spans="1:18" ht="15" customHeight="1" thickBot="1" x14ac:dyDescent="0.35">
      <c r="A8" s="8"/>
      <c r="B8" s="69"/>
      <c r="C8" s="70"/>
      <c r="D8" s="64"/>
      <c r="E8" s="64"/>
      <c r="F8" s="122"/>
      <c r="G8" s="123"/>
      <c r="H8" s="124"/>
      <c r="I8" s="8"/>
      <c r="J8" s="135"/>
      <c r="K8" s="136"/>
      <c r="L8" s="64"/>
      <c r="M8" s="135"/>
      <c r="N8" s="136"/>
      <c r="O8" s="66"/>
      <c r="P8" s="138"/>
      <c r="Q8" s="46"/>
    </row>
    <row r="9" spans="1:18" ht="9" customHeight="1" thickTop="1" thickBot="1" x14ac:dyDescent="0.35">
      <c r="A9" s="8"/>
      <c r="B9" s="64"/>
      <c r="C9" s="64"/>
      <c r="D9" s="64"/>
      <c r="E9" s="64"/>
      <c r="F9" s="64"/>
      <c r="G9" s="64"/>
      <c r="H9" s="64"/>
      <c r="I9" s="8"/>
      <c r="J9" s="64"/>
      <c r="K9" s="64"/>
      <c r="L9" s="64"/>
      <c r="M9" s="64"/>
      <c r="N9" s="64"/>
      <c r="O9" s="64"/>
      <c r="P9" s="65"/>
      <c r="Q9" s="46"/>
      <c r="R9" s="24"/>
    </row>
    <row r="10" spans="1:18" ht="15" thickTop="1" x14ac:dyDescent="0.3">
      <c r="A10" s="8"/>
      <c r="B10" s="71" t="s">
        <v>154</v>
      </c>
      <c r="C10" s="72"/>
      <c r="D10" s="64"/>
      <c r="E10" s="64"/>
      <c r="F10" s="113" t="str">
        <f>VLOOKUP(F7,Data!B2:M53,2,)</f>
        <v>Sandeep Singh</v>
      </c>
      <c r="G10" s="114"/>
      <c r="H10" s="115"/>
      <c r="I10" s="8"/>
      <c r="J10" s="53" t="s">
        <v>179</v>
      </c>
      <c r="K10" s="54"/>
      <c r="L10" s="64"/>
      <c r="M10" s="125">
        <v>100</v>
      </c>
      <c r="N10" s="126"/>
      <c r="O10" s="64"/>
      <c r="P10" s="129">
        <f>VLOOKUP(F7,Data!B2:M53,5,)</f>
        <v>26</v>
      </c>
      <c r="Q10" s="46"/>
      <c r="R10" s="24"/>
    </row>
    <row r="11" spans="1:18" ht="15" thickBot="1" x14ac:dyDescent="0.35">
      <c r="A11" s="8"/>
      <c r="B11" s="73"/>
      <c r="C11" s="74"/>
      <c r="D11" s="64"/>
      <c r="E11" s="64"/>
      <c r="F11" s="116"/>
      <c r="G11" s="117"/>
      <c r="H11" s="118"/>
      <c r="I11" s="8"/>
      <c r="J11" s="55"/>
      <c r="K11" s="56"/>
      <c r="L11" s="64"/>
      <c r="M11" s="127"/>
      <c r="N11" s="128"/>
      <c r="O11" s="64"/>
      <c r="P11" s="130"/>
      <c r="Q11" s="46"/>
      <c r="R11" s="24"/>
    </row>
    <row r="12" spans="1:18" ht="9" customHeight="1" thickTop="1" thickBot="1" x14ac:dyDescent="0.35">
      <c r="A12" s="8"/>
      <c r="B12" s="64"/>
      <c r="C12" s="64"/>
      <c r="D12" s="64"/>
      <c r="E12" s="64"/>
      <c r="F12" s="64"/>
      <c r="G12" s="64"/>
      <c r="H12" s="64"/>
      <c r="I12" s="8"/>
      <c r="J12" s="64"/>
      <c r="K12" s="64"/>
      <c r="L12" s="64"/>
      <c r="M12" s="64"/>
      <c r="N12" s="64"/>
      <c r="O12" s="64"/>
      <c r="P12" s="65"/>
      <c r="Q12" s="46"/>
      <c r="R12" s="24"/>
    </row>
    <row r="13" spans="1:18" ht="15" thickTop="1" x14ac:dyDescent="0.3">
      <c r="A13" s="8"/>
      <c r="B13" s="71" t="s">
        <v>155</v>
      </c>
      <c r="C13" s="72"/>
      <c r="D13" s="64"/>
      <c r="E13" s="64"/>
      <c r="F13" s="113" t="str">
        <f>VLOOKUP(F7,Data!B2:M53,3,)</f>
        <v>Ritu Singh</v>
      </c>
      <c r="G13" s="114"/>
      <c r="H13" s="115"/>
      <c r="I13" s="8"/>
      <c r="J13" s="53" t="s">
        <v>180</v>
      </c>
      <c r="K13" s="54"/>
      <c r="L13" s="64"/>
      <c r="M13" s="125">
        <v>100</v>
      </c>
      <c r="N13" s="126"/>
      <c r="O13" s="64"/>
      <c r="P13" s="129">
        <f>VLOOKUP(F7,Data!B2:M53,6,)</f>
        <v>19</v>
      </c>
      <c r="Q13" s="8"/>
    </row>
    <row r="14" spans="1:18" ht="15" thickBot="1" x14ac:dyDescent="0.35">
      <c r="A14" s="8"/>
      <c r="B14" s="73"/>
      <c r="C14" s="74"/>
      <c r="D14" s="64"/>
      <c r="E14" s="64"/>
      <c r="F14" s="116"/>
      <c r="G14" s="117"/>
      <c r="H14" s="118"/>
      <c r="I14" s="8"/>
      <c r="J14" s="55"/>
      <c r="K14" s="56"/>
      <c r="L14" s="64"/>
      <c r="M14" s="127"/>
      <c r="N14" s="128"/>
      <c r="O14" s="64"/>
      <c r="P14" s="130"/>
      <c r="Q14" s="8"/>
    </row>
    <row r="15" spans="1:18" ht="9" customHeight="1" thickTop="1" thickBot="1" x14ac:dyDescent="0.35">
      <c r="A15" s="8"/>
      <c r="B15" s="64"/>
      <c r="C15" s="64"/>
      <c r="D15" s="64"/>
      <c r="E15" s="64"/>
      <c r="F15" s="64"/>
      <c r="G15" s="64"/>
      <c r="H15" s="64"/>
      <c r="I15" s="8"/>
      <c r="J15" s="64"/>
      <c r="K15" s="64"/>
      <c r="L15" s="64"/>
      <c r="M15" s="64"/>
      <c r="N15" s="64"/>
      <c r="O15" s="64"/>
      <c r="P15" s="64"/>
      <c r="Q15" s="8"/>
    </row>
    <row r="16" spans="1:18" ht="15" thickTop="1" x14ac:dyDescent="0.3">
      <c r="A16" s="8"/>
      <c r="B16" s="75" t="s">
        <v>171</v>
      </c>
      <c r="C16" s="76"/>
      <c r="D16" s="64"/>
      <c r="E16" s="64"/>
      <c r="F16" s="113" t="str">
        <f>VLOOKUP(F7,Data!B2:M53,4,)</f>
        <v>9 A</v>
      </c>
      <c r="G16" s="114"/>
      <c r="H16" s="115"/>
      <c r="I16" s="8"/>
      <c r="J16" s="53" t="s">
        <v>181</v>
      </c>
      <c r="K16" s="54"/>
      <c r="L16" s="64"/>
      <c r="M16" s="125">
        <v>100</v>
      </c>
      <c r="N16" s="126"/>
      <c r="O16" s="64"/>
      <c r="P16" s="129">
        <f>VLOOKUP(F7,Data!B2:M53,7,)</f>
        <v>17</v>
      </c>
      <c r="Q16" s="8"/>
    </row>
    <row r="17" spans="1:17" ht="15" thickBot="1" x14ac:dyDescent="0.35">
      <c r="A17" s="8"/>
      <c r="B17" s="77"/>
      <c r="C17" s="78"/>
      <c r="D17" s="64"/>
      <c r="E17" s="64"/>
      <c r="F17" s="116"/>
      <c r="G17" s="117"/>
      <c r="H17" s="118"/>
      <c r="I17" s="8"/>
      <c r="J17" s="55"/>
      <c r="K17" s="56"/>
      <c r="L17" s="64"/>
      <c r="M17" s="127"/>
      <c r="N17" s="128"/>
      <c r="O17" s="64"/>
      <c r="P17" s="130"/>
      <c r="Q17" s="8"/>
    </row>
    <row r="18" spans="1:17" ht="9" customHeight="1" thickTop="1" thickBot="1" x14ac:dyDescent="0.35">
      <c r="A18" s="8"/>
      <c r="B18" s="64"/>
      <c r="C18" s="64"/>
      <c r="D18" s="64"/>
      <c r="E18" s="64"/>
      <c r="F18" s="64"/>
      <c r="G18" s="64"/>
      <c r="H18" s="64"/>
      <c r="I18" s="8"/>
      <c r="J18" s="64"/>
      <c r="K18" s="64"/>
      <c r="L18" s="64"/>
      <c r="M18" s="64"/>
      <c r="N18" s="64"/>
      <c r="O18" s="64"/>
      <c r="P18" s="64"/>
      <c r="Q18" s="8"/>
    </row>
    <row r="19" spans="1:17" ht="15" thickTop="1" x14ac:dyDescent="0.3">
      <c r="A19" s="8"/>
      <c r="B19" s="75" t="s">
        <v>165</v>
      </c>
      <c r="C19" s="76"/>
      <c r="D19" s="64"/>
      <c r="E19" s="64"/>
      <c r="F19" s="113" t="str">
        <f>VLOOKUP(F7,Data!B2:M53,12,)</f>
        <v>FAIL</v>
      </c>
      <c r="G19" s="114"/>
      <c r="H19" s="115"/>
      <c r="I19" s="8"/>
      <c r="J19" s="53" t="s">
        <v>182</v>
      </c>
      <c r="K19" s="54"/>
      <c r="L19" s="64"/>
      <c r="M19" s="125">
        <v>100</v>
      </c>
      <c r="N19" s="126"/>
      <c r="O19" s="64"/>
      <c r="P19" s="129">
        <f>VLOOKUP(F7,Data!B2:M53,8,)</f>
        <v>18</v>
      </c>
      <c r="Q19" s="8"/>
    </row>
    <row r="20" spans="1:17" ht="15" thickBot="1" x14ac:dyDescent="0.35">
      <c r="A20" s="8"/>
      <c r="B20" s="77"/>
      <c r="C20" s="78"/>
      <c r="D20" s="64"/>
      <c r="E20" s="64"/>
      <c r="F20" s="116"/>
      <c r="G20" s="117"/>
      <c r="H20" s="118"/>
      <c r="I20" s="8"/>
      <c r="J20" s="55"/>
      <c r="K20" s="56"/>
      <c r="L20" s="64"/>
      <c r="M20" s="127"/>
      <c r="N20" s="128"/>
      <c r="O20" s="64"/>
      <c r="P20" s="130"/>
      <c r="Q20" s="8"/>
    </row>
    <row r="21" spans="1:17" ht="9" customHeight="1" thickTop="1" thickBot="1" x14ac:dyDescent="0.35">
      <c r="A21" s="8"/>
      <c r="B21" s="64"/>
      <c r="C21" s="64"/>
      <c r="D21" s="64"/>
      <c r="E21" s="64"/>
      <c r="F21" s="65"/>
      <c r="G21" s="65"/>
      <c r="H21" s="65"/>
      <c r="I21" s="8"/>
      <c r="J21" s="64"/>
      <c r="K21" s="64"/>
      <c r="L21" s="64"/>
      <c r="M21" s="64"/>
      <c r="N21" s="64"/>
      <c r="O21" s="64"/>
      <c r="P21" s="64"/>
      <c r="Q21" s="8"/>
    </row>
    <row r="22" spans="1:17" ht="15" thickTop="1" x14ac:dyDescent="0.3">
      <c r="A22" s="8"/>
      <c r="B22" s="64"/>
      <c r="C22" s="64"/>
      <c r="D22" s="64"/>
      <c r="E22" s="64"/>
      <c r="F22" s="64"/>
      <c r="G22" s="64"/>
      <c r="H22" s="64"/>
      <c r="I22" s="8"/>
      <c r="J22" s="53" t="s">
        <v>183</v>
      </c>
      <c r="K22" s="54"/>
      <c r="L22" s="64"/>
      <c r="M22" s="125">
        <v>100</v>
      </c>
      <c r="N22" s="126"/>
      <c r="O22" s="64"/>
      <c r="P22" s="129">
        <f>VLOOKUP(F7,Data!B2:M53,9,)</f>
        <v>21</v>
      </c>
      <c r="Q22" s="8"/>
    </row>
    <row r="23" spans="1:17" ht="15" thickBot="1" x14ac:dyDescent="0.35">
      <c r="A23" s="8"/>
      <c r="B23" s="64"/>
      <c r="C23" s="64"/>
      <c r="D23" s="64"/>
      <c r="E23" s="64"/>
      <c r="F23" s="64"/>
      <c r="G23" s="64"/>
      <c r="H23" s="64"/>
      <c r="I23" s="8"/>
      <c r="J23" s="55"/>
      <c r="K23" s="56"/>
      <c r="L23" s="64"/>
      <c r="M23" s="127"/>
      <c r="N23" s="128"/>
      <c r="O23" s="64"/>
      <c r="P23" s="130"/>
      <c r="Q23" s="8"/>
    </row>
    <row r="24" spans="1:17" ht="9" customHeight="1" thickTop="1" thickBot="1" x14ac:dyDescent="0.35">
      <c r="A24" s="8"/>
      <c r="B24" s="64"/>
      <c r="C24" s="101"/>
      <c r="D24" s="64"/>
      <c r="E24" s="64"/>
      <c r="F24" s="64"/>
      <c r="G24" s="64"/>
      <c r="H24" s="64"/>
      <c r="I24" s="8"/>
      <c r="J24" s="64"/>
      <c r="K24" s="64"/>
      <c r="L24" s="64"/>
      <c r="M24" s="64"/>
      <c r="N24" s="64"/>
      <c r="O24" s="64"/>
      <c r="P24" s="64"/>
      <c r="Q24" s="8"/>
    </row>
    <row r="25" spans="1:17" ht="12.6" customHeight="1" thickTop="1" thickBot="1" x14ac:dyDescent="0.35">
      <c r="A25" s="8"/>
      <c r="B25" s="64"/>
      <c r="C25" s="102"/>
      <c r="D25" s="102"/>
      <c r="E25" s="102"/>
      <c r="F25" s="104"/>
      <c r="G25" s="104"/>
      <c r="H25" s="104"/>
      <c r="I25" s="8"/>
      <c r="J25" s="64"/>
      <c r="K25" s="95" t="s">
        <v>184</v>
      </c>
      <c r="L25" s="96"/>
      <c r="M25" s="97"/>
      <c r="N25" s="64"/>
      <c r="O25" s="64"/>
      <c r="P25" s="111">
        <f>VLOOKUP(F7,Data!B2:M53,10,)</f>
        <v>101</v>
      </c>
      <c r="Q25" s="8"/>
    </row>
    <row r="26" spans="1:17" ht="23.4" customHeight="1" thickTop="1" thickBot="1" x14ac:dyDescent="0.35">
      <c r="A26" s="8"/>
      <c r="B26" s="108" t="s">
        <v>186</v>
      </c>
      <c r="C26" s="109"/>
      <c r="D26" s="109"/>
      <c r="E26" s="110"/>
      <c r="F26" s="105"/>
      <c r="G26" s="106"/>
      <c r="H26" s="107"/>
      <c r="I26" s="8"/>
      <c r="J26" s="64"/>
      <c r="K26" s="98"/>
      <c r="L26" s="99"/>
      <c r="M26" s="100"/>
      <c r="N26" s="64"/>
      <c r="O26" s="64"/>
      <c r="P26" s="112"/>
      <c r="Q26" s="8"/>
    </row>
    <row r="27" spans="1:17" ht="9" customHeight="1" thickTop="1" thickBot="1" x14ac:dyDescent="0.35">
      <c r="A27" s="8"/>
      <c r="B27" s="83" t="s">
        <v>187</v>
      </c>
      <c r="C27" s="84"/>
      <c r="D27" s="84"/>
      <c r="E27" s="85"/>
      <c r="F27" s="103"/>
      <c r="G27" s="103"/>
      <c r="H27" s="103"/>
      <c r="I27" s="8"/>
      <c r="J27" s="64"/>
      <c r="K27" s="64"/>
      <c r="L27" s="64"/>
      <c r="M27" s="64"/>
      <c r="N27" s="64"/>
      <c r="O27" s="64"/>
      <c r="P27" s="64"/>
      <c r="Q27" s="8"/>
    </row>
    <row r="28" spans="1:17" ht="15" customHeight="1" thickTop="1" thickBot="1" x14ac:dyDescent="0.35">
      <c r="A28" s="8"/>
      <c r="B28" s="86"/>
      <c r="C28" s="87"/>
      <c r="D28" s="87"/>
      <c r="E28" s="88"/>
      <c r="F28" s="81"/>
      <c r="G28" s="81"/>
      <c r="H28" s="81"/>
      <c r="I28" s="8"/>
      <c r="J28" s="64"/>
      <c r="K28" s="89" t="s">
        <v>164</v>
      </c>
      <c r="L28" s="90"/>
      <c r="M28" s="91"/>
      <c r="N28" s="64"/>
      <c r="O28" s="64"/>
      <c r="P28" s="131">
        <f>VLOOKUP(F7,Data!B2:M53,11,)</f>
        <v>0.20200000000000001</v>
      </c>
      <c r="Q28" s="8"/>
    </row>
    <row r="29" spans="1:17" ht="15" customHeight="1" thickTop="1" thickBot="1" x14ac:dyDescent="0.35">
      <c r="A29" s="8"/>
      <c r="B29" s="83" t="s">
        <v>185</v>
      </c>
      <c r="C29" s="84"/>
      <c r="D29" s="84"/>
      <c r="E29" s="85"/>
      <c r="F29" s="21"/>
      <c r="G29" s="79"/>
      <c r="H29" s="80"/>
      <c r="I29" s="8"/>
      <c r="J29" s="64"/>
      <c r="K29" s="92"/>
      <c r="L29" s="93"/>
      <c r="M29" s="94"/>
      <c r="N29" s="64"/>
      <c r="O29" s="64"/>
      <c r="P29" s="132"/>
      <c r="Q29" s="8"/>
    </row>
    <row r="30" spans="1:17" ht="6.6" customHeight="1" thickTop="1" thickBot="1" x14ac:dyDescent="0.35">
      <c r="A30" s="8"/>
      <c r="B30" s="86"/>
      <c r="C30" s="87"/>
      <c r="D30" s="87"/>
      <c r="E30" s="88"/>
      <c r="F30" s="23"/>
      <c r="G30" s="81"/>
      <c r="H30" s="82"/>
      <c r="I30" s="8"/>
      <c r="J30" s="64"/>
      <c r="K30" s="64"/>
      <c r="L30" s="64"/>
      <c r="M30" s="64"/>
      <c r="N30" s="64"/>
      <c r="O30" s="64"/>
      <c r="P30" s="64"/>
      <c r="Q30" s="8"/>
    </row>
    <row r="31" spans="1:17" ht="9" customHeight="1" thickTop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</sheetData>
  <mergeCells count="48">
    <mergeCell ref="B19:C20"/>
    <mergeCell ref="B29:E30"/>
    <mergeCell ref="F29:H30"/>
    <mergeCell ref="B27:E28"/>
    <mergeCell ref="F27:H28"/>
    <mergeCell ref="B26:E26"/>
    <mergeCell ref="F26:H26"/>
    <mergeCell ref="K25:M26"/>
    <mergeCell ref="P25:P26"/>
    <mergeCell ref="F19:H20"/>
    <mergeCell ref="K28:M29"/>
    <mergeCell ref="P28:P29"/>
    <mergeCell ref="J22:K23"/>
    <mergeCell ref="P22:P23"/>
    <mergeCell ref="P19:P20"/>
    <mergeCell ref="P16:P17"/>
    <mergeCell ref="P13:P14"/>
    <mergeCell ref="P10:P11"/>
    <mergeCell ref="M22:N23"/>
    <mergeCell ref="M19:N20"/>
    <mergeCell ref="M16:N17"/>
    <mergeCell ref="M13:N14"/>
    <mergeCell ref="O4:P5"/>
    <mergeCell ref="P7:P8"/>
    <mergeCell ref="J10:K11"/>
    <mergeCell ref="J13:K14"/>
    <mergeCell ref="J16:K17"/>
    <mergeCell ref="J19:K20"/>
    <mergeCell ref="M10:N11"/>
    <mergeCell ref="M7:N8"/>
    <mergeCell ref="K4:M4"/>
    <mergeCell ref="K5:M5"/>
    <mergeCell ref="N4:N5"/>
    <mergeCell ref="F7:H8"/>
    <mergeCell ref="F10:H11"/>
    <mergeCell ref="F13:H14"/>
    <mergeCell ref="J7:K8"/>
    <mergeCell ref="K2:P3"/>
    <mergeCell ref="B10:C11"/>
    <mergeCell ref="B13:C14"/>
    <mergeCell ref="B16:C17"/>
    <mergeCell ref="C5:H5"/>
    <mergeCell ref="J2:J3"/>
    <mergeCell ref="F16:H17"/>
    <mergeCell ref="C4:H4"/>
    <mergeCell ref="C2:H3"/>
    <mergeCell ref="B2:B5"/>
    <mergeCell ref="B7:C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0B3F04-D11F-4060-BA22-A8D24B831B0E}">
          <x14:formula1>
            <xm:f>Data!$B$3:$B$53</xm:f>
          </x14:formula1>
          <xm:sqref>F7:H8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Santosh Kumar</cp:lastModifiedBy>
  <dcterms:created xsi:type="dcterms:W3CDTF">2024-12-24T16:54:39Z</dcterms:created>
  <dcterms:modified xsi:type="dcterms:W3CDTF">2024-12-24T18:42:18Z</dcterms:modified>
</cp:coreProperties>
</file>