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LookupFun\Lookup-2\"/>
    </mc:Choice>
  </mc:AlternateContent>
  <xr:revisionPtr revIDLastSave="0" documentId="13_ncr:1_{B3811FB8-B82A-4C8E-BE3C-A5A1A5186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" i="5" l="1"/>
  <c r="P27" i="5"/>
  <c r="L27" i="5"/>
  <c r="H27" i="5"/>
  <c r="T26" i="5"/>
  <c r="P26" i="5"/>
  <c r="L26" i="5"/>
  <c r="H26" i="5"/>
  <c r="T25" i="5"/>
  <c r="P25" i="5"/>
  <c r="L25" i="5"/>
  <c r="H25" i="5"/>
  <c r="T24" i="5"/>
  <c r="P24" i="5"/>
  <c r="L24" i="5"/>
  <c r="H24" i="5"/>
  <c r="T23" i="5"/>
  <c r="P23" i="5"/>
  <c r="L23" i="5"/>
  <c r="H23" i="5"/>
  <c r="T22" i="5"/>
  <c r="P22" i="5"/>
  <c r="L22" i="5"/>
  <c r="H22" i="5"/>
  <c r="T21" i="5"/>
  <c r="P21" i="5"/>
  <c r="L21" i="5"/>
  <c r="H21" i="5"/>
  <c r="T20" i="5"/>
  <c r="P20" i="5"/>
  <c r="L20" i="5"/>
  <c r="H20" i="5"/>
  <c r="T19" i="5"/>
  <c r="P19" i="5"/>
  <c r="L19" i="5"/>
  <c r="H19" i="5"/>
  <c r="T18" i="5"/>
  <c r="P18" i="5"/>
  <c r="L18" i="5"/>
  <c r="H18" i="5"/>
  <c r="T17" i="5"/>
  <c r="P17" i="5"/>
  <c r="L17" i="5"/>
  <c r="H17" i="5"/>
  <c r="T16" i="5"/>
  <c r="P16" i="5"/>
  <c r="L16" i="5"/>
  <c r="H16" i="5"/>
  <c r="T15" i="5"/>
  <c r="P15" i="5"/>
  <c r="L15" i="5"/>
  <c r="H15" i="5"/>
  <c r="T14" i="5"/>
  <c r="P14" i="5"/>
  <c r="L14" i="5"/>
  <c r="H14" i="5"/>
  <c r="T13" i="5"/>
  <c r="P13" i="5"/>
  <c r="L13" i="5"/>
  <c r="H13" i="5"/>
  <c r="F10" i="5"/>
  <c r="E10" i="5"/>
  <c r="D10" i="5"/>
  <c r="C10" i="5"/>
  <c r="F9" i="5"/>
  <c r="E9" i="5"/>
  <c r="D9" i="5"/>
  <c r="C9" i="5"/>
  <c r="H8" i="5"/>
  <c r="F8" i="5"/>
  <c r="E8" i="5"/>
  <c r="D8" i="5"/>
  <c r="C8" i="5"/>
  <c r="F7" i="5"/>
  <c r="E7" i="5"/>
  <c r="D7" i="5"/>
  <c r="C7" i="5"/>
  <c r="I5" i="5"/>
  <c r="I7" i="5" s="1"/>
  <c r="G24" i="4" l="1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C8" i="3" l="1"/>
  <c r="K6" i="3"/>
  <c r="J6" i="3"/>
  <c r="I6" i="3"/>
  <c r="H6" i="3"/>
  <c r="G6" i="3"/>
  <c r="G35" i="2" l="1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E7" i="1"/>
  <c r="E8" i="1"/>
  <c r="E9" i="1"/>
  <c r="E10" i="1"/>
  <c r="E11" i="1"/>
  <c r="E12" i="1"/>
  <c r="E15" i="1"/>
  <c r="E16" i="1"/>
  <c r="E6" i="1"/>
  <c r="H8" i="1" l="1"/>
  <c r="H9" i="1" l="1"/>
  <c r="E13" i="1"/>
  <c r="E14" i="1"/>
</calcChain>
</file>

<file path=xl/sharedStrings.xml><?xml version="1.0" encoding="utf-8"?>
<sst xmlns="http://schemas.openxmlformats.org/spreadsheetml/2006/main" count="173" uniqueCount="127">
  <si>
    <t>Sales Rep</t>
  </si>
  <si>
    <t>Years</t>
  </si>
  <si>
    <t>Sales</t>
  </si>
  <si>
    <t>Comm.
 Rate</t>
  </si>
  <si>
    <t>&lt;=3 Years Tenure</t>
  </si>
  <si>
    <t>3+ Years Tenure</t>
  </si>
  <si>
    <t>Benson</t>
  </si>
  <si>
    <t>Sold 1</t>
  </si>
  <si>
    <t>Rate 1</t>
  </si>
  <si>
    <t>Sold 2</t>
  </si>
  <si>
    <t>Rate 2</t>
  </si>
  <si>
    <t>Davidson</t>
  </si>
  <si>
    <t>Ellison</t>
  </si>
  <si>
    <t>Gomez</t>
  </si>
  <si>
    <t>Hernandez</t>
  </si>
  <si>
    <t>Kelly</t>
  </si>
  <si>
    <t>Martin</t>
  </si>
  <si>
    <t>Oswald</t>
  </si>
  <si>
    <t>Reginald</t>
  </si>
  <si>
    <t>Veras</t>
  </si>
  <si>
    <t>Wilmington</t>
  </si>
  <si>
    <t>Vlookup with IF (Conditional Vlookup)</t>
  </si>
  <si>
    <t>Table # 1</t>
  </si>
  <si>
    <t>Table # 2</t>
  </si>
  <si>
    <t>Hlookup (Exact Match)</t>
  </si>
  <si>
    <t>Based on Builder retreive commision %</t>
  </si>
  <si>
    <t>Date</t>
  </si>
  <si>
    <t>Builder</t>
  </si>
  <si>
    <t>Units</t>
  </si>
  <si>
    <t>Price</t>
  </si>
  <si>
    <t>Amount</t>
  </si>
  <si>
    <t>Commission</t>
  </si>
  <si>
    <t>Doug</t>
  </si>
  <si>
    <t>Dave</t>
  </si>
  <si>
    <t>Brian</t>
  </si>
  <si>
    <t>Larry</t>
  </si>
  <si>
    <t>Rob</t>
  </si>
  <si>
    <t>Morgan</t>
  </si>
  <si>
    <t>Jones</t>
  </si>
  <si>
    <t>Gill</t>
  </si>
  <si>
    <t>Hlookup (Approximate Match)</t>
  </si>
  <si>
    <t>Income is Greater Than or Equal To…</t>
  </si>
  <si>
    <t xml:space="preserve">Enter Income: </t>
  </si>
  <si>
    <t>But Less Than…</t>
  </si>
  <si>
    <t xml:space="preserve">The Tax Rate is: </t>
  </si>
  <si>
    <t>Tax Rate</t>
  </si>
  <si>
    <t>S. No.</t>
  </si>
  <si>
    <t>Level 1</t>
  </si>
  <si>
    <t>Level 2</t>
  </si>
  <si>
    <t>Level 3</t>
  </si>
  <si>
    <t>Total Performace</t>
  </si>
  <si>
    <t>Status</t>
  </si>
  <si>
    <t>Ravi</t>
  </si>
  <si>
    <t>Shiva</t>
  </si>
  <si>
    <t>Grades</t>
  </si>
  <si>
    <t>Scores Greater Than Or Equal To</t>
  </si>
  <si>
    <t>Mohit</t>
  </si>
  <si>
    <t>Rupa</t>
  </si>
  <si>
    <t>F</t>
  </si>
  <si>
    <t>Deepa</t>
  </si>
  <si>
    <t>E</t>
  </si>
  <si>
    <t>D</t>
  </si>
  <si>
    <t>C</t>
  </si>
  <si>
    <t>Babu</t>
  </si>
  <si>
    <t>B</t>
  </si>
  <si>
    <t>Jalal</t>
  </si>
  <si>
    <t>A</t>
  </si>
  <si>
    <t>Mayank</t>
  </si>
  <si>
    <t>Rahul</t>
  </si>
  <si>
    <t>Sunil</t>
  </si>
  <si>
    <t>Mehak</t>
  </si>
  <si>
    <t>Sakshi</t>
  </si>
  <si>
    <t>Sameer</t>
  </si>
  <si>
    <t>Virender</t>
  </si>
  <si>
    <t>Rohit</t>
  </si>
  <si>
    <t>Deepak</t>
  </si>
  <si>
    <t>Lookup</t>
  </si>
  <si>
    <t>Index &amp; Match (Made for each other)</t>
  </si>
  <si>
    <t>EXPENSES</t>
  </si>
  <si>
    <t>CODE</t>
  </si>
  <si>
    <t>QTR 2</t>
  </si>
  <si>
    <t>QTR 3</t>
  </si>
  <si>
    <t>QTR 4</t>
  </si>
  <si>
    <t>Code</t>
  </si>
  <si>
    <t>Grocery</t>
  </si>
  <si>
    <t>Home phone</t>
  </si>
  <si>
    <t>Cable TV</t>
  </si>
  <si>
    <t>Tuition</t>
  </si>
  <si>
    <t>S.NO</t>
  </si>
  <si>
    <t>JAN</t>
  </si>
  <si>
    <t>FEB</t>
  </si>
  <si>
    <t>MAR</t>
  </si>
  <si>
    <t>QTR 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</si>
  <si>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</si>
  <si>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</si>
  <si>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</si>
  <si>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</si>
  <si>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</si>
  <si>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</si>
  <si>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</si>
  <si>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</si>
  <si>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</si>
  <si>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RGS0101</t>
  </si>
  <si>
    <t>Housing</t>
  </si>
  <si>
    <t>RGS0102</t>
  </si>
  <si>
    <t>RGS0103</t>
  </si>
  <si>
    <t>Car payment</t>
  </si>
  <si>
    <t>RGS0104</t>
  </si>
  <si>
    <t>Insurance</t>
  </si>
  <si>
    <t>RGS0105</t>
  </si>
  <si>
    <t>RGS0106</t>
  </si>
  <si>
    <t>Cell phone</t>
  </si>
  <si>
    <t>RGS0107</t>
  </si>
  <si>
    <t>RGS0108</t>
  </si>
  <si>
    <t>Internet</t>
  </si>
  <si>
    <t>RGS0109</t>
  </si>
  <si>
    <t>Electricity</t>
  </si>
  <si>
    <t>RGS0110</t>
  </si>
  <si>
    <t>Water</t>
  </si>
  <si>
    <t>RGS0111</t>
  </si>
  <si>
    <t>Gas</t>
  </si>
  <si>
    <t>RGS0112</t>
  </si>
  <si>
    <t>Entertainment</t>
  </si>
  <si>
    <t>RGS0113</t>
  </si>
  <si>
    <t>RGS0114</t>
  </si>
  <si>
    <t>Savings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</si>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</sst>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  <numFmt numFmtId="177" formatCode="_-[$$-C09]* #,##0.00_-;\-[$$-C09]* #,##0.00_-;_-[$$-C09]* &quot;-&quot;??_-;_-@_-"/>
    <numFmt numFmtId="178" formatCode="&quot;$&quot;#,##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12"/>
      <color theme="9" tint="-0.249977111117893"/>
      <name val="High Tower Text"/>
      <family val="1"/>
    </font>
    <font>
      <sz val="18"/>
      <color theme="8" tint="-0.499984740745262"/>
      <name val="Agency FB"/>
      <family val="2"/>
    </font>
    <font>
      <b/>
      <sz val="11"/>
      <color theme="0"/>
      <name val="Calibri Light"/>
      <family val="2"/>
    </font>
    <font>
      <sz val="11"/>
      <color theme="1"/>
      <name val="Calibri Light"/>
      <family val="2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  <font>
      <sz val="11"/>
      <color theme="1"/>
      <name val="Cambria"/>
      <family val="1"/>
      <scheme val="major"/>
    </font>
    <font>
      <b/>
      <sz val="10.5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.5"/>
      <color theme="0"/>
      <name val="Cambria"/>
      <family val="2"/>
      <scheme val="major"/>
    </font>
    <font>
      <sz val="10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5" tint="-0.249977111117893"/>
        <bgColor indexed="63"/>
      </patternFill>
    </fill>
    <fill>
      <patternFill patternType="solid">
        <fgColor theme="4" tint="0.79998168889431442"/>
        <bgColor indexed="6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theme="0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theme="1" tint="0.499984740745262"/>
      </bottom>
      <diagonal/>
    </border>
  </borders>
  <cellStyleXfs count="10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164" fontId="6" fillId="0" borderId="3">
      <alignment horizontal="center" vertical="center"/>
      <protection locked="0"/>
    </xf>
    <xf numFmtId="0" fontId="6" fillId="0" borderId="3">
      <alignment vertical="center"/>
      <protection locked="0"/>
    </xf>
    <xf numFmtId="164" fontId="6" fillId="0" borderId="3">
      <alignment horizontal="right" vertical="center"/>
      <protection locked="0"/>
    </xf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168" fontId="10" fillId="0" borderId="0" applyFont="0" applyFill="0" applyBorder="0" applyAlignment="0" applyProtection="0"/>
    <xf numFmtId="172" fontId="11" fillId="0" borderId="0"/>
    <xf numFmtId="3" fontId="12" fillId="0" borderId="0" applyFill="0" applyBorder="0" applyProtection="0">
      <alignment horizontal="left"/>
    </xf>
    <xf numFmtId="173" fontId="8" fillId="0" borderId="0" applyFont="0" applyFill="0" applyBorder="0" applyAlignment="0" applyProtection="0"/>
    <xf numFmtId="2" fontId="7" fillId="0" borderId="0" applyFont="0" applyFill="0" applyBorder="0" applyAlignment="0" applyProtection="0"/>
    <xf numFmtId="174" fontId="13" fillId="0" borderId="0" applyFont="0" applyFill="0" applyBorder="0" applyProtection="0">
      <alignment horizontal="center"/>
    </xf>
    <xf numFmtId="0" fontId="7" fillId="6" borderId="0" applyNumberFormat="0" applyFont="0" applyBorder="0" applyAlignment="0" applyProtection="0"/>
    <xf numFmtId="0" fontId="7" fillId="6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7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8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7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7" fillId="0" borderId="0"/>
    <xf numFmtId="0" fontId="1" fillId="0" borderId="0"/>
    <xf numFmtId="0" fontId="7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7" fillId="0" borderId="0"/>
    <xf numFmtId="0" fontId="1" fillId="0" borderId="0"/>
    <xf numFmtId="0" fontId="32" fillId="0" borderId="0"/>
    <xf numFmtId="0" fontId="10" fillId="9" borderId="0">
      <alignment vertical="center"/>
    </xf>
    <xf numFmtId="0" fontId="33" fillId="0" borderId="0"/>
    <xf numFmtId="0" fontId="7" fillId="0" borderId="0"/>
    <xf numFmtId="0" fontId="1" fillId="0" borderId="0"/>
    <xf numFmtId="0" fontId="1" fillId="0" borderId="0"/>
    <xf numFmtId="0" fontId="10" fillId="9" borderId="0">
      <alignment vertical="center"/>
    </xf>
    <xf numFmtId="0" fontId="1" fillId="0" borderId="0"/>
    <xf numFmtId="0" fontId="6" fillId="0" borderId="0" applyNumberFormat="0"/>
    <xf numFmtId="175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36" fillId="10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4" fontId="6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11" borderId="9" applyNumberFormat="0" applyFont="0" applyAlignment="0" applyProtection="0"/>
    <xf numFmtId="0" fontId="39" fillId="0" borderId="0"/>
    <xf numFmtId="0" fontId="40" fillId="0" borderId="0"/>
    <xf numFmtId="0" fontId="41" fillId="12" borderId="0" applyFont="0"/>
    <xf numFmtId="0" fontId="41" fillId="13" borderId="0" applyFont="0"/>
    <xf numFmtId="0" fontId="42" fillId="7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4" borderId="0">
      <alignment horizontal="centerContinuous"/>
    </xf>
    <xf numFmtId="3" fontId="46" fillId="15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4" fillId="16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7" fillId="0" borderId="0">
      <alignment wrapText="1"/>
    </xf>
    <xf numFmtId="0" fontId="7" fillId="17" borderId="0" applyNumberFormat="0" applyFont="0" applyBorder="0" applyAlignment="0" applyProtection="0"/>
    <xf numFmtId="0" fontId="7" fillId="17" borderId="0" applyNumberFormat="0" applyFont="0" applyBorder="0" applyAlignment="0" applyProtection="0"/>
    <xf numFmtId="0" fontId="2" fillId="0" borderId="1" applyNumberFormat="0" applyFill="0" applyAlignment="0" applyProtection="0"/>
    <xf numFmtId="0" fontId="1" fillId="18" borderId="0" applyNumberFormat="0" applyBorder="0" applyAlignment="0" applyProtection="0"/>
  </cellStyleXfs>
  <cellXfs count="99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10" fontId="3" fillId="2" borderId="2" xfId="2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0" borderId="0" xfId="1"/>
    <xf numFmtId="0" fontId="3" fillId="3" borderId="0" xfId="1" applyFont="1" applyFill="1" applyAlignment="1">
      <alignment horizontal="centerContinuous" vertical="center"/>
    </xf>
    <xf numFmtId="10" fontId="1" fillId="0" borderId="0" xfId="2" applyNumberFormat="1" applyFont="1"/>
    <xf numFmtId="0" fontId="3" fillId="2" borderId="2" xfId="1" applyFont="1" applyFill="1" applyBorder="1" applyAlignment="1">
      <alignment horizontal="center"/>
    </xf>
    <xf numFmtId="3" fontId="1" fillId="4" borderId="2" xfId="1" applyNumberFormat="1" applyFill="1" applyBorder="1"/>
    <xf numFmtId="10" fontId="1" fillId="4" borderId="2" xfId="2" applyNumberFormat="1" applyFont="1" applyFill="1" applyBorder="1"/>
    <xf numFmtId="0" fontId="1" fillId="0" borderId="2" xfId="1" applyBorder="1"/>
    <xf numFmtId="0" fontId="1" fillId="0" borderId="2" xfId="1" applyBorder="1" applyAlignment="1">
      <alignment horizontal="center"/>
    </xf>
    <xf numFmtId="3" fontId="1" fillId="0" borderId="2" xfId="1" applyNumberFormat="1" applyBorder="1"/>
    <xf numFmtId="10" fontId="1" fillId="0" borderId="2" xfId="2" applyNumberFormat="1" applyFont="1" applyBorder="1"/>
    <xf numFmtId="0" fontId="0" fillId="0" borderId="0" xfId="1" applyFont="1" applyAlignment="1">
      <alignment horizontal="center"/>
    </xf>
    <xf numFmtId="0" fontId="56" fillId="0" borderId="0" xfId="89" applyFont="1" applyBorder="1"/>
    <xf numFmtId="0" fontId="54" fillId="0" borderId="0" xfId="89" applyFont="1" applyBorder="1"/>
    <xf numFmtId="0" fontId="30" fillId="0" borderId="0" xfId="54" applyFill="1">
      <alignment vertical="center"/>
    </xf>
    <xf numFmtId="0" fontId="57" fillId="0" borderId="0" xfId="60" applyFont="1" applyFill="1" applyAlignment="1"/>
    <xf numFmtId="0" fontId="10" fillId="0" borderId="0" xfId="60" applyFill="1" applyAlignment="1"/>
    <xf numFmtId="0" fontId="31" fillId="0" borderId="0" xfId="55">
      <alignment vertical="center"/>
    </xf>
    <xf numFmtId="0" fontId="58" fillId="0" borderId="0" xfId="60" applyFont="1" applyFill="1">
      <alignment vertical="center"/>
    </xf>
    <xf numFmtId="0" fontId="59" fillId="19" borderId="15" xfId="49" applyFont="1" applyFill="1" applyBorder="1" applyAlignment="1">
      <alignment horizontal="center"/>
    </xf>
    <xf numFmtId="0" fontId="59" fillId="19" borderId="16" xfId="49" applyFont="1" applyFill="1" applyBorder="1" applyAlignment="1">
      <alignment horizontal="center"/>
    </xf>
    <xf numFmtId="0" fontId="59" fillId="19" borderId="17" xfId="49" applyFont="1" applyFill="1" applyBorder="1"/>
    <xf numFmtId="0" fontId="10" fillId="0" borderId="0" xfId="60" applyFill="1">
      <alignment vertical="center"/>
    </xf>
    <xf numFmtId="15" fontId="60" fillId="20" borderId="15" xfId="49" applyNumberFormat="1" applyFont="1" applyFill="1" applyBorder="1" applyAlignment="1">
      <alignment horizontal="center"/>
    </xf>
    <xf numFmtId="0" fontId="60" fillId="20" borderId="16" xfId="49" applyFont="1" applyFill="1" applyBorder="1"/>
    <xf numFmtId="0" fontId="60" fillId="20" borderId="16" xfId="49" applyFont="1" applyFill="1" applyBorder="1" applyAlignment="1">
      <alignment horizontal="center"/>
    </xf>
    <xf numFmtId="9" fontId="60" fillId="20" borderId="17" xfId="49" applyNumberFormat="1" applyFont="1" applyFill="1" applyBorder="1" applyAlignment="1">
      <alignment horizontal="center"/>
    </xf>
    <xf numFmtId="15" fontId="60" fillId="0" borderId="15" xfId="49" applyNumberFormat="1" applyFont="1" applyBorder="1" applyAlignment="1">
      <alignment horizontal="center"/>
    </xf>
    <xf numFmtId="0" fontId="60" fillId="0" borderId="16" xfId="49" applyFont="1" applyBorder="1"/>
    <xf numFmtId="0" fontId="60" fillId="0" borderId="16" xfId="49" applyFont="1" applyBorder="1" applyAlignment="1">
      <alignment horizontal="center"/>
    </xf>
    <xf numFmtId="9" fontId="60" fillId="0" borderId="17" xfId="49" applyNumberFormat="1" applyFont="1" applyBorder="1" applyAlignment="1">
      <alignment horizontal="center"/>
    </xf>
    <xf numFmtId="170" fontId="59" fillId="21" borderId="0" xfId="71" applyNumberFormat="1" applyFont="1" applyFill="1" applyBorder="1" applyAlignment="1">
      <alignment vertical="center" wrapText="1"/>
    </xf>
    <xf numFmtId="177" fontId="60" fillId="22" borderId="0" xfId="71" applyNumberFormat="1" applyFont="1" applyFill="1" applyBorder="1" applyAlignment="1">
      <alignment horizontal="center" vertical="center"/>
    </xf>
    <xf numFmtId="9" fontId="60" fillId="23" borderId="0" xfId="71" applyFont="1" applyFill="1" applyBorder="1" applyAlignment="1">
      <alignment horizontal="center" vertical="center"/>
    </xf>
    <xf numFmtId="15" fontId="60" fillId="20" borderId="18" xfId="49" applyNumberFormat="1" applyFont="1" applyFill="1" applyBorder="1" applyAlignment="1">
      <alignment horizontal="center"/>
    </xf>
    <xf numFmtId="0" fontId="60" fillId="20" borderId="19" xfId="49" applyFont="1" applyFill="1" applyBorder="1"/>
    <xf numFmtId="0" fontId="60" fillId="20" borderId="19" xfId="49" applyFont="1" applyFill="1" applyBorder="1" applyAlignment="1">
      <alignment horizontal="center"/>
    </xf>
    <xf numFmtId="9" fontId="60" fillId="20" borderId="20" xfId="49" applyNumberFormat="1" applyFont="1" applyFill="1" applyBorder="1" applyAlignment="1">
      <alignment horizontal="center"/>
    </xf>
    <xf numFmtId="0" fontId="56" fillId="0" borderId="0" xfId="89" applyFont="1" applyFill="1" applyBorder="1"/>
    <xf numFmtId="0" fontId="54" fillId="0" borderId="0" xfId="89" applyFont="1" applyFill="1" applyBorder="1"/>
    <xf numFmtId="0" fontId="30" fillId="0" borderId="0" xfId="54" applyFill="1" applyBorder="1">
      <alignment vertical="center"/>
    </xf>
    <xf numFmtId="0" fontId="61" fillId="0" borderId="0" xfId="60" applyFont="1" applyFill="1">
      <alignment vertical="center"/>
    </xf>
    <xf numFmtId="0" fontId="3" fillId="2" borderId="21" xfId="1" applyFont="1" applyFill="1" applyBorder="1" applyAlignment="1">
      <alignment horizontal="center" vertical="top" wrapText="1"/>
    </xf>
    <xf numFmtId="178" fontId="62" fillId="24" borderId="2" xfId="1" applyNumberFormat="1" applyFont="1" applyFill="1" applyBorder="1" applyAlignment="1">
      <alignment horizontal="right" vertical="center" wrapText="1"/>
    </xf>
    <xf numFmtId="178" fontId="62" fillId="24" borderId="22" xfId="1" applyNumberFormat="1" applyFont="1" applyFill="1" applyBorder="1" applyAlignment="1">
      <alignment horizontal="right" vertical="center" wrapText="1"/>
    </xf>
    <xf numFmtId="178" fontId="62" fillId="24" borderId="23" xfId="1" applyNumberFormat="1" applyFont="1" applyFill="1" applyBorder="1" applyAlignment="1">
      <alignment horizontal="right" vertical="center" wrapText="1"/>
    </xf>
    <xf numFmtId="0" fontId="63" fillId="0" borderId="0" xfId="1" applyFont="1" applyAlignment="1">
      <alignment horizontal="right"/>
    </xf>
    <xf numFmtId="178" fontId="62" fillId="0" borderId="0" xfId="1" applyNumberFormat="1" applyFont="1" applyAlignment="1">
      <alignment horizontal="right" vertical="top" wrapText="1"/>
    </xf>
    <xf numFmtId="0" fontId="3" fillId="2" borderId="24" xfId="1" applyFont="1" applyFill="1" applyBorder="1" applyAlignment="1">
      <alignment horizontal="center" vertical="top" wrapText="1"/>
    </xf>
    <xf numFmtId="178" fontId="62" fillId="24" borderId="25" xfId="1" applyNumberFormat="1" applyFont="1" applyFill="1" applyBorder="1" applyAlignment="1">
      <alignment horizontal="right" vertical="top" wrapText="1"/>
    </xf>
    <xf numFmtId="178" fontId="62" fillId="24" borderId="23" xfId="1" applyNumberFormat="1" applyFont="1" applyFill="1" applyBorder="1" applyAlignment="1">
      <alignment horizontal="right" vertical="top" wrapText="1"/>
    </xf>
    <xf numFmtId="10" fontId="62" fillId="0" borderId="0" xfId="1" applyNumberFormat="1" applyFont="1" applyAlignment="1">
      <alignment horizontal="right" vertical="top" wrapText="1"/>
    </xf>
    <xf numFmtId="0" fontId="3" fillId="2" borderId="26" xfId="1" applyFont="1" applyFill="1" applyBorder="1" applyAlignment="1">
      <alignment horizontal="center" vertical="top" wrapText="1"/>
    </xf>
    <xf numFmtId="10" fontId="62" fillId="24" borderId="25" xfId="1" applyNumberFormat="1" applyFont="1" applyFill="1" applyBorder="1" applyAlignment="1">
      <alignment horizontal="center" vertical="top" wrapText="1"/>
    </xf>
    <xf numFmtId="10" fontId="62" fillId="24" borderId="23" xfId="1" applyNumberFormat="1" applyFont="1" applyFill="1" applyBorder="1" applyAlignment="1">
      <alignment horizontal="center" vertical="top" wrapText="1"/>
    </xf>
    <xf numFmtId="0" fontId="1" fillId="0" borderId="0" xfId="1" applyBorder="1"/>
    <xf numFmtId="0" fontId="30" fillId="0" borderId="0" xfId="54">
      <alignment vertical="center"/>
    </xf>
    <xf numFmtId="0" fontId="57" fillId="0" borderId="0" xfId="0" applyFont="1"/>
    <xf numFmtId="0" fontId="64" fillId="21" borderId="27" xfId="49" applyFont="1" applyFill="1" applyBorder="1" applyAlignment="1">
      <alignment horizontal="center" vertical="center" wrapText="1"/>
    </xf>
    <xf numFmtId="0" fontId="64" fillId="21" borderId="28" xfId="49" applyFont="1" applyFill="1" applyBorder="1" applyAlignment="1">
      <alignment horizontal="center" vertical="center" wrapText="1"/>
    </xf>
    <xf numFmtId="14" fontId="64" fillId="21" borderId="28" xfId="49" applyNumberFormat="1" applyFont="1" applyFill="1" applyBorder="1" applyAlignment="1">
      <alignment horizontal="center" vertical="center" wrapText="1"/>
    </xf>
    <xf numFmtId="0" fontId="64" fillId="21" borderId="29" xfId="49" applyFont="1" applyFill="1" applyBorder="1" applyAlignment="1">
      <alignment horizontal="center" vertical="center" wrapText="1"/>
    </xf>
    <xf numFmtId="0" fontId="7" fillId="0" borderId="0" xfId="49" applyAlignment="1">
      <alignment vertical="center" wrapText="1"/>
    </xf>
    <xf numFmtId="0" fontId="65" fillId="0" borderId="2" xfId="49" applyFont="1" applyBorder="1" applyAlignment="1">
      <alignment horizontal="center" vertical="center"/>
    </xf>
    <xf numFmtId="1" fontId="65" fillId="0" borderId="2" xfId="49" applyNumberFormat="1" applyFont="1" applyBorder="1" applyAlignment="1">
      <alignment horizontal="center" vertical="center"/>
    </xf>
    <xf numFmtId="0" fontId="7" fillId="0" borderId="0" xfId="49" applyAlignment="1">
      <alignment vertical="center"/>
    </xf>
    <xf numFmtId="0" fontId="64" fillId="21" borderId="0" xfId="49" applyFont="1" applyFill="1" applyAlignment="1">
      <alignment horizontal="center" vertical="center" wrapText="1"/>
    </xf>
    <xf numFmtId="0" fontId="64" fillId="21" borderId="30" xfId="49" applyFont="1" applyFill="1" applyBorder="1" applyAlignment="1">
      <alignment horizontal="center" vertical="center" wrapText="1"/>
    </xf>
    <xf numFmtId="0" fontId="13" fillId="0" borderId="2" xfId="49" applyFont="1" applyBorder="1" applyAlignment="1">
      <alignment horizontal="center"/>
    </xf>
    <xf numFmtId="0" fontId="7" fillId="0" borderId="0" xfId="49"/>
    <xf numFmtId="0" fontId="7" fillId="0" borderId="0" xfId="49" applyAlignment="1">
      <alignment horizontal="center"/>
    </xf>
    <xf numFmtId="0" fontId="7" fillId="0" borderId="0" xfId="49" applyAlignment="1">
      <alignment horizontal="left"/>
    </xf>
    <xf numFmtId="0" fontId="30" fillId="0" borderId="0" xfId="54" applyBorder="1">
      <alignment vertical="center"/>
    </xf>
    <xf numFmtId="0" fontId="0" fillId="0" borderId="0" xfId="0" applyAlignment="1">
      <alignment vertical="center"/>
    </xf>
    <xf numFmtId="0" fontId="1" fillId="0" borderId="0" xfId="107" applyFill="1"/>
    <xf numFmtId="0" fontId="66" fillId="0" borderId="0" xfId="107" applyFont="1" applyFill="1" applyAlignment="1">
      <alignment vertical="center"/>
    </xf>
    <xf numFmtId="0" fontId="55" fillId="25" borderId="0" xfId="107" applyFont="1" applyFill="1" applyAlignment="1">
      <alignment horizontal="center" vertical="center"/>
    </xf>
    <xf numFmtId="0" fontId="67" fillId="26" borderId="31" xfId="106" applyFont="1" applyFill="1" applyBorder="1" applyAlignment="1">
      <alignment horizontal="center" vertical="center"/>
    </xf>
    <xf numFmtId="0" fontId="68" fillId="0" borderId="0" xfId="0" applyFont="1" applyAlignment="1">
      <alignment vertical="center"/>
    </xf>
    <xf numFmtId="0" fontId="1" fillId="0" borderId="0" xfId="107" applyFill="1" applyAlignment="1">
      <alignment vertical="center"/>
    </xf>
    <xf numFmtId="0" fontId="3" fillId="26" borderId="32" xfId="0" applyFont="1" applyFill="1" applyBorder="1" applyAlignment="1">
      <alignment horizontal="center" vertical="center"/>
    </xf>
    <xf numFmtId="7" fontId="31" fillId="27" borderId="33" xfId="107" applyNumberFormat="1" applyFont="1" applyFill="1" applyBorder="1" applyAlignment="1">
      <alignment vertical="center"/>
    </xf>
    <xf numFmtId="0" fontId="67" fillId="7" borderId="0" xfId="106" applyFont="1" applyFill="1" applyBorder="1" applyAlignment="1">
      <alignment horizontal="center" vertical="center"/>
    </xf>
    <xf numFmtId="0" fontId="67" fillId="7" borderId="0" xfId="106" applyFont="1" applyFill="1" applyBorder="1" applyAlignment="1">
      <alignment horizontal="left" vertical="center"/>
    </xf>
    <xf numFmtId="0" fontId="69" fillId="7" borderId="0" xfId="106" applyFont="1" applyFill="1" applyBorder="1" applyAlignment="1">
      <alignment horizontal="left" vertical="center"/>
    </xf>
    <xf numFmtId="0" fontId="70" fillId="0" borderId="34" xfId="0" applyFont="1" applyBorder="1" applyAlignment="1">
      <alignment horizontal="center" vertical="center"/>
    </xf>
    <xf numFmtId="7" fontId="70" fillId="0" borderId="34" xfId="0" applyNumberFormat="1" applyFont="1" applyBorder="1" applyAlignment="1">
      <alignment horizontal="left" vertical="center"/>
    </xf>
    <xf numFmtId="0" fontId="70" fillId="0" borderId="34" xfId="0" applyFont="1" applyBorder="1" applyAlignment="1">
      <alignment horizontal="left" vertical="center"/>
    </xf>
    <xf numFmtId="7" fontId="71" fillId="0" borderId="34" xfId="0" applyNumberFormat="1" applyFont="1" applyBorder="1" applyAlignment="1">
      <alignment horizontal="left" vertical="center"/>
    </xf>
    <xf numFmtId="0" fontId="70" fillId="28" borderId="34" xfId="0" applyFont="1" applyFill="1" applyBorder="1" applyAlignment="1">
      <alignment horizontal="center" vertical="center"/>
    </xf>
    <xf numFmtId="7" fontId="70" fillId="28" borderId="34" xfId="0" applyNumberFormat="1" applyFont="1" applyFill="1" applyBorder="1" applyAlignment="1">
      <alignment horizontal="left" vertical="center"/>
    </xf>
    <xf numFmtId="0" fontId="70" fillId="28" borderId="34" xfId="0" applyFont="1" applyFill="1" applyBorder="1" applyAlignment="1">
      <alignment horizontal="left" vertical="center"/>
    </xf>
    <xf numFmtId="7" fontId="71" fillId="28" borderId="34" xfId="0" applyNumberFormat="1" applyFont="1" applyFill="1" applyBorder="1" applyAlignment="1">
      <alignment horizontal="left" vertical="center"/>
    </xf>
    <xf numFmtId="0" fontId="71" fillId="0" borderId="35" xfId="0" applyFont="1" applyBorder="1" applyAlignment="1">
      <alignment horizontal="left" vertical="center"/>
    </xf>
    <xf numFmtId="7" fontId="71" fillId="0" borderId="35" xfId="0" applyNumberFormat="1" applyFont="1" applyBorder="1" applyAlignment="1">
      <alignment horizontal="left" vertical="center"/>
    </xf>
    <xf numFmtId="0" fontId="7" fillId="0" borderId="0" xfId="49" applyBorder="1"/>
  </cellXfs>
  <cellStyles count="108">
    <cellStyle name="20% - Accent1" xfId="107" builtinId="30"/>
    <cellStyle name="20% - Accent1 2" xfId="3" xr:uid="{00000000-0005-0000-0000-000000000000}"/>
    <cellStyle name="20% - Accent1 3" xfId="4" xr:uid="{00000000-0005-0000-0000-000001000000}"/>
    <cellStyle name="Assumptions Center Number" xfId="5" xr:uid="{00000000-0005-0000-0000-000002000000}"/>
    <cellStyle name="Assumptions Heading" xfId="6" xr:uid="{00000000-0005-0000-0000-000003000000}"/>
    <cellStyle name="Assumptions Right Number" xfId="7" xr:uid="{00000000-0005-0000-0000-000004000000}"/>
    <cellStyle name="Comma 2" xfId="8" xr:uid="{00000000-0005-0000-0000-000005000000}"/>
    <cellStyle name="Comma 2 2" xfId="9" xr:uid="{00000000-0005-0000-0000-000006000000}"/>
    <cellStyle name="Comma 3" xfId="10" xr:uid="{00000000-0005-0000-0000-000007000000}"/>
    <cellStyle name="Comma 3 2" xfId="11" xr:uid="{00000000-0005-0000-0000-000008000000}"/>
    <cellStyle name="Comma 4" xfId="12" xr:uid="{00000000-0005-0000-0000-000009000000}"/>
    <cellStyle name="Comma 5" xfId="13" xr:uid="{00000000-0005-0000-0000-00000A000000}"/>
    <cellStyle name="Comma 6" xfId="14" xr:uid="{00000000-0005-0000-0000-00000B000000}"/>
    <cellStyle name="Currency 2" xfId="15" xr:uid="{00000000-0005-0000-0000-00000C000000}"/>
    <cellStyle name="Currency 2 2" xfId="16" xr:uid="{00000000-0005-0000-0000-00000D000000}"/>
    <cellStyle name="Currency 3" xfId="17" xr:uid="{00000000-0005-0000-0000-00000E000000}"/>
    <cellStyle name="Currency 3 2" xfId="18" xr:uid="{00000000-0005-0000-0000-00000F000000}"/>
    <cellStyle name="Currency 4" xfId="19" xr:uid="{00000000-0005-0000-0000-000010000000}"/>
    <cellStyle name="Currency 5" xfId="20" xr:uid="{00000000-0005-0000-0000-000011000000}"/>
    <cellStyle name="Currency 6" xfId="21" xr:uid="{00000000-0005-0000-0000-000012000000}"/>
    <cellStyle name="Currency 7" xfId="22" xr:uid="{00000000-0005-0000-0000-000013000000}"/>
    <cellStyle name="Currency 8" xfId="23" xr:uid="{00000000-0005-0000-0000-000014000000}"/>
    <cellStyle name="Currency Round to thousands" xfId="24" xr:uid="{00000000-0005-0000-0000-000015000000}"/>
    <cellStyle name="Days" xfId="25" xr:uid="{00000000-0005-0000-0000-000016000000}"/>
    <cellStyle name="Decimal" xfId="26" xr:uid="{00000000-0005-0000-0000-000017000000}"/>
    <cellStyle name="Fixed" xfId="27" xr:uid="{00000000-0005-0000-0000-000018000000}"/>
    <cellStyle name="Four-Digit Year" xfId="28" xr:uid="{00000000-0005-0000-0000-000019000000}"/>
    <cellStyle name="GreyOrWhite" xfId="29" xr:uid="{00000000-0005-0000-0000-00001A000000}"/>
    <cellStyle name="GreyOrWhite 2" xfId="30" xr:uid="{00000000-0005-0000-0000-00001B000000}"/>
    <cellStyle name="Heading 1" xfId="106" builtinId="16"/>
    <cellStyle name="Heading 1 14" xfId="31" xr:uid="{00000000-0005-0000-0000-00001C000000}"/>
    <cellStyle name="Heading 1 19" xfId="32" xr:uid="{00000000-0005-0000-0000-00001D000000}"/>
    <cellStyle name="Heading 1 2" xfId="33" xr:uid="{00000000-0005-0000-0000-00001E000000}"/>
    <cellStyle name="Heading 2 13" xfId="34" xr:uid="{00000000-0005-0000-0000-00001F000000}"/>
    <cellStyle name="Heading 3 6" xfId="35" xr:uid="{00000000-0005-0000-0000-000020000000}"/>
    <cellStyle name="Heading 3 7" xfId="36" xr:uid="{00000000-0005-0000-0000-000021000000}"/>
    <cellStyle name="Heading 4 3" xfId="37" xr:uid="{00000000-0005-0000-0000-000022000000}"/>
    <cellStyle name="Headings" xfId="38" xr:uid="{00000000-0005-0000-0000-000023000000}"/>
    <cellStyle name="Her Total Lost Shade" xfId="39" xr:uid="{00000000-0005-0000-0000-000024000000}"/>
    <cellStyle name="His Name" xfId="40" xr:uid="{00000000-0005-0000-0000-000025000000}"/>
    <cellStyle name="His Total Lost Shade" xfId="41" xr:uid="{00000000-0005-0000-0000-000026000000}"/>
    <cellStyle name="Hyperlink 2" xfId="42" xr:uid="{00000000-0005-0000-0000-000027000000}"/>
    <cellStyle name="Hyperlink 3" xfId="43" xr:uid="{00000000-0005-0000-0000-000028000000}"/>
    <cellStyle name="Hyperlink 4" xfId="44" xr:uid="{00000000-0005-0000-0000-000029000000}"/>
    <cellStyle name="Instruction Heading" xfId="45" xr:uid="{00000000-0005-0000-0000-00002A000000}"/>
    <cellStyle name="Jessica" xfId="46" xr:uid="{00000000-0005-0000-0000-00002B000000}"/>
    <cellStyle name="LongDate" xfId="47" xr:uid="{00000000-0005-0000-0000-00002C000000}"/>
    <cellStyle name="Names" xfId="48" xr:uid="{00000000-0005-0000-0000-00002D000000}"/>
    <cellStyle name="Normal" xfId="0" builtinId="0"/>
    <cellStyle name="Normal 2" xfId="49" xr:uid="{00000000-0005-0000-0000-00002F000000}"/>
    <cellStyle name="Normal 2 2" xfId="50" xr:uid="{00000000-0005-0000-0000-000030000000}"/>
    <cellStyle name="Normal 2 3" xfId="51" xr:uid="{00000000-0005-0000-0000-000031000000}"/>
    <cellStyle name="Normal 2 4" xfId="52" xr:uid="{00000000-0005-0000-0000-000032000000}"/>
    <cellStyle name="Normal 20" xfId="53" xr:uid="{00000000-0005-0000-0000-000033000000}"/>
    <cellStyle name="Normal 27" xfId="54" xr:uid="{00000000-0005-0000-0000-000034000000}"/>
    <cellStyle name="Normal 28" xfId="55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60" xr:uid="{00000000-0005-0000-0000-00003A000000}"/>
    <cellStyle name="Normal 4 2" xfId="61" xr:uid="{00000000-0005-0000-0000-00003B000000}"/>
    <cellStyle name="Normal 4 3" xfId="62" xr:uid="{00000000-0005-0000-0000-00003C000000}"/>
    <cellStyle name="Normal 5" xfId="1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2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20/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showGridLines="0" tabSelected="1" workbookViewId="0">
      <selection activeCell="F11" sqref="F11"/>
    </sheetView>
  </sheetViews>
  <sheetFormatPr defaultRowHeight="15"/>
  <cols>
    <col min="1" max="1" width="9.140625" style="4"/>
    <col min="2" max="2" width="11.42578125" style="4" bestFit="1" customWidth="1"/>
    <col min="3" max="4" width="9.140625" style="4"/>
    <col min="5" max="6" width="17.140625" style="4" customWidth="1"/>
    <col min="7" max="7" width="15.42578125" style="4" customWidth="1"/>
    <col min="8" max="8" width="10.7109375" style="4" customWidth="1"/>
    <col min="9" max="9" width="9.140625" style="4"/>
    <col min="10" max="10" width="10.140625" style="4" customWidth="1"/>
    <col min="11" max="16384" width="9.140625" style="4"/>
  </cols>
  <sheetData>
    <row r="1" spans="2:12" ht="31.5">
      <c r="B1" s="15" t="s">
        <v>21</v>
      </c>
      <c r="C1" s="16"/>
      <c r="D1" s="16"/>
      <c r="E1" s="16"/>
      <c r="F1" s="16"/>
      <c r="G1" s="16"/>
    </row>
    <row r="4" spans="2:12">
      <c r="H4" s="14" t="s">
        <v>22</v>
      </c>
      <c r="I4" s="14"/>
      <c r="K4" s="14" t="s">
        <v>23</v>
      </c>
      <c r="L4" s="14"/>
    </row>
    <row r="5" spans="2:12" ht="30">
      <c r="B5" s="1" t="s">
        <v>0</v>
      </c>
      <c r="C5" s="2" t="s">
        <v>1</v>
      </c>
      <c r="D5" s="1" t="s">
        <v>2</v>
      </c>
      <c r="E5" s="3" t="s">
        <v>3</v>
      </c>
      <c r="F5"/>
      <c r="H5" s="5" t="s">
        <v>4</v>
      </c>
      <c r="I5" s="5"/>
      <c r="K5" s="5" t="s">
        <v>5</v>
      </c>
      <c r="L5" s="5"/>
    </row>
    <row r="6" spans="2:12">
      <c r="B6" s="10" t="s">
        <v>6</v>
      </c>
      <c r="C6" s="11">
        <v>2</v>
      </c>
      <c r="D6" s="12">
        <v>120000</v>
      </c>
      <c r="E6" s="13">
        <f>IF(C6&lt;=3,VLOOKUP(D6,$H$7:$I$13,2,1),VLOOKUP(D6,$K$7:$L$12,2,1))</f>
        <v>7.0000000000000007E-2</v>
      </c>
      <c r="F6" s="6"/>
      <c r="H6" s="7" t="s">
        <v>7</v>
      </c>
      <c r="I6" s="7" t="s">
        <v>8</v>
      </c>
      <c r="K6" s="7" t="s">
        <v>9</v>
      </c>
      <c r="L6" s="7" t="s">
        <v>10</v>
      </c>
    </row>
    <row r="7" spans="2:12">
      <c r="B7" s="10" t="s">
        <v>11</v>
      </c>
      <c r="C7" s="11">
        <v>1</v>
      </c>
      <c r="D7" s="12">
        <v>210921</v>
      </c>
      <c r="E7" s="13">
        <f t="shared" ref="E7:E16" si="0">IF(C7&lt;=3,VLOOKUP(D7,$H$7:$I$13,2,1),VLOOKUP(D7,$K$7:$L$12,2,1))</f>
        <v>7.0000000000000007E-2</v>
      </c>
      <c r="F7" s="6"/>
      <c r="H7" s="8">
        <v>0</v>
      </c>
      <c r="I7" s="9">
        <v>1.4999999999999999E-2</v>
      </c>
      <c r="K7" s="8">
        <v>0</v>
      </c>
      <c r="L7" s="9">
        <v>0.02</v>
      </c>
    </row>
    <row r="8" spans="2:12">
      <c r="B8" s="10" t="s">
        <v>12</v>
      </c>
      <c r="C8" s="11">
        <v>1</v>
      </c>
      <c r="D8" s="12">
        <v>100000</v>
      </c>
      <c r="E8" s="13">
        <f t="shared" si="0"/>
        <v>7.0000000000000007E-2</v>
      </c>
      <c r="F8" s="6"/>
      <c r="H8" s="8">
        <f>H7+5000</f>
        <v>5000</v>
      </c>
      <c r="I8" s="9">
        <v>3.2500000000000001E-2</v>
      </c>
      <c r="K8" s="8">
        <v>50000</v>
      </c>
      <c r="L8" s="9">
        <v>6.25E-2</v>
      </c>
    </row>
    <row r="9" spans="2:12">
      <c r="B9" s="10" t="s">
        <v>13</v>
      </c>
      <c r="C9" s="11">
        <v>2</v>
      </c>
      <c r="D9" s="12">
        <v>87401</v>
      </c>
      <c r="E9" s="13">
        <f t="shared" si="0"/>
        <v>0.06</v>
      </c>
      <c r="F9" s="6"/>
      <c r="H9" s="8">
        <f>H8+5000</f>
        <v>10000</v>
      </c>
      <c r="I9" s="9">
        <v>3.5000000000000003E-2</v>
      </c>
      <c r="K9" s="8">
        <v>100000</v>
      </c>
      <c r="L9" s="9">
        <v>7.2499999999999995E-2</v>
      </c>
    </row>
    <row r="10" spans="2:12">
      <c r="B10" s="10" t="s">
        <v>14</v>
      </c>
      <c r="C10" s="11">
        <v>6</v>
      </c>
      <c r="D10" s="12">
        <v>310983</v>
      </c>
      <c r="E10" s="13">
        <f t="shared" si="0"/>
        <v>9.2499999999999999E-2</v>
      </c>
      <c r="F10" s="6"/>
      <c r="H10" s="8">
        <v>20000</v>
      </c>
      <c r="I10" s="9">
        <v>0.05</v>
      </c>
      <c r="K10" s="8">
        <v>200000</v>
      </c>
      <c r="L10" s="9">
        <v>8.2500000000000004E-2</v>
      </c>
    </row>
    <row r="11" spans="2:12">
      <c r="B11" s="10" t="s">
        <v>15</v>
      </c>
      <c r="C11" s="11">
        <v>3</v>
      </c>
      <c r="D11" s="12">
        <v>43902</v>
      </c>
      <c r="E11" s="13">
        <f t="shared" si="0"/>
        <v>0.05</v>
      </c>
      <c r="F11" s="6"/>
      <c r="H11" s="8">
        <v>50000</v>
      </c>
      <c r="I11" s="9">
        <v>0.06</v>
      </c>
      <c r="K11" s="8">
        <v>300000</v>
      </c>
      <c r="L11" s="9">
        <v>9.2499999999999999E-2</v>
      </c>
    </row>
    <row r="12" spans="2:12">
      <c r="B12" s="10" t="s">
        <v>16</v>
      </c>
      <c r="C12" s="11">
        <v>2</v>
      </c>
      <c r="D12" s="12">
        <v>121021</v>
      </c>
      <c r="E12" s="13">
        <f t="shared" si="0"/>
        <v>7.0000000000000007E-2</v>
      </c>
      <c r="F12" s="6"/>
      <c r="H12" s="8">
        <v>100000</v>
      </c>
      <c r="I12" s="9">
        <v>7.0000000000000007E-2</v>
      </c>
      <c r="K12" s="8">
        <v>500000</v>
      </c>
      <c r="L12" s="9">
        <v>0.1</v>
      </c>
    </row>
    <row r="13" spans="2:12">
      <c r="B13" s="10" t="s">
        <v>17</v>
      </c>
      <c r="C13" s="11">
        <v>3</v>
      </c>
      <c r="D13" s="12">
        <v>908</v>
      </c>
      <c r="E13" s="13">
        <f t="shared" si="0"/>
        <v>1.4999999999999999E-2</v>
      </c>
      <c r="F13" s="6"/>
      <c r="H13" s="8">
        <v>250000</v>
      </c>
      <c r="I13" s="9">
        <v>0.08</v>
      </c>
    </row>
    <row r="14" spans="2:12">
      <c r="B14" s="10" t="s">
        <v>18</v>
      </c>
      <c r="C14" s="11">
        <v>1</v>
      </c>
      <c r="D14" s="12">
        <v>0</v>
      </c>
      <c r="E14" s="13">
        <f t="shared" si="0"/>
        <v>1.4999999999999999E-2</v>
      </c>
      <c r="F14" s="6"/>
    </row>
    <row r="15" spans="2:12">
      <c r="B15" s="10" t="s">
        <v>19</v>
      </c>
      <c r="C15" s="11">
        <v>4</v>
      </c>
      <c r="D15" s="12">
        <v>359832</v>
      </c>
      <c r="E15" s="13">
        <f t="shared" si="0"/>
        <v>9.2499999999999999E-2</v>
      </c>
      <c r="F15" s="6"/>
    </row>
    <row r="16" spans="2:12">
      <c r="B16" s="10" t="s">
        <v>20</v>
      </c>
      <c r="C16" s="11">
        <v>4</v>
      </c>
      <c r="D16" s="12">
        <v>502983</v>
      </c>
      <c r="E16" s="13">
        <f t="shared" si="0"/>
        <v>0.1</v>
      </c>
      <c r="F16" s="6"/>
    </row>
  </sheetData>
  <mergeCells count="2">
    <mergeCell ref="H4:I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83-8218-40B5-A6D5-F7FD91EC0904}">
  <dimension ref="B2:Q35"/>
  <sheetViews>
    <sheetView workbookViewId="0">
      <selection activeCell="I15" sqref="I15"/>
    </sheetView>
  </sheetViews>
  <sheetFormatPr defaultRowHeight="15.75"/>
  <cols>
    <col min="1" max="1" width="5.28515625" style="25" customWidth="1"/>
    <col min="2" max="2" width="10.85546875" style="25" bestFit="1" customWidth="1"/>
    <col min="3" max="6" width="9.140625" style="25"/>
    <col min="7" max="7" width="13.28515625" style="25" bestFit="1" customWidth="1"/>
    <col min="8" max="8" width="5.5703125" style="25" customWidth="1"/>
    <col min="9" max="9" width="14.85546875" style="25" customWidth="1"/>
    <col min="10" max="17" width="8.85546875" style="25" customWidth="1"/>
    <col min="18" max="16384" width="9.140625" style="25"/>
  </cols>
  <sheetData>
    <row r="2" spans="2:17" s="17" customFormat="1" ht="31.5">
      <c r="B2" s="41" t="s">
        <v>24</v>
      </c>
      <c r="C2" s="42"/>
      <c r="D2" s="42"/>
      <c r="E2" s="43"/>
      <c r="F2" s="43"/>
    </row>
    <row r="3" spans="2:17" s="17" customFormat="1">
      <c r="B3" s="18"/>
      <c r="C3" s="19"/>
      <c r="D3" s="19"/>
      <c r="E3" s="19"/>
      <c r="H3" s="19"/>
    </row>
    <row r="4" spans="2:17" s="20" customFormat="1" ht="12.75">
      <c r="G4" s="17"/>
    </row>
    <row r="5" spans="2:17" s="19" customFormat="1" ht="23.25">
      <c r="B5" s="44" t="s">
        <v>25</v>
      </c>
      <c r="C5" s="21"/>
    </row>
    <row r="6" spans="2:17">
      <c r="B6" s="22" t="s">
        <v>26</v>
      </c>
      <c r="C6" s="23" t="s">
        <v>27</v>
      </c>
      <c r="D6" s="23" t="s">
        <v>28</v>
      </c>
      <c r="E6" s="23" t="s">
        <v>29</v>
      </c>
      <c r="F6" s="23" t="s">
        <v>30</v>
      </c>
      <c r="G6" s="24" t="s">
        <v>31</v>
      </c>
    </row>
    <row r="7" spans="2:17">
      <c r="B7" s="26">
        <v>39453</v>
      </c>
      <c r="C7" s="27" t="s">
        <v>32</v>
      </c>
      <c r="D7" s="28">
        <v>8</v>
      </c>
      <c r="E7" s="28">
        <v>389</v>
      </c>
      <c r="F7" s="28">
        <v>3112</v>
      </c>
      <c r="G7" s="29">
        <f>HLOOKUP(C7,$J$8:$Q$9,2,0)</f>
        <v>0.06</v>
      </c>
    </row>
    <row r="8" spans="2:17">
      <c r="B8" s="30">
        <v>39487</v>
      </c>
      <c r="C8" s="31" t="s">
        <v>33</v>
      </c>
      <c r="D8" s="32">
        <v>10</v>
      </c>
      <c r="E8" s="32">
        <v>385</v>
      </c>
      <c r="F8" s="32">
        <v>3850</v>
      </c>
      <c r="G8" s="33">
        <f t="shared" ref="G8:G35" si="0">HLOOKUP(C8,$J$8:$Q$9,2,0)</f>
        <v>0.08</v>
      </c>
      <c r="I8" s="34" t="s">
        <v>27</v>
      </c>
      <c r="J8" s="35" t="s">
        <v>32</v>
      </c>
      <c r="K8" s="35" t="s">
        <v>33</v>
      </c>
      <c r="L8" s="35" t="s">
        <v>34</v>
      </c>
      <c r="M8" s="35" t="s">
        <v>35</v>
      </c>
      <c r="N8" s="35" t="s">
        <v>36</v>
      </c>
      <c r="O8" s="35" t="s">
        <v>37</v>
      </c>
      <c r="P8" s="35" t="s">
        <v>38</v>
      </c>
      <c r="Q8" s="35" t="s">
        <v>39</v>
      </c>
    </row>
    <row r="9" spans="2:17">
      <c r="B9" s="26">
        <v>39522</v>
      </c>
      <c r="C9" s="27" t="s">
        <v>33</v>
      </c>
      <c r="D9" s="28">
        <v>3</v>
      </c>
      <c r="E9" s="28">
        <v>771</v>
      </c>
      <c r="F9" s="28">
        <v>2313</v>
      </c>
      <c r="G9" s="29">
        <f t="shared" si="0"/>
        <v>0.08</v>
      </c>
      <c r="I9" s="34" t="s">
        <v>31</v>
      </c>
      <c r="J9" s="36">
        <v>0.06</v>
      </c>
      <c r="K9" s="36">
        <v>0.08</v>
      </c>
      <c r="L9" s="36">
        <v>0.04</v>
      </c>
      <c r="M9" s="36">
        <v>0.03</v>
      </c>
      <c r="N9" s="36">
        <v>0.05</v>
      </c>
      <c r="O9" s="36">
        <v>0.1</v>
      </c>
      <c r="P9" s="36">
        <v>0.06</v>
      </c>
      <c r="Q9" s="36">
        <v>7.0000000000000007E-2</v>
      </c>
    </row>
    <row r="10" spans="2:17">
      <c r="B10" s="30">
        <v>39556</v>
      </c>
      <c r="C10" s="31" t="s">
        <v>34</v>
      </c>
      <c r="D10" s="32">
        <v>5</v>
      </c>
      <c r="E10" s="32">
        <v>313</v>
      </c>
      <c r="F10" s="32">
        <v>1565</v>
      </c>
      <c r="G10" s="33">
        <f t="shared" si="0"/>
        <v>0.04</v>
      </c>
    </row>
    <row r="11" spans="2:17">
      <c r="B11" s="26">
        <v>39573</v>
      </c>
      <c r="C11" s="27" t="s">
        <v>35</v>
      </c>
      <c r="D11" s="28">
        <v>10</v>
      </c>
      <c r="E11" s="28">
        <v>574</v>
      </c>
      <c r="F11" s="28">
        <v>5740</v>
      </c>
      <c r="G11" s="29">
        <f t="shared" si="0"/>
        <v>0.03</v>
      </c>
    </row>
    <row r="12" spans="2:17">
      <c r="B12" s="30">
        <v>39590</v>
      </c>
      <c r="C12" s="31" t="s">
        <v>36</v>
      </c>
      <c r="D12" s="32">
        <v>8</v>
      </c>
      <c r="E12" s="32">
        <v>730</v>
      </c>
      <c r="F12" s="32">
        <v>5840</v>
      </c>
      <c r="G12" s="33">
        <f t="shared" si="0"/>
        <v>0.05</v>
      </c>
    </row>
    <row r="13" spans="2:17">
      <c r="B13" s="26">
        <v>39624</v>
      </c>
      <c r="C13" s="27" t="s">
        <v>37</v>
      </c>
      <c r="D13" s="28">
        <v>4</v>
      </c>
      <c r="E13" s="28">
        <v>471</v>
      </c>
      <c r="F13" s="28">
        <v>1884</v>
      </c>
      <c r="G13" s="29">
        <f t="shared" si="0"/>
        <v>0.1</v>
      </c>
    </row>
    <row r="14" spans="2:17">
      <c r="B14" s="30">
        <v>39675</v>
      </c>
      <c r="C14" s="31" t="s">
        <v>38</v>
      </c>
      <c r="D14" s="32">
        <v>1</v>
      </c>
      <c r="E14" s="32">
        <v>548</v>
      </c>
      <c r="F14" s="32">
        <v>548</v>
      </c>
      <c r="G14" s="33">
        <f t="shared" si="0"/>
        <v>0.06</v>
      </c>
    </row>
    <row r="15" spans="2:17">
      <c r="B15" s="26">
        <v>39794</v>
      </c>
      <c r="C15" s="27" t="s">
        <v>32</v>
      </c>
      <c r="D15" s="28">
        <v>3</v>
      </c>
      <c r="E15" s="28">
        <v>323</v>
      </c>
      <c r="F15" s="28">
        <v>969</v>
      </c>
      <c r="G15" s="29">
        <f t="shared" si="0"/>
        <v>0.06</v>
      </c>
    </row>
    <row r="16" spans="2:17">
      <c r="B16" s="30">
        <v>39913</v>
      </c>
      <c r="C16" s="31" t="s">
        <v>33</v>
      </c>
      <c r="D16" s="32">
        <v>5</v>
      </c>
      <c r="E16" s="32">
        <v>712</v>
      </c>
      <c r="F16" s="32">
        <v>3560</v>
      </c>
      <c r="G16" s="33">
        <f t="shared" si="0"/>
        <v>0.08</v>
      </c>
    </row>
    <row r="17" spans="2:7">
      <c r="B17" s="26">
        <v>39947</v>
      </c>
      <c r="C17" s="27" t="s">
        <v>33</v>
      </c>
      <c r="D17" s="28">
        <v>9</v>
      </c>
      <c r="E17" s="28">
        <v>432</v>
      </c>
      <c r="F17" s="28">
        <v>3888</v>
      </c>
      <c r="G17" s="29">
        <f t="shared" si="0"/>
        <v>0.08</v>
      </c>
    </row>
    <row r="18" spans="2:7">
      <c r="B18" s="30">
        <v>40066</v>
      </c>
      <c r="C18" s="31" t="s">
        <v>34</v>
      </c>
      <c r="D18" s="32">
        <v>6</v>
      </c>
      <c r="E18" s="32">
        <v>460</v>
      </c>
      <c r="F18" s="32">
        <v>2760</v>
      </c>
      <c r="G18" s="33">
        <f t="shared" si="0"/>
        <v>0.04</v>
      </c>
    </row>
    <row r="19" spans="2:7">
      <c r="B19" s="26">
        <v>40117</v>
      </c>
      <c r="C19" s="27" t="s">
        <v>35</v>
      </c>
      <c r="D19" s="28">
        <v>3</v>
      </c>
      <c r="E19" s="28">
        <v>741</v>
      </c>
      <c r="F19" s="28">
        <v>2223</v>
      </c>
      <c r="G19" s="29">
        <f t="shared" si="0"/>
        <v>0.03</v>
      </c>
    </row>
    <row r="20" spans="2:7">
      <c r="B20" s="30">
        <v>39709</v>
      </c>
      <c r="C20" s="31" t="s">
        <v>36</v>
      </c>
      <c r="D20" s="32">
        <v>8</v>
      </c>
      <c r="E20" s="32">
        <v>580</v>
      </c>
      <c r="F20" s="32">
        <v>4640</v>
      </c>
      <c r="G20" s="33">
        <f t="shared" si="0"/>
        <v>0.05</v>
      </c>
    </row>
    <row r="21" spans="2:7">
      <c r="B21" s="26">
        <v>39777</v>
      </c>
      <c r="C21" s="27" t="s">
        <v>32</v>
      </c>
      <c r="D21" s="28">
        <v>6</v>
      </c>
      <c r="E21" s="28">
        <v>685</v>
      </c>
      <c r="F21" s="28">
        <v>4110</v>
      </c>
      <c r="G21" s="29">
        <f t="shared" si="0"/>
        <v>0.06</v>
      </c>
    </row>
    <row r="22" spans="2:7">
      <c r="B22" s="30">
        <v>39811</v>
      </c>
      <c r="C22" s="31" t="s">
        <v>33</v>
      </c>
      <c r="D22" s="32">
        <v>2</v>
      </c>
      <c r="E22" s="32">
        <v>401</v>
      </c>
      <c r="F22" s="32">
        <v>802</v>
      </c>
      <c r="G22" s="33">
        <f t="shared" si="0"/>
        <v>0.08</v>
      </c>
    </row>
    <row r="23" spans="2:7">
      <c r="B23" s="26">
        <v>39896</v>
      </c>
      <c r="C23" s="27" t="s">
        <v>33</v>
      </c>
      <c r="D23" s="28">
        <v>10</v>
      </c>
      <c r="E23" s="28">
        <v>342</v>
      </c>
      <c r="F23" s="28">
        <v>3420</v>
      </c>
      <c r="G23" s="29">
        <f t="shared" si="0"/>
        <v>0.08</v>
      </c>
    </row>
    <row r="24" spans="2:7">
      <c r="B24" s="30">
        <v>39998</v>
      </c>
      <c r="C24" s="31" t="s">
        <v>34</v>
      </c>
      <c r="D24" s="32">
        <v>8</v>
      </c>
      <c r="E24" s="32">
        <v>475</v>
      </c>
      <c r="F24" s="32">
        <v>3800</v>
      </c>
      <c r="G24" s="33">
        <f t="shared" si="0"/>
        <v>0.04</v>
      </c>
    </row>
    <row r="25" spans="2:7">
      <c r="B25" s="26">
        <v>40015</v>
      </c>
      <c r="C25" s="27" t="s">
        <v>35</v>
      </c>
      <c r="D25" s="28">
        <v>3</v>
      </c>
      <c r="E25" s="28">
        <v>535</v>
      </c>
      <c r="F25" s="28">
        <v>1605</v>
      </c>
      <c r="G25" s="29">
        <f t="shared" si="0"/>
        <v>0.03</v>
      </c>
    </row>
    <row r="26" spans="2:7">
      <c r="B26" s="30">
        <v>40032</v>
      </c>
      <c r="C26" s="31" t="s">
        <v>36</v>
      </c>
      <c r="D26" s="32">
        <v>3</v>
      </c>
      <c r="E26" s="32">
        <v>663</v>
      </c>
      <c r="F26" s="32">
        <v>1989</v>
      </c>
      <c r="G26" s="33">
        <f t="shared" si="0"/>
        <v>0.05</v>
      </c>
    </row>
    <row r="27" spans="2:7">
      <c r="B27" s="26">
        <v>39504</v>
      </c>
      <c r="C27" s="27" t="s">
        <v>39</v>
      </c>
      <c r="D27" s="28">
        <v>10</v>
      </c>
      <c r="E27" s="28">
        <v>762</v>
      </c>
      <c r="F27" s="28">
        <v>7620</v>
      </c>
      <c r="G27" s="29">
        <f t="shared" si="0"/>
        <v>7.0000000000000007E-2</v>
      </c>
    </row>
    <row r="28" spans="2:7">
      <c r="B28" s="30">
        <v>39743</v>
      </c>
      <c r="C28" s="31" t="s">
        <v>38</v>
      </c>
      <c r="D28" s="32">
        <v>5</v>
      </c>
      <c r="E28" s="32">
        <v>425</v>
      </c>
      <c r="F28" s="32">
        <v>2125</v>
      </c>
      <c r="G28" s="33">
        <f t="shared" si="0"/>
        <v>0.06</v>
      </c>
    </row>
    <row r="29" spans="2:7">
      <c r="B29" s="26">
        <v>39760</v>
      </c>
      <c r="C29" s="27" t="s">
        <v>32</v>
      </c>
      <c r="D29" s="28">
        <v>1</v>
      </c>
      <c r="E29" s="28">
        <v>639</v>
      </c>
      <c r="F29" s="28">
        <v>639</v>
      </c>
      <c r="G29" s="29">
        <f t="shared" si="0"/>
        <v>0.06</v>
      </c>
    </row>
    <row r="30" spans="2:7">
      <c r="B30" s="30">
        <v>39930</v>
      </c>
      <c r="C30" s="31" t="s">
        <v>33</v>
      </c>
      <c r="D30" s="32">
        <v>4</v>
      </c>
      <c r="E30" s="32">
        <v>409</v>
      </c>
      <c r="F30" s="32">
        <v>1636</v>
      </c>
      <c r="G30" s="33">
        <f t="shared" si="0"/>
        <v>0.08</v>
      </c>
    </row>
    <row r="31" spans="2:7">
      <c r="B31" s="26">
        <v>40083</v>
      </c>
      <c r="C31" s="27" t="s">
        <v>33</v>
      </c>
      <c r="D31" s="28">
        <v>4</v>
      </c>
      <c r="E31" s="28">
        <v>612</v>
      </c>
      <c r="F31" s="28">
        <v>2448</v>
      </c>
      <c r="G31" s="29">
        <f t="shared" si="0"/>
        <v>0.08</v>
      </c>
    </row>
    <row r="32" spans="2:7">
      <c r="B32" s="30">
        <v>39692</v>
      </c>
      <c r="C32" s="31" t="s">
        <v>34</v>
      </c>
      <c r="D32" s="32">
        <v>6</v>
      </c>
      <c r="E32" s="32">
        <v>688</v>
      </c>
      <c r="F32" s="32">
        <v>4128</v>
      </c>
      <c r="G32" s="33">
        <f t="shared" si="0"/>
        <v>0.04</v>
      </c>
    </row>
    <row r="33" spans="2:7">
      <c r="B33" s="26">
        <v>39981</v>
      </c>
      <c r="C33" s="27" t="s">
        <v>35</v>
      </c>
      <c r="D33" s="28">
        <v>10</v>
      </c>
      <c r="E33" s="28">
        <v>663</v>
      </c>
      <c r="F33" s="28">
        <v>6630</v>
      </c>
      <c r="G33" s="29">
        <f t="shared" si="0"/>
        <v>0.03</v>
      </c>
    </row>
    <row r="34" spans="2:7">
      <c r="B34" s="30">
        <v>40049</v>
      </c>
      <c r="C34" s="31" t="s">
        <v>36</v>
      </c>
      <c r="D34" s="32">
        <v>5</v>
      </c>
      <c r="E34" s="32">
        <v>608</v>
      </c>
      <c r="F34" s="32">
        <v>3040</v>
      </c>
      <c r="G34" s="33">
        <f t="shared" si="0"/>
        <v>0.05</v>
      </c>
    </row>
    <row r="35" spans="2:7">
      <c r="B35" s="37">
        <v>39470</v>
      </c>
      <c r="C35" s="38" t="s">
        <v>37</v>
      </c>
      <c r="D35" s="39">
        <v>6</v>
      </c>
      <c r="E35" s="39">
        <v>388</v>
      </c>
      <c r="F35" s="39">
        <v>2328</v>
      </c>
      <c r="G35" s="40">
        <f t="shared" si="0"/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36C8-BAC9-44D8-81E7-F97F68A9F06C}">
  <dimension ref="B2:K8"/>
  <sheetViews>
    <sheetView workbookViewId="0">
      <selection activeCell="E11" sqref="E11"/>
    </sheetView>
  </sheetViews>
  <sheetFormatPr defaultRowHeight="15"/>
  <cols>
    <col min="1" max="1" width="9.140625" style="4"/>
    <col min="2" max="2" width="16.42578125" style="4" customWidth="1"/>
    <col min="3" max="3" width="19.85546875" style="4" customWidth="1"/>
    <col min="4" max="4" width="4" style="4" customWidth="1"/>
    <col min="5" max="5" width="19.85546875" style="4" customWidth="1"/>
    <col min="6" max="11" width="9.42578125" style="4" customWidth="1"/>
    <col min="12" max="257" width="9.140625" style="4"/>
    <col min="258" max="258" width="16.42578125" style="4" customWidth="1"/>
    <col min="259" max="259" width="19.85546875" style="4" customWidth="1"/>
    <col min="260" max="260" width="4" style="4" customWidth="1"/>
    <col min="261" max="261" width="19.85546875" style="4" customWidth="1"/>
    <col min="262" max="267" width="9.42578125" style="4" customWidth="1"/>
    <col min="268" max="513" width="9.140625" style="4"/>
    <col min="514" max="514" width="16.42578125" style="4" customWidth="1"/>
    <col min="515" max="515" width="19.85546875" style="4" customWidth="1"/>
    <col min="516" max="516" width="4" style="4" customWidth="1"/>
    <col min="517" max="517" width="19.85546875" style="4" customWidth="1"/>
    <col min="518" max="523" width="9.42578125" style="4" customWidth="1"/>
    <col min="524" max="769" width="9.140625" style="4"/>
    <col min="770" max="770" width="16.42578125" style="4" customWidth="1"/>
    <col min="771" max="771" width="19.85546875" style="4" customWidth="1"/>
    <col min="772" max="772" width="4" style="4" customWidth="1"/>
    <col min="773" max="773" width="19.85546875" style="4" customWidth="1"/>
    <col min="774" max="779" width="9.42578125" style="4" customWidth="1"/>
    <col min="780" max="1025" width="9.140625" style="4"/>
    <col min="1026" max="1026" width="16.42578125" style="4" customWidth="1"/>
    <col min="1027" max="1027" width="19.85546875" style="4" customWidth="1"/>
    <col min="1028" max="1028" width="4" style="4" customWidth="1"/>
    <col min="1029" max="1029" width="19.85546875" style="4" customWidth="1"/>
    <col min="1030" max="1035" width="9.42578125" style="4" customWidth="1"/>
    <col min="1036" max="1281" width="9.140625" style="4"/>
    <col min="1282" max="1282" width="16.42578125" style="4" customWidth="1"/>
    <col min="1283" max="1283" width="19.85546875" style="4" customWidth="1"/>
    <col min="1284" max="1284" width="4" style="4" customWidth="1"/>
    <col min="1285" max="1285" width="19.85546875" style="4" customWidth="1"/>
    <col min="1286" max="1291" width="9.42578125" style="4" customWidth="1"/>
    <col min="1292" max="1537" width="9.140625" style="4"/>
    <col min="1538" max="1538" width="16.42578125" style="4" customWidth="1"/>
    <col min="1539" max="1539" width="19.85546875" style="4" customWidth="1"/>
    <col min="1540" max="1540" width="4" style="4" customWidth="1"/>
    <col min="1541" max="1541" width="19.85546875" style="4" customWidth="1"/>
    <col min="1542" max="1547" width="9.42578125" style="4" customWidth="1"/>
    <col min="1548" max="1793" width="9.140625" style="4"/>
    <col min="1794" max="1794" width="16.42578125" style="4" customWidth="1"/>
    <col min="1795" max="1795" width="19.85546875" style="4" customWidth="1"/>
    <col min="1796" max="1796" width="4" style="4" customWidth="1"/>
    <col min="1797" max="1797" width="19.85546875" style="4" customWidth="1"/>
    <col min="1798" max="1803" width="9.42578125" style="4" customWidth="1"/>
    <col min="1804" max="2049" width="9.140625" style="4"/>
    <col min="2050" max="2050" width="16.42578125" style="4" customWidth="1"/>
    <col min="2051" max="2051" width="19.85546875" style="4" customWidth="1"/>
    <col min="2052" max="2052" width="4" style="4" customWidth="1"/>
    <col min="2053" max="2053" width="19.85546875" style="4" customWidth="1"/>
    <col min="2054" max="2059" width="9.42578125" style="4" customWidth="1"/>
    <col min="2060" max="2305" width="9.140625" style="4"/>
    <col min="2306" max="2306" width="16.42578125" style="4" customWidth="1"/>
    <col min="2307" max="2307" width="19.85546875" style="4" customWidth="1"/>
    <col min="2308" max="2308" width="4" style="4" customWidth="1"/>
    <col min="2309" max="2309" width="19.85546875" style="4" customWidth="1"/>
    <col min="2310" max="2315" width="9.42578125" style="4" customWidth="1"/>
    <col min="2316" max="2561" width="9.140625" style="4"/>
    <col min="2562" max="2562" width="16.42578125" style="4" customWidth="1"/>
    <col min="2563" max="2563" width="19.85546875" style="4" customWidth="1"/>
    <col min="2564" max="2564" width="4" style="4" customWidth="1"/>
    <col min="2565" max="2565" width="19.85546875" style="4" customWidth="1"/>
    <col min="2566" max="2571" width="9.42578125" style="4" customWidth="1"/>
    <col min="2572" max="2817" width="9.140625" style="4"/>
    <col min="2818" max="2818" width="16.42578125" style="4" customWidth="1"/>
    <col min="2819" max="2819" width="19.85546875" style="4" customWidth="1"/>
    <col min="2820" max="2820" width="4" style="4" customWidth="1"/>
    <col min="2821" max="2821" width="19.85546875" style="4" customWidth="1"/>
    <col min="2822" max="2827" width="9.42578125" style="4" customWidth="1"/>
    <col min="2828" max="3073" width="9.140625" style="4"/>
    <col min="3074" max="3074" width="16.42578125" style="4" customWidth="1"/>
    <col min="3075" max="3075" width="19.85546875" style="4" customWidth="1"/>
    <col min="3076" max="3076" width="4" style="4" customWidth="1"/>
    <col min="3077" max="3077" width="19.85546875" style="4" customWidth="1"/>
    <col min="3078" max="3083" width="9.42578125" style="4" customWidth="1"/>
    <col min="3084" max="3329" width="9.140625" style="4"/>
    <col min="3330" max="3330" width="16.42578125" style="4" customWidth="1"/>
    <col min="3331" max="3331" width="19.85546875" style="4" customWidth="1"/>
    <col min="3332" max="3332" width="4" style="4" customWidth="1"/>
    <col min="3333" max="3333" width="19.85546875" style="4" customWidth="1"/>
    <col min="3334" max="3339" width="9.42578125" style="4" customWidth="1"/>
    <col min="3340" max="3585" width="9.140625" style="4"/>
    <col min="3586" max="3586" width="16.42578125" style="4" customWidth="1"/>
    <col min="3587" max="3587" width="19.85546875" style="4" customWidth="1"/>
    <col min="3588" max="3588" width="4" style="4" customWidth="1"/>
    <col min="3589" max="3589" width="19.85546875" style="4" customWidth="1"/>
    <col min="3590" max="3595" width="9.42578125" style="4" customWidth="1"/>
    <col min="3596" max="3841" width="9.140625" style="4"/>
    <col min="3842" max="3842" width="16.42578125" style="4" customWidth="1"/>
    <col min="3843" max="3843" width="19.85546875" style="4" customWidth="1"/>
    <col min="3844" max="3844" width="4" style="4" customWidth="1"/>
    <col min="3845" max="3845" width="19.85546875" style="4" customWidth="1"/>
    <col min="3846" max="3851" width="9.42578125" style="4" customWidth="1"/>
    <col min="3852" max="4097" width="9.140625" style="4"/>
    <col min="4098" max="4098" width="16.42578125" style="4" customWidth="1"/>
    <col min="4099" max="4099" width="19.85546875" style="4" customWidth="1"/>
    <col min="4100" max="4100" width="4" style="4" customWidth="1"/>
    <col min="4101" max="4101" width="19.85546875" style="4" customWidth="1"/>
    <col min="4102" max="4107" width="9.42578125" style="4" customWidth="1"/>
    <col min="4108" max="4353" width="9.140625" style="4"/>
    <col min="4354" max="4354" width="16.42578125" style="4" customWidth="1"/>
    <col min="4355" max="4355" width="19.85546875" style="4" customWidth="1"/>
    <col min="4356" max="4356" width="4" style="4" customWidth="1"/>
    <col min="4357" max="4357" width="19.85546875" style="4" customWidth="1"/>
    <col min="4358" max="4363" width="9.42578125" style="4" customWidth="1"/>
    <col min="4364" max="4609" width="9.140625" style="4"/>
    <col min="4610" max="4610" width="16.42578125" style="4" customWidth="1"/>
    <col min="4611" max="4611" width="19.85546875" style="4" customWidth="1"/>
    <col min="4612" max="4612" width="4" style="4" customWidth="1"/>
    <col min="4613" max="4613" width="19.85546875" style="4" customWidth="1"/>
    <col min="4614" max="4619" width="9.42578125" style="4" customWidth="1"/>
    <col min="4620" max="4865" width="9.140625" style="4"/>
    <col min="4866" max="4866" width="16.42578125" style="4" customWidth="1"/>
    <col min="4867" max="4867" width="19.85546875" style="4" customWidth="1"/>
    <col min="4868" max="4868" width="4" style="4" customWidth="1"/>
    <col min="4869" max="4869" width="19.85546875" style="4" customWidth="1"/>
    <col min="4870" max="4875" width="9.42578125" style="4" customWidth="1"/>
    <col min="4876" max="5121" width="9.140625" style="4"/>
    <col min="5122" max="5122" width="16.42578125" style="4" customWidth="1"/>
    <col min="5123" max="5123" width="19.85546875" style="4" customWidth="1"/>
    <col min="5124" max="5124" width="4" style="4" customWidth="1"/>
    <col min="5125" max="5125" width="19.85546875" style="4" customWidth="1"/>
    <col min="5126" max="5131" width="9.42578125" style="4" customWidth="1"/>
    <col min="5132" max="5377" width="9.140625" style="4"/>
    <col min="5378" max="5378" width="16.42578125" style="4" customWidth="1"/>
    <col min="5379" max="5379" width="19.85546875" style="4" customWidth="1"/>
    <col min="5380" max="5380" width="4" style="4" customWidth="1"/>
    <col min="5381" max="5381" width="19.85546875" style="4" customWidth="1"/>
    <col min="5382" max="5387" width="9.42578125" style="4" customWidth="1"/>
    <col min="5388" max="5633" width="9.140625" style="4"/>
    <col min="5634" max="5634" width="16.42578125" style="4" customWidth="1"/>
    <col min="5635" max="5635" width="19.85546875" style="4" customWidth="1"/>
    <col min="5636" max="5636" width="4" style="4" customWidth="1"/>
    <col min="5637" max="5637" width="19.85546875" style="4" customWidth="1"/>
    <col min="5638" max="5643" width="9.42578125" style="4" customWidth="1"/>
    <col min="5644" max="5889" width="9.140625" style="4"/>
    <col min="5890" max="5890" width="16.42578125" style="4" customWidth="1"/>
    <col min="5891" max="5891" width="19.85546875" style="4" customWidth="1"/>
    <col min="5892" max="5892" width="4" style="4" customWidth="1"/>
    <col min="5893" max="5893" width="19.85546875" style="4" customWidth="1"/>
    <col min="5894" max="5899" width="9.42578125" style="4" customWidth="1"/>
    <col min="5900" max="6145" width="9.140625" style="4"/>
    <col min="6146" max="6146" width="16.42578125" style="4" customWidth="1"/>
    <col min="6147" max="6147" width="19.85546875" style="4" customWidth="1"/>
    <col min="6148" max="6148" width="4" style="4" customWidth="1"/>
    <col min="6149" max="6149" width="19.85546875" style="4" customWidth="1"/>
    <col min="6150" max="6155" width="9.42578125" style="4" customWidth="1"/>
    <col min="6156" max="6401" width="9.140625" style="4"/>
    <col min="6402" max="6402" width="16.42578125" style="4" customWidth="1"/>
    <col min="6403" max="6403" width="19.85546875" style="4" customWidth="1"/>
    <col min="6404" max="6404" width="4" style="4" customWidth="1"/>
    <col min="6405" max="6405" width="19.85546875" style="4" customWidth="1"/>
    <col min="6406" max="6411" width="9.42578125" style="4" customWidth="1"/>
    <col min="6412" max="6657" width="9.140625" style="4"/>
    <col min="6658" max="6658" width="16.42578125" style="4" customWidth="1"/>
    <col min="6659" max="6659" width="19.85546875" style="4" customWidth="1"/>
    <col min="6660" max="6660" width="4" style="4" customWidth="1"/>
    <col min="6661" max="6661" width="19.85546875" style="4" customWidth="1"/>
    <col min="6662" max="6667" width="9.42578125" style="4" customWidth="1"/>
    <col min="6668" max="6913" width="9.140625" style="4"/>
    <col min="6914" max="6914" width="16.42578125" style="4" customWidth="1"/>
    <col min="6915" max="6915" width="19.85546875" style="4" customWidth="1"/>
    <col min="6916" max="6916" width="4" style="4" customWidth="1"/>
    <col min="6917" max="6917" width="19.85546875" style="4" customWidth="1"/>
    <col min="6918" max="6923" width="9.42578125" style="4" customWidth="1"/>
    <col min="6924" max="7169" width="9.140625" style="4"/>
    <col min="7170" max="7170" width="16.42578125" style="4" customWidth="1"/>
    <col min="7171" max="7171" width="19.85546875" style="4" customWidth="1"/>
    <col min="7172" max="7172" width="4" style="4" customWidth="1"/>
    <col min="7173" max="7173" width="19.85546875" style="4" customWidth="1"/>
    <col min="7174" max="7179" width="9.42578125" style="4" customWidth="1"/>
    <col min="7180" max="7425" width="9.140625" style="4"/>
    <col min="7426" max="7426" width="16.42578125" style="4" customWidth="1"/>
    <col min="7427" max="7427" width="19.85546875" style="4" customWidth="1"/>
    <col min="7428" max="7428" width="4" style="4" customWidth="1"/>
    <col min="7429" max="7429" width="19.85546875" style="4" customWidth="1"/>
    <col min="7430" max="7435" width="9.42578125" style="4" customWidth="1"/>
    <col min="7436" max="7681" width="9.140625" style="4"/>
    <col min="7682" max="7682" width="16.42578125" style="4" customWidth="1"/>
    <col min="7683" max="7683" width="19.85546875" style="4" customWidth="1"/>
    <col min="7684" max="7684" width="4" style="4" customWidth="1"/>
    <col min="7685" max="7685" width="19.85546875" style="4" customWidth="1"/>
    <col min="7686" max="7691" width="9.42578125" style="4" customWidth="1"/>
    <col min="7692" max="7937" width="9.140625" style="4"/>
    <col min="7938" max="7938" width="16.42578125" style="4" customWidth="1"/>
    <col min="7939" max="7939" width="19.85546875" style="4" customWidth="1"/>
    <col min="7940" max="7940" width="4" style="4" customWidth="1"/>
    <col min="7941" max="7941" width="19.85546875" style="4" customWidth="1"/>
    <col min="7942" max="7947" width="9.42578125" style="4" customWidth="1"/>
    <col min="7948" max="8193" width="9.140625" style="4"/>
    <col min="8194" max="8194" width="16.42578125" style="4" customWidth="1"/>
    <col min="8195" max="8195" width="19.85546875" style="4" customWidth="1"/>
    <col min="8196" max="8196" width="4" style="4" customWidth="1"/>
    <col min="8197" max="8197" width="19.85546875" style="4" customWidth="1"/>
    <col min="8198" max="8203" width="9.42578125" style="4" customWidth="1"/>
    <col min="8204" max="8449" width="9.140625" style="4"/>
    <col min="8450" max="8450" width="16.42578125" style="4" customWidth="1"/>
    <col min="8451" max="8451" width="19.85546875" style="4" customWidth="1"/>
    <col min="8452" max="8452" width="4" style="4" customWidth="1"/>
    <col min="8453" max="8453" width="19.85546875" style="4" customWidth="1"/>
    <col min="8454" max="8459" width="9.42578125" style="4" customWidth="1"/>
    <col min="8460" max="8705" width="9.140625" style="4"/>
    <col min="8706" max="8706" width="16.42578125" style="4" customWidth="1"/>
    <col min="8707" max="8707" width="19.85546875" style="4" customWidth="1"/>
    <col min="8708" max="8708" width="4" style="4" customWidth="1"/>
    <col min="8709" max="8709" width="19.85546875" style="4" customWidth="1"/>
    <col min="8710" max="8715" width="9.42578125" style="4" customWidth="1"/>
    <col min="8716" max="8961" width="9.140625" style="4"/>
    <col min="8962" max="8962" width="16.42578125" style="4" customWidth="1"/>
    <col min="8963" max="8963" width="19.85546875" style="4" customWidth="1"/>
    <col min="8964" max="8964" width="4" style="4" customWidth="1"/>
    <col min="8965" max="8965" width="19.85546875" style="4" customWidth="1"/>
    <col min="8966" max="8971" width="9.42578125" style="4" customWidth="1"/>
    <col min="8972" max="9217" width="9.140625" style="4"/>
    <col min="9218" max="9218" width="16.42578125" style="4" customWidth="1"/>
    <col min="9219" max="9219" width="19.85546875" style="4" customWidth="1"/>
    <col min="9220" max="9220" width="4" style="4" customWidth="1"/>
    <col min="9221" max="9221" width="19.85546875" style="4" customWidth="1"/>
    <col min="9222" max="9227" width="9.42578125" style="4" customWidth="1"/>
    <col min="9228" max="9473" width="9.140625" style="4"/>
    <col min="9474" max="9474" width="16.42578125" style="4" customWidth="1"/>
    <col min="9475" max="9475" width="19.85546875" style="4" customWidth="1"/>
    <col min="9476" max="9476" width="4" style="4" customWidth="1"/>
    <col min="9477" max="9477" width="19.85546875" style="4" customWidth="1"/>
    <col min="9478" max="9483" width="9.42578125" style="4" customWidth="1"/>
    <col min="9484" max="9729" width="9.140625" style="4"/>
    <col min="9730" max="9730" width="16.42578125" style="4" customWidth="1"/>
    <col min="9731" max="9731" width="19.85546875" style="4" customWidth="1"/>
    <col min="9732" max="9732" width="4" style="4" customWidth="1"/>
    <col min="9733" max="9733" width="19.85546875" style="4" customWidth="1"/>
    <col min="9734" max="9739" width="9.42578125" style="4" customWidth="1"/>
    <col min="9740" max="9985" width="9.140625" style="4"/>
    <col min="9986" max="9986" width="16.42578125" style="4" customWidth="1"/>
    <col min="9987" max="9987" width="19.85546875" style="4" customWidth="1"/>
    <col min="9988" max="9988" width="4" style="4" customWidth="1"/>
    <col min="9989" max="9989" width="19.85546875" style="4" customWidth="1"/>
    <col min="9990" max="9995" width="9.42578125" style="4" customWidth="1"/>
    <col min="9996" max="10241" width="9.140625" style="4"/>
    <col min="10242" max="10242" width="16.42578125" style="4" customWidth="1"/>
    <col min="10243" max="10243" width="19.85546875" style="4" customWidth="1"/>
    <col min="10244" max="10244" width="4" style="4" customWidth="1"/>
    <col min="10245" max="10245" width="19.85546875" style="4" customWidth="1"/>
    <col min="10246" max="10251" width="9.42578125" style="4" customWidth="1"/>
    <col min="10252" max="10497" width="9.140625" style="4"/>
    <col min="10498" max="10498" width="16.42578125" style="4" customWidth="1"/>
    <col min="10499" max="10499" width="19.85546875" style="4" customWidth="1"/>
    <col min="10500" max="10500" width="4" style="4" customWidth="1"/>
    <col min="10501" max="10501" width="19.85546875" style="4" customWidth="1"/>
    <col min="10502" max="10507" width="9.42578125" style="4" customWidth="1"/>
    <col min="10508" max="10753" width="9.140625" style="4"/>
    <col min="10754" max="10754" width="16.42578125" style="4" customWidth="1"/>
    <col min="10755" max="10755" width="19.85546875" style="4" customWidth="1"/>
    <col min="10756" max="10756" width="4" style="4" customWidth="1"/>
    <col min="10757" max="10757" width="19.85546875" style="4" customWidth="1"/>
    <col min="10758" max="10763" width="9.42578125" style="4" customWidth="1"/>
    <col min="10764" max="11009" width="9.140625" style="4"/>
    <col min="11010" max="11010" width="16.42578125" style="4" customWidth="1"/>
    <col min="11011" max="11011" width="19.85546875" style="4" customWidth="1"/>
    <col min="11012" max="11012" width="4" style="4" customWidth="1"/>
    <col min="11013" max="11013" width="19.85546875" style="4" customWidth="1"/>
    <col min="11014" max="11019" width="9.42578125" style="4" customWidth="1"/>
    <col min="11020" max="11265" width="9.140625" style="4"/>
    <col min="11266" max="11266" width="16.42578125" style="4" customWidth="1"/>
    <col min="11267" max="11267" width="19.85546875" style="4" customWidth="1"/>
    <col min="11268" max="11268" width="4" style="4" customWidth="1"/>
    <col min="11269" max="11269" width="19.85546875" style="4" customWidth="1"/>
    <col min="11270" max="11275" width="9.42578125" style="4" customWidth="1"/>
    <col min="11276" max="11521" width="9.140625" style="4"/>
    <col min="11522" max="11522" width="16.42578125" style="4" customWidth="1"/>
    <col min="11523" max="11523" width="19.85546875" style="4" customWidth="1"/>
    <col min="11524" max="11524" width="4" style="4" customWidth="1"/>
    <col min="11525" max="11525" width="19.85546875" style="4" customWidth="1"/>
    <col min="11526" max="11531" width="9.42578125" style="4" customWidth="1"/>
    <col min="11532" max="11777" width="9.140625" style="4"/>
    <col min="11778" max="11778" width="16.42578125" style="4" customWidth="1"/>
    <col min="11779" max="11779" width="19.85546875" style="4" customWidth="1"/>
    <col min="11780" max="11780" width="4" style="4" customWidth="1"/>
    <col min="11781" max="11781" width="19.85546875" style="4" customWidth="1"/>
    <col min="11782" max="11787" width="9.42578125" style="4" customWidth="1"/>
    <col min="11788" max="12033" width="9.140625" style="4"/>
    <col min="12034" max="12034" width="16.42578125" style="4" customWidth="1"/>
    <col min="12035" max="12035" width="19.85546875" style="4" customWidth="1"/>
    <col min="12036" max="12036" width="4" style="4" customWidth="1"/>
    <col min="12037" max="12037" width="19.85546875" style="4" customWidth="1"/>
    <col min="12038" max="12043" width="9.42578125" style="4" customWidth="1"/>
    <col min="12044" max="12289" width="9.140625" style="4"/>
    <col min="12290" max="12290" width="16.42578125" style="4" customWidth="1"/>
    <col min="12291" max="12291" width="19.85546875" style="4" customWidth="1"/>
    <col min="12292" max="12292" width="4" style="4" customWidth="1"/>
    <col min="12293" max="12293" width="19.85546875" style="4" customWidth="1"/>
    <col min="12294" max="12299" width="9.42578125" style="4" customWidth="1"/>
    <col min="12300" max="12545" width="9.140625" style="4"/>
    <col min="12546" max="12546" width="16.42578125" style="4" customWidth="1"/>
    <col min="12547" max="12547" width="19.85546875" style="4" customWidth="1"/>
    <col min="12548" max="12548" width="4" style="4" customWidth="1"/>
    <col min="12549" max="12549" width="19.85546875" style="4" customWidth="1"/>
    <col min="12550" max="12555" width="9.42578125" style="4" customWidth="1"/>
    <col min="12556" max="12801" width="9.140625" style="4"/>
    <col min="12802" max="12802" width="16.42578125" style="4" customWidth="1"/>
    <col min="12803" max="12803" width="19.85546875" style="4" customWidth="1"/>
    <col min="12804" max="12804" width="4" style="4" customWidth="1"/>
    <col min="12805" max="12805" width="19.85546875" style="4" customWidth="1"/>
    <col min="12806" max="12811" width="9.42578125" style="4" customWidth="1"/>
    <col min="12812" max="13057" width="9.140625" style="4"/>
    <col min="13058" max="13058" width="16.42578125" style="4" customWidth="1"/>
    <col min="13059" max="13059" width="19.85546875" style="4" customWidth="1"/>
    <col min="13060" max="13060" width="4" style="4" customWidth="1"/>
    <col min="13061" max="13061" width="19.85546875" style="4" customWidth="1"/>
    <col min="13062" max="13067" width="9.42578125" style="4" customWidth="1"/>
    <col min="13068" max="13313" width="9.140625" style="4"/>
    <col min="13314" max="13314" width="16.42578125" style="4" customWidth="1"/>
    <col min="13315" max="13315" width="19.85546875" style="4" customWidth="1"/>
    <col min="13316" max="13316" width="4" style="4" customWidth="1"/>
    <col min="13317" max="13317" width="19.85546875" style="4" customWidth="1"/>
    <col min="13318" max="13323" width="9.42578125" style="4" customWidth="1"/>
    <col min="13324" max="13569" width="9.140625" style="4"/>
    <col min="13570" max="13570" width="16.42578125" style="4" customWidth="1"/>
    <col min="13571" max="13571" width="19.85546875" style="4" customWidth="1"/>
    <col min="13572" max="13572" width="4" style="4" customWidth="1"/>
    <col min="13573" max="13573" width="19.85546875" style="4" customWidth="1"/>
    <col min="13574" max="13579" width="9.42578125" style="4" customWidth="1"/>
    <col min="13580" max="13825" width="9.140625" style="4"/>
    <col min="13826" max="13826" width="16.42578125" style="4" customWidth="1"/>
    <col min="13827" max="13827" width="19.85546875" style="4" customWidth="1"/>
    <col min="13828" max="13828" width="4" style="4" customWidth="1"/>
    <col min="13829" max="13829" width="19.85546875" style="4" customWidth="1"/>
    <col min="13830" max="13835" width="9.42578125" style="4" customWidth="1"/>
    <col min="13836" max="14081" width="9.140625" style="4"/>
    <col min="14082" max="14082" width="16.42578125" style="4" customWidth="1"/>
    <col min="14083" max="14083" width="19.85546875" style="4" customWidth="1"/>
    <col min="14084" max="14084" width="4" style="4" customWidth="1"/>
    <col min="14085" max="14085" width="19.85546875" style="4" customWidth="1"/>
    <col min="14086" max="14091" width="9.42578125" style="4" customWidth="1"/>
    <col min="14092" max="14337" width="9.140625" style="4"/>
    <col min="14338" max="14338" width="16.42578125" style="4" customWidth="1"/>
    <col min="14339" max="14339" width="19.85546875" style="4" customWidth="1"/>
    <col min="14340" max="14340" width="4" style="4" customWidth="1"/>
    <col min="14341" max="14341" width="19.85546875" style="4" customWidth="1"/>
    <col min="14342" max="14347" width="9.42578125" style="4" customWidth="1"/>
    <col min="14348" max="14593" width="9.140625" style="4"/>
    <col min="14594" max="14594" width="16.42578125" style="4" customWidth="1"/>
    <col min="14595" max="14595" width="19.85546875" style="4" customWidth="1"/>
    <col min="14596" max="14596" width="4" style="4" customWidth="1"/>
    <col min="14597" max="14597" width="19.85546875" style="4" customWidth="1"/>
    <col min="14598" max="14603" width="9.42578125" style="4" customWidth="1"/>
    <col min="14604" max="14849" width="9.140625" style="4"/>
    <col min="14850" max="14850" width="16.42578125" style="4" customWidth="1"/>
    <col min="14851" max="14851" width="19.85546875" style="4" customWidth="1"/>
    <col min="14852" max="14852" width="4" style="4" customWidth="1"/>
    <col min="14853" max="14853" width="19.85546875" style="4" customWidth="1"/>
    <col min="14854" max="14859" width="9.42578125" style="4" customWidth="1"/>
    <col min="14860" max="15105" width="9.140625" style="4"/>
    <col min="15106" max="15106" width="16.42578125" style="4" customWidth="1"/>
    <col min="15107" max="15107" width="19.85546875" style="4" customWidth="1"/>
    <col min="15108" max="15108" width="4" style="4" customWidth="1"/>
    <col min="15109" max="15109" width="19.85546875" style="4" customWidth="1"/>
    <col min="15110" max="15115" width="9.42578125" style="4" customWidth="1"/>
    <col min="15116" max="15361" width="9.140625" style="4"/>
    <col min="15362" max="15362" width="16.42578125" style="4" customWidth="1"/>
    <col min="15363" max="15363" width="19.85546875" style="4" customWidth="1"/>
    <col min="15364" max="15364" width="4" style="4" customWidth="1"/>
    <col min="15365" max="15365" width="19.85546875" style="4" customWidth="1"/>
    <col min="15366" max="15371" width="9.42578125" style="4" customWidth="1"/>
    <col min="15372" max="15617" width="9.140625" style="4"/>
    <col min="15618" max="15618" width="16.42578125" style="4" customWidth="1"/>
    <col min="15619" max="15619" width="19.85546875" style="4" customWidth="1"/>
    <col min="15620" max="15620" width="4" style="4" customWidth="1"/>
    <col min="15621" max="15621" width="19.85546875" style="4" customWidth="1"/>
    <col min="15622" max="15627" width="9.42578125" style="4" customWidth="1"/>
    <col min="15628" max="15873" width="9.140625" style="4"/>
    <col min="15874" max="15874" width="16.42578125" style="4" customWidth="1"/>
    <col min="15875" max="15875" width="19.85546875" style="4" customWidth="1"/>
    <col min="15876" max="15876" width="4" style="4" customWidth="1"/>
    <col min="15877" max="15877" width="19.85546875" style="4" customWidth="1"/>
    <col min="15878" max="15883" width="9.42578125" style="4" customWidth="1"/>
    <col min="15884" max="16129" width="9.140625" style="4"/>
    <col min="16130" max="16130" width="16.42578125" style="4" customWidth="1"/>
    <col min="16131" max="16131" width="19.85546875" style="4" customWidth="1"/>
    <col min="16132" max="16132" width="4" style="4" customWidth="1"/>
    <col min="16133" max="16133" width="19.85546875" style="4" customWidth="1"/>
    <col min="16134" max="16139" width="9.42578125" style="4" customWidth="1"/>
    <col min="16140" max="16384" width="9.140625" style="4"/>
  </cols>
  <sheetData>
    <row r="2" spans="2:11" ht="31.5">
      <c r="B2" s="41" t="s">
        <v>40</v>
      </c>
      <c r="C2" s="42"/>
      <c r="D2" s="42"/>
      <c r="E2" s="43"/>
      <c r="F2" s="43"/>
      <c r="G2" s="58"/>
    </row>
    <row r="6" spans="2:11" ht="30">
      <c r="E6" s="45" t="s">
        <v>41</v>
      </c>
      <c r="F6" s="46">
        <v>0</v>
      </c>
      <c r="G6" s="47">
        <f>F7+1</f>
        <v>2651</v>
      </c>
      <c r="H6" s="48">
        <f>G7+1</f>
        <v>27301</v>
      </c>
      <c r="I6" s="48">
        <f>H7+1</f>
        <v>58501</v>
      </c>
      <c r="J6" s="48">
        <f>I7+1</f>
        <v>131801</v>
      </c>
      <c r="K6" s="48">
        <f>J7+1</f>
        <v>284701</v>
      </c>
    </row>
    <row r="7" spans="2:11">
      <c r="B7" s="49" t="s">
        <v>42</v>
      </c>
      <c r="C7" s="50">
        <v>21566</v>
      </c>
      <c r="E7" s="51" t="s">
        <v>43</v>
      </c>
      <c r="F7" s="52">
        <v>2650</v>
      </c>
      <c r="G7" s="53">
        <v>27300</v>
      </c>
      <c r="H7" s="53">
        <v>58500</v>
      </c>
      <c r="I7" s="53">
        <v>131800</v>
      </c>
      <c r="J7" s="53">
        <v>284700</v>
      </c>
      <c r="K7" s="53"/>
    </row>
    <row r="8" spans="2:11" ht="17.25" customHeight="1">
      <c r="B8" s="49" t="s">
        <v>44</v>
      </c>
      <c r="C8" s="54">
        <f>HLOOKUP(C7,F6:K8,3,TRUE)</f>
        <v>0.28000000000000003</v>
      </c>
      <c r="E8" s="55" t="s">
        <v>45</v>
      </c>
      <c r="F8" s="56">
        <v>0.15</v>
      </c>
      <c r="G8" s="57">
        <v>0.28000000000000003</v>
      </c>
      <c r="H8" s="57">
        <v>0.31</v>
      </c>
      <c r="I8" s="57">
        <v>0.36</v>
      </c>
      <c r="J8" s="57">
        <v>0.39600000000000002</v>
      </c>
      <c r="K8" s="57">
        <v>0.45250000000000001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CCA3-8E75-48DC-B526-FD46D9A174DC}">
  <dimension ref="B1:K67"/>
  <sheetViews>
    <sheetView workbookViewId="0">
      <selection activeCell="B1" sqref="B1"/>
    </sheetView>
  </sheetViews>
  <sheetFormatPr defaultRowHeight="12.75"/>
  <cols>
    <col min="1" max="1" width="6.42578125" style="72" customWidth="1"/>
    <col min="2" max="2" width="8" style="72" customWidth="1"/>
    <col min="3" max="3" width="18.7109375" style="72" customWidth="1"/>
    <col min="4" max="5" width="14" style="73" customWidth="1"/>
    <col min="6" max="6" width="14.42578125" style="73" customWidth="1"/>
    <col min="7" max="7" width="15.5703125" style="74" bestFit="1" customWidth="1"/>
    <col min="8" max="8" width="17.28515625" style="72" customWidth="1"/>
    <col min="9" max="10" width="9.140625" style="72"/>
    <col min="11" max="11" width="20.28515625" style="72" bestFit="1" customWidth="1"/>
    <col min="12" max="16384" width="9.140625" style="72"/>
  </cols>
  <sheetData>
    <row r="1" spans="2:11" s="59" customFormat="1" ht="38.25" customHeight="1">
      <c r="B1" s="15" t="s">
        <v>76</v>
      </c>
      <c r="C1" s="75"/>
      <c r="D1" s="16"/>
      <c r="E1" s="75"/>
      <c r="F1" s="75"/>
    </row>
    <row r="2" spans="2:11" s="59" customFormat="1" ht="17.25" customHeight="1">
      <c r="B2" s="60"/>
      <c r="C2"/>
      <c r="D2"/>
      <c r="G2"/>
    </row>
    <row r="3" spans="2:11" s="59" customFormat="1" ht="17.25" customHeight="1">
      <c r="B3" s="60"/>
      <c r="C3"/>
      <c r="D3"/>
      <c r="G3"/>
    </row>
    <row r="4" spans="2:11" s="65" customFormat="1" ht="30.75" customHeight="1">
      <c r="B4" s="61" t="s">
        <v>46</v>
      </c>
      <c r="C4" s="62" t="s">
        <v>0</v>
      </c>
      <c r="D4" s="63" t="s">
        <v>47</v>
      </c>
      <c r="E4" s="62" t="s">
        <v>48</v>
      </c>
      <c r="F4" s="62" t="s">
        <v>49</v>
      </c>
      <c r="G4" s="64" t="s">
        <v>50</v>
      </c>
      <c r="H4" s="64" t="s">
        <v>51</v>
      </c>
    </row>
    <row r="5" spans="2:11" s="68" customFormat="1" ht="16.5" customHeight="1">
      <c r="B5" s="66">
        <v>1</v>
      </c>
      <c r="C5" s="66" t="s">
        <v>52</v>
      </c>
      <c r="D5" s="67">
        <v>3</v>
      </c>
      <c r="E5" s="67">
        <v>8</v>
      </c>
      <c r="F5" s="67">
        <v>10</v>
      </c>
      <c r="G5" s="67">
        <f>SUM(D5:F5)</f>
        <v>21</v>
      </c>
      <c r="H5" s="67" t="str">
        <f>LOOKUP(G5,$K$8:$K$13,$J$8:$J$13)</f>
        <v>B</v>
      </c>
    </row>
    <row r="6" spans="2:11" s="68" customFormat="1" ht="16.5" customHeight="1">
      <c r="B6" s="66">
        <v>2</v>
      </c>
      <c r="C6" s="66" t="s">
        <v>53</v>
      </c>
      <c r="D6" s="67">
        <v>6</v>
      </c>
      <c r="E6" s="67">
        <v>5</v>
      </c>
      <c r="F6" s="67">
        <v>7</v>
      </c>
      <c r="G6" s="67">
        <f t="shared" ref="G6:G24" si="0">SUM(D6:F6)</f>
        <v>18</v>
      </c>
      <c r="H6" s="67" t="str">
        <f t="shared" ref="H6:H24" si="1">LOOKUP(G6,$K$8:$K$13,$J$8:$J$13)</f>
        <v>C</v>
      </c>
      <c r="J6" s="69" t="s">
        <v>54</v>
      </c>
      <c r="K6" s="69" t="s">
        <v>55</v>
      </c>
    </row>
    <row r="7" spans="2:11" s="68" customFormat="1" ht="16.5" customHeight="1">
      <c r="B7" s="66">
        <v>3</v>
      </c>
      <c r="C7" s="66" t="s">
        <v>56</v>
      </c>
      <c r="D7" s="67">
        <v>8</v>
      </c>
      <c r="E7" s="67">
        <v>4</v>
      </c>
      <c r="F7" s="67">
        <v>9</v>
      </c>
      <c r="G7" s="67">
        <f t="shared" si="0"/>
        <v>21</v>
      </c>
      <c r="H7" s="67" t="str">
        <f t="shared" si="1"/>
        <v>B</v>
      </c>
      <c r="J7" s="70"/>
      <c r="K7" s="70"/>
    </row>
    <row r="8" spans="2:11" s="68" customFormat="1" ht="16.5" customHeight="1">
      <c r="B8" s="66">
        <v>4</v>
      </c>
      <c r="C8" s="66" t="s">
        <v>57</v>
      </c>
      <c r="D8" s="67">
        <v>9</v>
      </c>
      <c r="E8" s="67">
        <v>7</v>
      </c>
      <c r="F8" s="67">
        <v>4</v>
      </c>
      <c r="G8" s="67">
        <f t="shared" si="0"/>
        <v>20</v>
      </c>
      <c r="H8" s="67" t="str">
        <f t="shared" si="1"/>
        <v>B</v>
      </c>
      <c r="J8" s="71" t="s">
        <v>58</v>
      </c>
      <c r="K8" s="71">
        <v>0</v>
      </c>
    </row>
    <row r="9" spans="2:11" s="68" customFormat="1" ht="16.5" customHeight="1">
      <c r="B9" s="66">
        <v>5</v>
      </c>
      <c r="C9" s="66" t="s">
        <v>59</v>
      </c>
      <c r="D9" s="67">
        <v>4</v>
      </c>
      <c r="E9" s="67">
        <v>8</v>
      </c>
      <c r="F9" s="67">
        <v>9</v>
      </c>
      <c r="G9" s="67">
        <f t="shared" si="0"/>
        <v>21</v>
      </c>
      <c r="H9" s="67" t="str">
        <f t="shared" si="1"/>
        <v>B</v>
      </c>
      <c r="J9" s="71" t="s">
        <v>60</v>
      </c>
      <c r="K9" s="71">
        <v>5</v>
      </c>
    </row>
    <row r="10" spans="2:11" s="68" customFormat="1" ht="16.5" customHeight="1">
      <c r="B10" s="66">
        <v>6</v>
      </c>
      <c r="C10" s="66" t="s">
        <v>52</v>
      </c>
      <c r="D10" s="67">
        <v>4</v>
      </c>
      <c r="E10" s="67">
        <v>9</v>
      </c>
      <c r="F10" s="67">
        <v>5</v>
      </c>
      <c r="G10" s="67">
        <f t="shared" si="0"/>
        <v>18</v>
      </c>
      <c r="H10" s="67" t="str">
        <f t="shared" si="1"/>
        <v>C</v>
      </c>
      <c r="J10" s="71" t="s">
        <v>61</v>
      </c>
      <c r="K10" s="71">
        <v>10</v>
      </c>
    </row>
    <row r="11" spans="2:11" s="68" customFormat="1" ht="16.5" customHeight="1">
      <c r="B11" s="66">
        <v>7</v>
      </c>
      <c r="C11" s="66" t="s">
        <v>53</v>
      </c>
      <c r="D11" s="67">
        <v>8</v>
      </c>
      <c r="E11" s="67">
        <v>5</v>
      </c>
      <c r="F11" s="67">
        <v>2</v>
      </c>
      <c r="G11" s="67">
        <f t="shared" si="0"/>
        <v>15</v>
      </c>
      <c r="H11" s="67" t="str">
        <f t="shared" si="1"/>
        <v>C</v>
      </c>
      <c r="J11" s="71" t="s">
        <v>62</v>
      </c>
      <c r="K11" s="71">
        <v>15</v>
      </c>
    </row>
    <row r="12" spans="2:11" s="68" customFormat="1" ht="16.5" customHeight="1">
      <c r="B12" s="66">
        <v>8</v>
      </c>
      <c r="C12" s="66" t="s">
        <v>63</v>
      </c>
      <c r="D12" s="67">
        <v>7</v>
      </c>
      <c r="E12" s="67">
        <v>4</v>
      </c>
      <c r="F12" s="67">
        <v>8</v>
      </c>
      <c r="G12" s="67">
        <f t="shared" si="0"/>
        <v>19</v>
      </c>
      <c r="H12" s="67" t="str">
        <f t="shared" si="1"/>
        <v>C</v>
      </c>
      <c r="J12" s="71" t="s">
        <v>64</v>
      </c>
      <c r="K12" s="71">
        <v>20</v>
      </c>
    </row>
    <row r="13" spans="2:11" s="68" customFormat="1" ht="16.5" customHeight="1">
      <c r="B13" s="66">
        <v>9</v>
      </c>
      <c r="C13" s="66" t="s">
        <v>65</v>
      </c>
      <c r="D13" s="67">
        <v>3</v>
      </c>
      <c r="E13" s="67">
        <v>4</v>
      </c>
      <c r="F13" s="67">
        <v>4</v>
      </c>
      <c r="G13" s="67">
        <f t="shared" si="0"/>
        <v>11</v>
      </c>
      <c r="H13" s="67" t="str">
        <f t="shared" si="1"/>
        <v>D</v>
      </c>
      <c r="J13" s="71" t="s">
        <v>66</v>
      </c>
      <c r="K13" s="71">
        <v>25</v>
      </c>
    </row>
    <row r="14" spans="2:11" s="68" customFormat="1" ht="16.5" customHeight="1">
      <c r="B14" s="66">
        <v>10</v>
      </c>
      <c r="C14" s="66" t="s">
        <v>52</v>
      </c>
      <c r="D14" s="67">
        <v>10</v>
      </c>
      <c r="E14" s="67">
        <v>5</v>
      </c>
      <c r="F14" s="67">
        <v>4</v>
      </c>
      <c r="G14" s="67">
        <f t="shared" si="0"/>
        <v>19</v>
      </c>
      <c r="H14" s="67" t="str">
        <f t="shared" si="1"/>
        <v>C</v>
      </c>
    </row>
    <row r="15" spans="2:11" s="68" customFormat="1" ht="16.5" customHeight="1">
      <c r="B15" s="66">
        <v>11</v>
      </c>
      <c r="C15" s="66" t="s">
        <v>67</v>
      </c>
      <c r="D15" s="67">
        <v>7</v>
      </c>
      <c r="E15" s="67">
        <v>4</v>
      </c>
      <c r="F15" s="67">
        <v>8</v>
      </c>
      <c r="G15" s="67">
        <f t="shared" si="0"/>
        <v>19</v>
      </c>
      <c r="H15" s="67" t="str">
        <f t="shared" si="1"/>
        <v>C</v>
      </c>
    </row>
    <row r="16" spans="2:11" s="68" customFormat="1" ht="16.5" customHeight="1">
      <c r="B16" s="66">
        <v>12</v>
      </c>
      <c r="C16" s="66" t="s">
        <v>68</v>
      </c>
      <c r="D16" s="67">
        <v>5</v>
      </c>
      <c r="E16" s="67">
        <v>8</v>
      </c>
      <c r="F16" s="67">
        <v>9</v>
      </c>
      <c r="G16" s="67">
        <f t="shared" si="0"/>
        <v>22</v>
      </c>
      <c r="H16" s="67" t="str">
        <f t="shared" si="1"/>
        <v>B</v>
      </c>
    </row>
    <row r="17" spans="2:8" s="68" customFormat="1" ht="16.5" customHeight="1">
      <c r="B17" s="66">
        <v>13</v>
      </c>
      <c r="C17" s="66" t="s">
        <v>69</v>
      </c>
      <c r="D17" s="67">
        <v>4</v>
      </c>
      <c r="E17" s="67">
        <v>8</v>
      </c>
      <c r="F17" s="67">
        <v>4</v>
      </c>
      <c r="G17" s="67">
        <f t="shared" si="0"/>
        <v>16</v>
      </c>
      <c r="H17" s="67" t="str">
        <f t="shared" si="1"/>
        <v>C</v>
      </c>
    </row>
    <row r="18" spans="2:8" s="68" customFormat="1" ht="16.5" customHeight="1">
      <c r="B18" s="66">
        <v>14</v>
      </c>
      <c r="C18" s="66" t="s">
        <v>70</v>
      </c>
      <c r="D18" s="67">
        <v>8</v>
      </c>
      <c r="E18" s="67">
        <v>9</v>
      </c>
      <c r="F18" s="67">
        <v>6</v>
      </c>
      <c r="G18" s="67">
        <f t="shared" si="0"/>
        <v>23</v>
      </c>
      <c r="H18" s="67" t="str">
        <f t="shared" si="1"/>
        <v>B</v>
      </c>
    </row>
    <row r="19" spans="2:8" s="68" customFormat="1" ht="16.5" customHeight="1">
      <c r="B19" s="66">
        <v>15</v>
      </c>
      <c r="C19" s="66" t="s">
        <v>71</v>
      </c>
      <c r="D19" s="67">
        <v>9</v>
      </c>
      <c r="E19" s="67">
        <v>7</v>
      </c>
      <c r="F19" s="67">
        <v>5</v>
      </c>
      <c r="G19" s="67">
        <f t="shared" si="0"/>
        <v>21</v>
      </c>
      <c r="H19" s="67" t="str">
        <f t="shared" si="1"/>
        <v>B</v>
      </c>
    </row>
    <row r="20" spans="2:8" s="68" customFormat="1" ht="16.5" customHeight="1">
      <c r="B20" s="66">
        <v>16</v>
      </c>
      <c r="C20" s="66" t="s">
        <v>72</v>
      </c>
      <c r="D20" s="67">
        <v>10</v>
      </c>
      <c r="E20" s="67">
        <v>6</v>
      </c>
      <c r="F20" s="67">
        <v>4</v>
      </c>
      <c r="G20" s="67">
        <f t="shared" si="0"/>
        <v>20</v>
      </c>
      <c r="H20" s="67" t="str">
        <f t="shared" si="1"/>
        <v>B</v>
      </c>
    </row>
    <row r="21" spans="2:8" s="68" customFormat="1" ht="16.5" customHeight="1">
      <c r="B21" s="66">
        <v>17</v>
      </c>
      <c r="C21" s="66" t="s">
        <v>73</v>
      </c>
      <c r="D21" s="67">
        <v>3</v>
      </c>
      <c r="E21" s="67">
        <v>8</v>
      </c>
      <c r="F21" s="67">
        <v>9</v>
      </c>
      <c r="G21" s="67">
        <f t="shared" si="0"/>
        <v>20</v>
      </c>
      <c r="H21" s="67" t="str">
        <f t="shared" si="1"/>
        <v>B</v>
      </c>
    </row>
    <row r="22" spans="2:8" s="68" customFormat="1" ht="16.5" customHeight="1">
      <c r="B22" s="66">
        <v>18</v>
      </c>
      <c r="C22" s="66" t="s">
        <v>74</v>
      </c>
      <c r="D22" s="67">
        <v>6</v>
      </c>
      <c r="E22" s="67">
        <v>4</v>
      </c>
      <c r="F22" s="67">
        <v>7</v>
      </c>
      <c r="G22" s="67">
        <f t="shared" si="0"/>
        <v>17</v>
      </c>
      <c r="H22" s="67" t="str">
        <f t="shared" si="1"/>
        <v>C</v>
      </c>
    </row>
    <row r="23" spans="2:8" s="68" customFormat="1" ht="16.5" customHeight="1">
      <c r="B23" s="66">
        <v>19</v>
      </c>
      <c r="C23" s="66" t="s">
        <v>52</v>
      </c>
      <c r="D23" s="67">
        <v>4</v>
      </c>
      <c r="E23" s="67">
        <v>8</v>
      </c>
      <c r="F23" s="67">
        <v>7</v>
      </c>
      <c r="G23" s="67">
        <f t="shared" si="0"/>
        <v>19</v>
      </c>
      <c r="H23" s="67" t="str">
        <f t="shared" si="1"/>
        <v>C</v>
      </c>
    </row>
    <row r="24" spans="2:8" s="68" customFormat="1" ht="16.5" customHeight="1">
      <c r="B24" s="66">
        <v>20</v>
      </c>
      <c r="C24" s="66" t="s">
        <v>75</v>
      </c>
      <c r="D24" s="67">
        <v>8</v>
      </c>
      <c r="E24" s="67">
        <v>9</v>
      </c>
      <c r="F24" s="67">
        <v>5</v>
      </c>
      <c r="G24" s="67">
        <f t="shared" si="0"/>
        <v>22</v>
      </c>
      <c r="H24" s="67" t="str">
        <f t="shared" si="1"/>
        <v>B</v>
      </c>
    </row>
    <row r="25" spans="2:8" s="68" customFormat="1" ht="16.5" customHeight="1">
      <c r="B25"/>
      <c r="C25"/>
      <c r="D25"/>
      <c r="E25"/>
      <c r="F25"/>
      <c r="G25"/>
    </row>
    <row r="26" spans="2:8" s="68" customFormat="1" ht="16.5" customHeight="1">
      <c r="B26"/>
      <c r="C26"/>
      <c r="D26"/>
      <c r="E26"/>
      <c r="F26"/>
      <c r="G26"/>
    </row>
    <row r="27" spans="2:8" s="68" customFormat="1" ht="16.5" customHeight="1">
      <c r="B27"/>
      <c r="C27"/>
      <c r="D27"/>
      <c r="E27"/>
      <c r="F27"/>
      <c r="G27"/>
    </row>
    <row r="28" spans="2:8" s="68" customFormat="1" ht="16.5" customHeight="1">
      <c r="B28"/>
      <c r="C28"/>
      <c r="D28"/>
      <c r="E28"/>
      <c r="F28"/>
      <c r="G28"/>
    </row>
    <row r="29" spans="2:8" s="68" customFormat="1" ht="16.5" customHeight="1">
      <c r="B29"/>
      <c r="C29"/>
      <c r="D29"/>
      <c r="E29"/>
      <c r="F29"/>
      <c r="G29"/>
    </row>
    <row r="30" spans="2:8" s="68" customFormat="1" ht="16.5" customHeight="1">
      <c r="B30"/>
      <c r="C30"/>
      <c r="D30"/>
      <c r="E30"/>
      <c r="F30"/>
      <c r="G30"/>
    </row>
    <row r="31" spans="2:8" s="68" customFormat="1" ht="16.5" customHeight="1">
      <c r="B31"/>
      <c r="C31"/>
      <c r="D31"/>
      <c r="E31"/>
      <c r="F31"/>
      <c r="G31"/>
    </row>
    <row r="32" spans="2:8" s="68" customFormat="1" ht="16.5" customHeight="1">
      <c r="B32"/>
      <c r="C32"/>
      <c r="D32"/>
      <c r="E32"/>
      <c r="F32"/>
      <c r="G32"/>
    </row>
    <row r="33" spans="2:7" s="68" customFormat="1" ht="16.5" customHeight="1">
      <c r="B33"/>
      <c r="C33"/>
      <c r="D33"/>
      <c r="E33"/>
      <c r="F33"/>
      <c r="G33"/>
    </row>
    <row r="34" spans="2:7" s="68" customFormat="1" ht="16.5" customHeight="1">
      <c r="B34"/>
      <c r="C34"/>
      <c r="D34"/>
      <c r="E34"/>
      <c r="F34"/>
      <c r="G34"/>
    </row>
    <row r="35" spans="2:7" s="68" customFormat="1" ht="16.5" customHeight="1">
      <c r="B35"/>
      <c r="C35"/>
      <c r="D35"/>
      <c r="E35"/>
      <c r="F35"/>
      <c r="G35"/>
    </row>
    <row r="36" spans="2:7" s="68" customFormat="1" ht="16.5" customHeight="1">
      <c r="B36"/>
      <c r="C36"/>
      <c r="D36"/>
      <c r="E36"/>
      <c r="F36"/>
      <c r="G36"/>
    </row>
    <row r="37" spans="2:7" s="68" customFormat="1" ht="16.5" customHeight="1">
      <c r="B37"/>
      <c r="C37"/>
      <c r="D37"/>
      <c r="E37"/>
      <c r="F37"/>
      <c r="G37"/>
    </row>
    <row r="38" spans="2:7" s="68" customFormat="1" ht="16.5" customHeight="1">
      <c r="B38"/>
      <c r="C38"/>
      <c r="D38"/>
      <c r="E38"/>
      <c r="F38"/>
      <c r="G38"/>
    </row>
    <row r="39" spans="2:7" s="68" customFormat="1" ht="16.5" customHeight="1">
      <c r="B39"/>
      <c r="C39"/>
      <c r="D39"/>
      <c r="E39"/>
      <c r="F39"/>
      <c r="G39"/>
    </row>
    <row r="40" spans="2:7" s="68" customFormat="1" ht="16.5" customHeight="1">
      <c r="B40"/>
      <c r="C40"/>
      <c r="D40"/>
      <c r="E40"/>
      <c r="F40"/>
      <c r="G40"/>
    </row>
    <row r="41" spans="2:7" s="68" customFormat="1" ht="16.5" customHeight="1">
      <c r="B41"/>
      <c r="C41"/>
      <c r="D41"/>
      <c r="E41"/>
      <c r="F41"/>
      <c r="G41"/>
    </row>
    <row r="42" spans="2:7" s="68" customFormat="1" ht="16.5" customHeight="1">
      <c r="B42"/>
      <c r="C42"/>
      <c r="D42"/>
      <c r="E42"/>
      <c r="F42"/>
      <c r="G42"/>
    </row>
    <row r="43" spans="2:7" s="68" customFormat="1" ht="16.5" customHeight="1">
      <c r="B43"/>
      <c r="C43"/>
      <c r="D43"/>
      <c r="E43"/>
      <c r="F43"/>
      <c r="G43"/>
    </row>
    <row r="44" spans="2:7" s="68" customFormat="1" ht="16.5" customHeight="1">
      <c r="B44"/>
      <c r="C44"/>
      <c r="D44"/>
      <c r="E44"/>
      <c r="F44"/>
      <c r="G44"/>
    </row>
    <row r="45" spans="2:7" s="68" customFormat="1" ht="16.5" customHeight="1">
      <c r="B45"/>
      <c r="C45"/>
      <c r="D45"/>
      <c r="E45"/>
      <c r="F45"/>
      <c r="G45"/>
    </row>
    <row r="46" spans="2:7" s="68" customFormat="1" ht="16.5" customHeight="1">
      <c r="B46"/>
      <c r="C46"/>
      <c r="D46"/>
      <c r="E46"/>
      <c r="F46"/>
      <c r="G46"/>
    </row>
    <row r="47" spans="2:7" s="68" customFormat="1" ht="16.5" customHeight="1">
      <c r="B47"/>
      <c r="C47"/>
      <c r="D47"/>
      <c r="E47"/>
      <c r="F47"/>
      <c r="G47"/>
    </row>
    <row r="48" spans="2:7" s="68" customFormat="1" ht="16.5" customHeight="1">
      <c r="B48"/>
      <c r="C48"/>
      <c r="D48"/>
      <c r="E48"/>
      <c r="F48"/>
      <c r="G48"/>
    </row>
    <row r="49" spans="2:7" s="68" customFormat="1" ht="16.5" customHeight="1">
      <c r="B49"/>
      <c r="C49"/>
      <c r="D49"/>
      <c r="E49"/>
      <c r="F49"/>
      <c r="G49"/>
    </row>
    <row r="50" spans="2:7" s="68" customFormat="1" ht="16.5" customHeight="1">
      <c r="B50"/>
      <c r="C50"/>
      <c r="D50"/>
      <c r="E50"/>
      <c r="F50"/>
      <c r="G50"/>
    </row>
    <row r="51" spans="2:7" s="68" customFormat="1" ht="16.5" customHeight="1">
      <c r="B51"/>
      <c r="C51"/>
      <c r="D51"/>
      <c r="E51"/>
      <c r="F51"/>
      <c r="G51"/>
    </row>
    <row r="52" spans="2:7" s="68" customFormat="1" ht="16.5" customHeight="1">
      <c r="B52"/>
      <c r="C52"/>
      <c r="D52"/>
      <c r="E52"/>
      <c r="F52"/>
      <c r="G52"/>
    </row>
    <row r="53" spans="2:7" s="68" customFormat="1" ht="16.5" customHeight="1">
      <c r="B53"/>
      <c r="C53"/>
      <c r="D53"/>
      <c r="E53"/>
      <c r="F53"/>
      <c r="G53"/>
    </row>
    <row r="54" spans="2:7" s="68" customFormat="1" ht="16.5" customHeight="1">
      <c r="B54"/>
      <c r="C54"/>
      <c r="D54"/>
      <c r="E54"/>
      <c r="F54"/>
      <c r="G54"/>
    </row>
    <row r="55" spans="2:7" s="68" customFormat="1" ht="16.5" customHeight="1">
      <c r="B55"/>
      <c r="C55"/>
      <c r="D55"/>
      <c r="E55"/>
      <c r="F55"/>
      <c r="G55"/>
    </row>
    <row r="56" spans="2:7" s="68" customFormat="1" ht="16.5" customHeight="1">
      <c r="B56"/>
      <c r="C56"/>
      <c r="D56"/>
      <c r="E56"/>
      <c r="F56"/>
      <c r="G56"/>
    </row>
    <row r="57" spans="2:7" s="68" customFormat="1" ht="16.5" customHeight="1">
      <c r="B57"/>
      <c r="C57"/>
      <c r="D57"/>
      <c r="E57"/>
      <c r="F57"/>
      <c r="G57"/>
    </row>
    <row r="58" spans="2:7" s="68" customFormat="1" ht="16.5" customHeight="1">
      <c r="B58"/>
      <c r="C58"/>
      <c r="D58"/>
      <c r="E58"/>
      <c r="F58"/>
      <c r="G58"/>
    </row>
    <row r="59" spans="2:7" s="68" customFormat="1" ht="16.5" customHeight="1">
      <c r="B59"/>
      <c r="C59"/>
      <c r="D59"/>
      <c r="E59"/>
      <c r="F59"/>
      <c r="G59"/>
    </row>
    <row r="60" spans="2:7" s="68" customFormat="1" ht="16.5" customHeight="1">
      <c r="B60"/>
      <c r="C60"/>
      <c r="D60"/>
      <c r="E60"/>
      <c r="F60"/>
      <c r="G60"/>
    </row>
    <row r="61" spans="2:7" s="68" customFormat="1" ht="16.5" customHeight="1">
      <c r="B61"/>
      <c r="C61"/>
      <c r="D61"/>
      <c r="E61"/>
      <c r="F61"/>
      <c r="G61"/>
    </row>
    <row r="62" spans="2:7" s="68" customFormat="1" ht="16.5" customHeight="1">
      <c r="B62"/>
      <c r="C62"/>
      <c r="D62"/>
      <c r="E62"/>
      <c r="F62"/>
      <c r="G62"/>
    </row>
    <row r="63" spans="2:7" s="68" customFormat="1" ht="16.5" customHeight="1">
      <c r="B63"/>
      <c r="C63"/>
      <c r="D63"/>
      <c r="E63"/>
      <c r="F63"/>
      <c r="G63"/>
    </row>
    <row r="64" spans="2:7" s="68" customFormat="1" ht="16.5" customHeight="1">
      <c r="B64"/>
      <c r="C64"/>
      <c r="D64"/>
      <c r="E64"/>
      <c r="F64"/>
      <c r="G64"/>
    </row>
    <row r="65" spans="2:7" s="68" customFormat="1" ht="16.5" customHeight="1">
      <c r="B65"/>
      <c r="C65"/>
      <c r="D65"/>
      <c r="E65"/>
      <c r="F65"/>
      <c r="G65"/>
    </row>
    <row r="66" spans="2:7" s="68" customFormat="1" ht="16.5" customHeight="1">
      <c r="B66"/>
      <c r="C66"/>
      <c r="D66"/>
      <c r="E66"/>
      <c r="F66"/>
      <c r="G66"/>
    </row>
    <row r="67" spans="2:7" s="68" customFormat="1" ht="16.5" customHeight="1">
      <c r="B67"/>
      <c r="C67"/>
      <c r="D67"/>
      <c r="E67"/>
      <c r="F67"/>
      <c r="G67"/>
    </row>
  </sheetData>
  <mergeCells count="2">
    <mergeCell ref="J6:J7"/>
    <mergeCell ref="K6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DEFA-4952-498A-A84A-33E7794E6D0F}">
  <dimension ref="A2:T40"/>
  <sheetViews>
    <sheetView topLeftCell="A3" workbookViewId="0">
      <selection activeCell="I8" sqref="I8"/>
    </sheetView>
  </sheetViews>
  <sheetFormatPr defaultRowHeight="15"/>
  <cols>
    <col min="1" max="1" width="1.42578125" style="76" customWidth="1"/>
    <col min="2" max="2" width="16" style="76" customWidth="1"/>
    <col min="3" max="3" width="12" style="76" customWidth="1"/>
    <col min="4" max="4" width="14.5703125" style="76" bestFit="1" customWidth="1"/>
    <col min="5" max="20" width="12.42578125" style="76" customWidth="1"/>
    <col min="21" max="16384" width="9.140625" style="76"/>
  </cols>
  <sheetData>
    <row r="2" spans="1:20" s="72" customFormat="1" ht="6" customHeight="1">
      <c r="B2" s="98"/>
      <c r="C2" s="98"/>
      <c r="D2" s="98"/>
      <c r="E2" s="98"/>
      <c r="F2" s="98"/>
      <c r="G2" s="98"/>
    </row>
    <row r="3" spans="1:20" s="59" customFormat="1" ht="38.25" customHeight="1">
      <c r="B3" s="15" t="s">
        <v>77</v>
      </c>
      <c r="C3" s="75"/>
      <c r="D3" s="16"/>
      <c r="E3" s="75"/>
      <c r="F3" s="75"/>
      <c r="G3" s="75"/>
    </row>
    <row r="4" spans="1:20" s="59" customFormat="1" ht="17.25" customHeight="1">
      <c r="B4" s="60"/>
      <c r="C4"/>
      <c r="D4"/>
      <c r="E4"/>
      <c r="H4"/>
    </row>
    <row r="5" spans="1:20" ht="21" customHeight="1">
      <c r="I5" s="76">
        <f>MATCH(I6,B12:T12,0)</f>
        <v>2</v>
      </c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0" s="81" customFormat="1" ht="21" customHeight="1" thickBot="1">
      <c r="A6" s="78"/>
      <c r="B6" s="79" t="s">
        <v>78</v>
      </c>
      <c r="C6" s="80" t="s">
        <v>79</v>
      </c>
      <c r="D6" s="80" t="s">
        <v>80</v>
      </c>
      <c r="E6" s="80" t="s">
        <v>81</v>
      </c>
      <c r="F6" s="80" t="s">
        <v>82</v>
      </c>
      <c r="I6" s="81" t="s">
        <v>83</v>
      </c>
    </row>
    <row r="7" spans="1:20" ht="21" customHeight="1" thickTop="1" thickBot="1">
      <c r="A7" s="82"/>
      <c r="B7" s="83" t="s">
        <v>84</v>
      </c>
      <c r="C7" s="84" t="str">
        <f>INDEX($B$12:$T$27,MATCH($B7,$D$12:$D$27,0),MATCH(C$6,$B$12:$T$12,0))</f>
        <v>RGS0102</v>
      </c>
      <c r="D7" s="84">
        <f t="shared" ref="D7:F10" si="0">INDEX($B$12:$T$27,MATCH($B7,$D$12:$D$27,0),MATCH(D$6,$B$12:$T$12,0))</f>
        <v>970</v>
      </c>
      <c r="E7" s="84">
        <f t="shared" si="0"/>
        <v>821</v>
      </c>
      <c r="F7" s="84">
        <f t="shared" si="0"/>
        <v>998</v>
      </c>
      <c r="H7" s="76" t="s">
        <v>84</v>
      </c>
      <c r="I7" s="76" t="str">
        <f>INDEX($B$12:$T$27,H8,I5)</f>
        <v>RGS0102</v>
      </c>
    </row>
    <row r="8" spans="1:20" ht="21" customHeight="1" thickTop="1" thickBot="1">
      <c r="A8" s="82"/>
      <c r="B8" s="83" t="s">
        <v>85</v>
      </c>
      <c r="C8" s="84" t="str">
        <f t="shared" ref="C8:C10" si="1">INDEX($B$12:$T$27,MATCH($B8,$D$12:$D$27,0),MATCH(C$6,$B$12:$T$12,0))</f>
        <v>RGS0105</v>
      </c>
      <c r="D8" s="84">
        <f t="shared" si="0"/>
        <v>150</v>
      </c>
      <c r="E8" s="84">
        <f t="shared" si="0"/>
        <v>150</v>
      </c>
      <c r="F8" s="84">
        <f t="shared" si="0"/>
        <v>150</v>
      </c>
      <c r="H8" s="76">
        <f>MATCH(H7,$D$12:$D$27,0)</f>
        <v>3</v>
      </c>
    </row>
    <row r="9" spans="1:20" ht="21" customHeight="1" thickTop="1" thickBot="1">
      <c r="A9" s="82"/>
      <c r="B9" s="83" t="s">
        <v>86</v>
      </c>
      <c r="C9" s="84" t="str">
        <f t="shared" si="1"/>
        <v>RGS0107</v>
      </c>
      <c r="D9" s="84">
        <f t="shared" si="0"/>
        <v>185</v>
      </c>
      <c r="E9" s="84">
        <f t="shared" si="0"/>
        <v>186</v>
      </c>
      <c r="F9" s="84">
        <f t="shared" si="0"/>
        <v>186</v>
      </c>
    </row>
    <row r="10" spans="1:20" ht="21" customHeight="1" thickTop="1">
      <c r="A10" s="82"/>
      <c r="B10" s="83" t="s">
        <v>87</v>
      </c>
      <c r="C10" s="84" t="str">
        <f t="shared" si="1"/>
        <v>RGS0113</v>
      </c>
      <c r="D10" s="84">
        <f t="shared" si="0"/>
        <v>1650</v>
      </c>
      <c r="E10" s="84">
        <f t="shared" si="0"/>
        <v>1650</v>
      </c>
      <c r="F10" s="84">
        <f t="shared" si="0"/>
        <v>1650</v>
      </c>
    </row>
    <row r="11" spans="1:20" ht="21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</row>
    <row r="12" spans="1:20" ht="21" customHeight="1">
      <c r="A12" s="77"/>
      <c r="B12" s="85" t="s">
        <v>88</v>
      </c>
      <c r="C12" s="86" t="s">
        <v>79</v>
      </c>
      <c r="D12" s="86" t="s">
        <v>78</v>
      </c>
      <c r="E12" s="86" t="s">
        <v>89</v>
      </c>
      <c r="F12" s="86" t="s">
        <v>90</v>
      </c>
      <c r="G12" s="86" t="s">
        <v>91</v>
      </c>
      <c r="H12" s="87" t="s">
        <v>92</v>
      </c>
      <c r="I12" s="86" t="s">
        <v>93</v>
      </c>
      <c r="J12" s="86" t="s">
        <v>94</v>
      </c>
      <c r="K12" s="86" t="s">
        <v>95</v>
      </c>
      <c r="L12" s="87" t="s">
        <v>80</v>
      </c>
      <c r="M12" s="86" t="s">
        <v>96</v>
      </c>
      <c r="N12" s="86" t="s">
        <v>97</v>
      </c>
      <c r="O12" s="86" t="s">
        <v>98</v>
      </c>
      <c r="P12" s="87" t="s">
        <v>81</v>
      </c>
      <c r="Q12" s="86" t="s">
        <v>99</v>
      </c>
      <c r="R12" s="86" t="s">
        <v>100</v>
      </c>
      <c r="S12" s="86" t="s">
        <v>101</v>
      </c>
      <c r="T12" s="87" t="s">
        <v>82</v>
      </c>
    </row>
    <row r="13" spans="1:20" ht="21" customHeight="1">
      <c r="A13" s="77"/>
      <c r="B13" s="88">
        <v>1</v>
      </c>
      <c r="C13" s="89" t="s">
        <v>102</v>
      </c>
      <c r="D13" s="90" t="s">
        <v>103</v>
      </c>
      <c r="E13" s="89">
        <v>1500</v>
      </c>
      <c r="F13" s="89">
        <v>1500</v>
      </c>
      <c r="G13" s="89">
        <v>1500</v>
      </c>
      <c r="H13" s="91">
        <f t="shared" ref="H13:H27" si="2">SUM(E13:G13)</f>
        <v>4500</v>
      </c>
      <c r="I13" s="89">
        <v>1500</v>
      </c>
      <c r="J13" s="89">
        <v>1500</v>
      </c>
      <c r="K13" s="89">
        <v>1500</v>
      </c>
      <c r="L13" s="91">
        <f t="shared" ref="L13:L27" si="3">SUM(I13:K13)</f>
        <v>4500</v>
      </c>
      <c r="M13" s="89">
        <v>1500</v>
      </c>
      <c r="N13" s="89">
        <v>1500</v>
      </c>
      <c r="O13" s="89">
        <v>1500</v>
      </c>
      <c r="P13" s="91">
        <f t="shared" ref="P13:P27" si="4">SUM(M13:O13)</f>
        <v>4500</v>
      </c>
      <c r="Q13" s="89">
        <v>1500</v>
      </c>
      <c r="R13" s="89">
        <v>1500</v>
      </c>
      <c r="S13" s="89">
        <v>1500</v>
      </c>
      <c r="T13" s="91">
        <f t="shared" ref="T13:T27" si="5">SUM(Q13:S13)</f>
        <v>4500</v>
      </c>
    </row>
    <row r="14" spans="1:20" ht="21" customHeight="1">
      <c r="A14" s="77"/>
      <c r="B14" s="92">
        <v>2</v>
      </c>
      <c r="C14" s="93" t="s">
        <v>104</v>
      </c>
      <c r="D14" s="94" t="s">
        <v>84</v>
      </c>
      <c r="E14" s="93">
        <v>250</v>
      </c>
      <c r="F14" s="93">
        <v>331</v>
      </c>
      <c r="G14" s="93">
        <v>299</v>
      </c>
      <c r="H14" s="95">
        <f t="shared" si="2"/>
        <v>880</v>
      </c>
      <c r="I14" s="93">
        <v>333</v>
      </c>
      <c r="J14" s="93">
        <v>324</v>
      </c>
      <c r="K14" s="93">
        <v>313</v>
      </c>
      <c r="L14" s="95">
        <f t="shared" si="3"/>
        <v>970</v>
      </c>
      <c r="M14" s="93">
        <v>338</v>
      </c>
      <c r="N14" s="93">
        <v>225</v>
      </c>
      <c r="O14" s="93">
        <v>258</v>
      </c>
      <c r="P14" s="95">
        <f t="shared" si="4"/>
        <v>821</v>
      </c>
      <c r="Q14" s="93">
        <v>322</v>
      </c>
      <c r="R14" s="93">
        <v>338</v>
      </c>
      <c r="S14" s="93">
        <v>338</v>
      </c>
      <c r="T14" s="95">
        <f t="shared" si="5"/>
        <v>998</v>
      </c>
    </row>
    <row r="15" spans="1:20" ht="21" customHeight="1">
      <c r="A15" s="77"/>
      <c r="B15" s="88">
        <v>3</v>
      </c>
      <c r="C15" s="89" t="s">
        <v>105</v>
      </c>
      <c r="D15" s="90" t="s">
        <v>106</v>
      </c>
      <c r="E15" s="89">
        <v>345</v>
      </c>
      <c r="F15" s="89">
        <v>345</v>
      </c>
      <c r="G15" s="89">
        <v>345</v>
      </c>
      <c r="H15" s="91">
        <f t="shared" si="2"/>
        <v>1035</v>
      </c>
      <c r="I15" s="89">
        <v>345</v>
      </c>
      <c r="J15" s="89">
        <v>345</v>
      </c>
      <c r="K15" s="89">
        <v>345</v>
      </c>
      <c r="L15" s="91">
        <f t="shared" si="3"/>
        <v>1035</v>
      </c>
      <c r="M15" s="89">
        <v>345</v>
      </c>
      <c r="N15" s="89">
        <v>345</v>
      </c>
      <c r="O15" s="89">
        <v>345</v>
      </c>
      <c r="P15" s="91">
        <f t="shared" si="4"/>
        <v>1035</v>
      </c>
      <c r="Q15" s="89">
        <v>345</v>
      </c>
      <c r="R15" s="89">
        <v>345</v>
      </c>
      <c r="S15" s="89">
        <v>345</v>
      </c>
      <c r="T15" s="91">
        <f t="shared" si="5"/>
        <v>1035</v>
      </c>
    </row>
    <row r="16" spans="1:20" ht="21" customHeight="1">
      <c r="A16" s="77"/>
      <c r="B16" s="92">
        <v>4</v>
      </c>
      <c r="C16" s="93" t="s">
        <v>107</v>
      </c>
      <c r="D16" s="94" t="s">
        <v>108</v>
      </c>
      <c r="E16" s="93">
        <v>120</v>
      </c>
      <c r="F16" s="93">
        <v>120</v>
      </c>
      <c r="G16" s="93">
        <v>120</v>
      </c>
      <c r="H16" s="95">
        <f t="shared" si="2"/>
        <v>360</v>
      </c>
      <c r="I16" s="93">
        <v>120</v>
      </c>
      <c r="J16" s="93">
        <v>120</v>
      </c>
      <c r="K16" s="93">
        <v>120</v>
      </c>
      <c r="L16" s="95">
        <f t="shared" si="3"/>
        <v>360</v>
      </c>
      <c r="M16" s="93">
        <v>120</v>
      </c>
      <c r="N16" s="93">
        <v>120</v>
      </c>
      <c r="O16" s="93">
        <v>120</v>
      </c>
      <c r="P16" s="95">
        <f t="shared" si="4"/>
        <v>360</v>
      </c>
      <c r="Q16" s="93">
        <v>120</v>
      </c>
      <c r="R16" s="93">
        <v>120</v>
      </c>
      <c r="S16" s="93">
        <v>120</v>
      </c>
      <c r="T16" s="95">
        <f t="shared" si="5"/>
        <v>360</v>
      </c>
    </row>
    <row r="17" spans="1:20" ht="21" customHeight="1">
      <c r="A17" s="77"/>
      <c r="B17" s="88">
        <v>5</v>
      </c>
      <c r="C17" s="89" t="s">
        <v>109</v>
      </c>
      <c r="D17" s="90" t="s">
        <v>85</v>
      </c>
      <c r="E17" s="89">
        <v>50</v>
      </c>
      <c r="F17" s="89">
        <v>50</v>
      </c>
      <c r="G17" s="89">
        <v>50</v>
      </c>
      <c r="H17" s="91">
        <f t="shared" si="2"/>
        <v>150</v>
      </c>
      <c r="I17" s="89">
        <v>50</v>
      </c>
      <c r="J17" s="89">
        <v>50</v>
      </c>
      <c r="K17" s="89">
        <v>50</v>
      </c>
      <c r="L17" s="91">
        <f t="shared" si="3"/>
        <v>150</v>
      </c>
      <c r="M17" s="89">
        <v>50</v>
      </c>
      <c r="N17" s="89">
        <v>50</v>
      </c>
      <c r="O17" s="89">
        <v>50</v>
      </c>
      <c r="P17" s="91">
        <f t="shared" si="4"/>
        <v>150</v>
      </c>
      <c r="Q17" s="89">
        <v>50</v>
      </c>
      <c r="R17" s="89">
        <v>50</v>
      </c>
      <c r="S17" s="89">
        <v>50</v>
      </c>
      <c r="T17" s="91">
        <f t="shared" si="5"/>
        <v>150</v>
      </c>
    </row>
    <row r="18" spans="1:20" ht="21" customHeight="1">
      <c r="A18" s="77"/>
      <c r="B18" s="92">
        <v>6</v>
      </c>
      <c r="C18" s="93" t="s">
        <v>110</v>
      </c>
      <c r="D18" s="94" t="s">
        <v>111</v>
      </c>
      <c r="E18" s="93">
        <v>72</v>
      </c>
      <c r="F18" s="93">
        <v>70</v>
      </c>
      <c r="G18" s="93">
        <v>80</v>
      </c>
      <c r="H18" s="95">
        <f t="shared" si="2"/>
        <v>222</v>
      </c>
      <c r="I18" s="93">
        <v>70</v>
      </c>
      <c r="J18" s="93">
        <v>75</v>
      </c>
      <c r="K18" s="93">
        <v>80</v>
      </c>
      <c r="L18" s="95">
        <f t="shared" si="3"/>
        <v>225</v>
      </c>
      <c r="M18" s="93">
        <v>90</v>
      </c>
      <c r="N18" s="93">
        <v>73</v>
      </c>
      <c r="O18" s="93">
        <v>75</v>
      </c>
      <c r="P18" s="95">
        <f t="shared" si="4"/>
        <v>238</v>
      </c>
      <c r="Q18" s="93">
        <v>70</v>
      </c>
      <c r="R18" s="93">
        <v>90</v>
      </c>
      <c r="S18" s="93">
        <v>90</v>
      </c>
      <c r="T18" s="95">
        <f t="shared" si="5"/>
        <v>250</v>
      </c>
    </row>
    <row r="19" spans="1:20" ht="21" customHeight="1">
      <c r="A19" s="77"/>
      <c r="B19" s="88">
        <v>7</v>
      </c>
      <c r="C19" s="89" t="s">
        <v>112</v>
      </c>
      <c r="D19" s="90" t="s">
        <v>86</v>
      </c>
      <c r="E19" s="89">
        <v>60</v>
      </c>
      <c r="F19" s="89">
        <v>63</v>
      </c>
      <c r="G19" s="89">
        <v>65</v>
      </c>
      <c r="H19" s="91">
        <f t="shared" si="2"/>
        <v>188</v>
      </c>
      <c r="I19" s="89">
        <v>60</v>
      </c>
      <c r="J19" s="89">
        <v>65</v>
      </c>
      <c r="K19" s="89">
        <v>60</v>
      </c>
      <c r="L19" s="91">
        <f t="shared" si="3"/>
        <v>185</v>
      </c>
      <c r="M19" s="89">
        <v>63</v>
      </c>
      <c r="N19" s="89">
        <v>60</v>
      </c>
      <c r="O19" s="89">
        <v>63</v>
      </c>
      <c r="P19" s="91">
        <f t="shared" si="4"/>
        <v>186</v>
      </c>
      <c r="Q19" s="89">
        <v>60</v>
      </c>
      <c r="R19" s="89">
        <v>63</v>
      </c>
      <c r="S19" s="89">
        <v>63</v>
      </c>
      <c r="T19" s="91">
        <f t="shared" si="5"/>
        <v>186</v>
      </c>
    </row>
    <row r="20" spans="1:20" ht="21" customHeight="1">
      <c r="A20" s="77"/>
      <c r="B20" s="92">
        <v>8</v>
      </c>
      <c r="C20" s="93" t="s">
        <v>113</v>
      </c>
      <c r="D20" s="94" t="s">
        <v>114</v>
      </c>
      <c r="E20" s="93">
        <v>45</v>
      </c>
      <c r="F20" s="93">
        <v>45</v>
      </c>
      <c r="G20" s="93">
        <v>45</v>
      </c>
      <c r="H20" s="95">
        <f t="shared" si="2"/>
        <v>135</v>
      </c>
      <c r="I20" s="93">
        <v>45</v>
      </c>
      <c r="J20" s="93">
        <v>45</v>
      </c>
      <c r="K20" s="93">
        <v>45</v>
      </c>
      <c r="L20" s="95">
        <f t="shared" si="3"/>
        <v>135</v>
      </c>
      <c r="M20" s="93">
        <v>45</v>
      </c>
      <c r="N20" s="93">
        <v>45</v>
      </c>
      <c r="O20" s="93">
        <v>45</v>
      </c>
      <c r="P20" s="95">
        <f t="shared" si="4"/>
        <v>135</v>
      </c>
      <c r="Q20" s="93">
        <v>45</v>
      </c>
      <c r="R20" s="93">
        <v>45</v>
      </c>
      <c r="S20" s="93">
        <v>45</v>
      </c>
      <c r="T20" s="95">
        <f t="shared" si="5"/>
        <v>135</v>
      </c>
    </row>
    <row r="21" spans="1:20" ht="21" customHeight="1">
      <c r="A21" s="77"/>
      <c r="B21" s="88">
        <v>9</v>
      </c>
      <c r="C21" s="89" t="s">
        <v>115</v>
      </c>
      <c r="D21" s="90" t="s">
        <v>116</v>
      </c>
      <c r="E21" s="89">
        <v>155</v>
      </c>
      <c r="F21" s="89">
        <v>155</v>
      </c>
      <c r="G21" s="89">
        <v>158</v>
      </c>
      <c r="H21" s="91">
        <f t="shared" si="2"/>
        <v>468</v>
      </c>
      <c r="I21" s="89">
        <v>160</v>
      </c>
      <c r="J21" s="89">
        <v>165</v>
      </c>
      <c r="K21" s="89">
        <v>200</v>
      </c>
      <c r="L21" s="91">
        <f t="shared" si="3"/>
        <v>525</v>
      </c>
      <c r="M21" s="89">
        <v>340</v>
      </c>
      <c r="N21" s="89">
        <v>350</v>
      </c>
      <c r="O21" s="89">
        <v>240</v>
      </c>
      <c r="P21" s="91">
        <f t="shared" si="4"/>
        <v>930</v>
      </c>
      <c r="Q21" s="89">
        <v>180</v>
      </c>
      <c r="R21" s="89">
        <v>340</v>
      </c>
      <c r="S21" s="89">
        <v>340</v>
      </c>
      <c r="T21" s="91">
        <f t="shared" si="5"/>
        <v>860</v>
      </c>
    </row>
    <row r="22" spans="1:20" ht="21" customHeight="1">
      <c r="A22" s="77"/>
      <c r="B22" s="92">
        <v>10</v>
      </c>
      <c r="C22" s="93" t="s">
        <v>117</v>
      </c>
      <c r="D22" s="94" t="s">
        <v>118</v>
      </c>
      <c r="E22" s="93">
        <v>35</v>
      </c>
      <c r="F22" s="93">
        <v>35</v>
      </c>
      <c r="G22" s="93">
        <v>37</v>
      </c>
      <c r="H22" s="95">
        <f t="shared" si="2"/>
        <v>107</v>
      </c>
      <c r="I22" s="93">
        <v>39</v>
      </c>
      <c r="J22" s="93">
        <v>45</v>
      </c>
      <c r="K22" s="93">
        <v>42</v>
      </c>
      <c r="L22" s="95">
        <f t="shared" si="3"/>
        <v>126</v>
      </c>
      <c r="M22" s="93">
        <v>42</v>
      </c>
      <c r="N22" s="93">
        <v>36</v>
      </c>
      <c r="O22" s="93">
        <v>38</v>
      </c>
      <c r="P22" s="95">
        <f t="shared" si="4"/>
        <v>116</v>
      </c>
      <c r="Q22" s="93">
        <v>40</v>
      </c>
      <c r="R22" s="93">
        <v>42</v>
      </c>
      <c r="S22" s="93">
        <v>42</v>
      </c>
      <c r="T22" s="95">
        <f t="shared" si="5"/>
        <v>124</v>
      </c>
    </row>
    <row r="23" spans="1:20" ht="21" customHeight="1">
      <c r="A23" s="77"/>
      <c r="B23" s="88">
        <v>11</v>
      </c>
      <c r="C23" s="89" t="s">
        <v>119</v>
      </c>
      <c r="D23" s="90" t="s">
        <v>120</v>
      </c>
      <c r="E23" s="89">
        <v>50</v>
      </c>
      <c r="F23" s="89">
        <v>45</v>
      </c>
      <c r="G23" s="89">
        <v>40</v>
      </c>
      <c r="H23" s="91">
        <f t="shared" si="2"/>
        <v>135</v>
      </c>
      <c r="I23" s="89">
        <v>40</v>
      </c>
      <c r="J23" s="89">
        <v>42</v>
      </c>
      <c r="K23" s="89">
        <v>50</v>
      </c>
      <c r="L23" s="91">
        <f t="shared" si="3"/>
        <v>132</v>
      </c>
      <c r="M23" s="89">
        <v>55</v>
      </c>
      <c r="N23" s="89">
        <v>40</v>
      </c>
      <c r="O23" s="89">
        <v>43</v>
      </c>
      <c r="P23" s="91">
        <f t="shared" si="4"/>
        <v>138</v>
      </c>
      <c r="Q23" s="89">
        <v>30</v>
      </c>
      <c r="R23" s="89">
        <v>55</v>
      </c>
      <c r="S23" s="89">
        <v>55</v>
      </c>
      <c r="T23" s="91">
        <f t="shared" si="5"/>
        <v>140</v>
      </c>
    </row>
    <row r="24" spans="1:20" ht="21" customHeight="1">
      <c r="A24" s="77"/>
      <c r="B24" s="92">
        <v>12</v>
      </c>
      <c r="C24" s="93" t="s">
        <v>121</v>
      </c>
      <c r="D24" s="94" t="s">
        <v>122</v>
      </c>
      <c r="E24" s="93">
        <v>123</v>
      </c>
      <c r="F24" s="93">
        <v>92</v>
      </c>
      <c r="G24" s="93">
        <v>58</v>
      </c>
      <c r="H24" s="95">
        <f t="shared" si="2"/>
        <v>273</v>
      </c>
      <c r="I24" s="93">
        <v>131</v>
      </c>
      <c r="J24" s="93">
        <v>46</v>
      </c>
      <c r="K24" s="93">
        <v>105</v>
      </c>
      <c r="L24" s="95">
        <f t="shared" si="3"/>
        <v>282</v>
      </c>
      <c r="M24" s="93">
        <v>84</v>
      </c>
      <c r="N24" s="93">
        <v>108</v>
      </c>
      <c r="O24" s="93">
        <v>132</v>
      </c>
      <c r="P24" s="95">
        <f t="shared" si="4"/>
        <v>324</v>
      </c>
      <c r="Q24" s="93">
        <v>136</v>
      </c>
      <c r="R24" s="93">
        <v>84</v>
      </c>
      <c r="S24" s="93">
        <v>84</v>
      </c>
      <c r="T24" s="95">
        <f t="shared" si="5"/>
        <v>304</v>
      </c>
    </row>
    <row r="25" spans="1:20" ht="21" customHeight="1">
      <c r="A25" s="77"/>
      <c r="B25" s="88">
        <v>13</v>
      </c>
      <c r="C25" s="89" t="s">
        <v>123</v>
      </c>
      <c r="D25" s="90" t="s">
        <v>87</v>
      </c>
      <c r="E25" s="89">
        <v>550</v>
      </c>
      <c r="F25" s="89">
        <v>550</v>
      </c>
      <c r="G25" s="89">
        <v>550</v>
      </c>
      <c r="H25" s="91">
        <f t="shared" si="2"/>
        <v>1650</v>
      </c>
      <c r="I25" s="89">
        <v>550</v>
      </c>
      <c r="J25" s="89">
        <v>550</v>
      </c>
      <c r="K25" s="89">
        <v>550</v>
      </c>
      <c r="L25" s="91">
        <f t="shared" si="3"/>
        <v>1650</v>
      </c>
      <c r="M25" s="89">
        <v>550</v>
      </c>
      <c r="N25" s="89">
        <v>550</v>
      </c>
      <c r="O25" s="89">
        <v>550</v>
      </c>
      <c r="P25" s="91">
        <f t="shared" si="4"/>
        <v>1650</v>
      </c>
      <c r="Q25" s="89">
        <v>550</v>
      </c>
      <c r="R25" s="89">
        <v>550</v>
      </c>
      <c r="S25" s="89">
        <v>550</v>
      </c>
      <c r="T25" s="91">
        <f t="shared" si="5"/>
        <v>1650</v>
      </c>
    </row>
    <row r="26" spans="1:20" ht="21" customHeight="1">
      <c r="B26" s="92">
        <v>14</v>
      </c>
      <c r="C26" s="93" t="s">
        <v>124</v>
      </c>
      <c r="D26" s="94" t="s">
        <v>125</v>
      </c>
      <c r="E26" s="93">
        <v>200</v>
      </c>
      <c r="F26" s="93">
        <v>225</v>
      </c>
      <c r="G26" s="93">
        <v>300</v>
      </c>
      <c r="H26" s="95">
        <f t="shared" si="2"/>
        <v>725</v>
      </c>
      <c r="I26" s="93">
        <v>200</v>
      </c>
      <c r="J26" s="93">
        <v>200</v>
      </c>
      <c r="K26" s="93">
        <v>200</v>
      </c>
      <c r="L26" s="95">
        <f t="shared" si="3"/>
        <v>600</v>
      </c>
      <c r="M26" s="93">
        <v>250</v>
      </c>
      <c r="N26" s="93">
        <v>325</v>
      </c>
      <c r="O26" s="93">
        <v>200</v>
      </c>
      <c r="P26" s="95">
        <f t="shared" si="4"/>
        <v>775</v>
      </c>
      <c r="Q26" s="93">
        <v>200</v>
      </c>
      <c r="R26" s="93">
        <v>250</v>
      </c>
      <c r="S26" s="93">
        <v>250</v>
      </c>
      <c r="T26" s="95">
        <f t="shared" si="5"/>
        <v>700</v>
      </c>
    </row>
    <row r="27" spans="1:20" ht="21" customHeight="1">
      <c r="A27" s="77"/>
      <c r="B27" s="96" t="s">
        <v>126</v>
      </c>
      <c r="C27" s="96"/>
      <c r="D27" s="96"/>
      <c r="E27" s="97">
        <v>3555</v>
      </c>
      <c r="F27" s="97">
        <v>3626</v>
      </c>
      <c r="G27" s="97">
        <v>3647</v>
      </c>
      <c r="H27" s="97">
        <f t="shared" si="2"/>
        <v>10828</v>
      </c>
      <c r="I27" s="97">
        <v>3643</v>
      </c>
      <c r="J27" s="97">
        <v>3572</v>
      </c>
      <c r="K27" s="97">
        <v>3660</v>
      </c>
      <c r="L27" s="97">
        <f t="shared" si="3"/>
        <v>10875</v>
      </c>
      <c r="M27" s="97">
        <v>3872</v>
      </c>
      <c r="N27" s="97">
        <v>3827</v>
      </c>
      <c r="O27" s="97">
        <v>3659</v>
      </c>
      <c r="P27" s="97">
        <f t="shared" si="4"/>
        <v>11358</v>
      </c>
      <c r="Q27" s="97">
        <v>3648</v>
      </c>
      <c r="R27" s="97">
        <v>3872</v>
      </c>
      <c r="S27" s="97">
        <v>3872</v>
      </c>
      <c r="T27" s="97">
        <f t="shared" si="5"/>
        <v>11392</v>
      </c>
    </row>
    <row r="39" s="76" customFormat="1"/>
    <row r="40" s="76" customFormat="1"/>
  </sheetData>
  <dataValidations count="2">
    <dataValidation type="list" allowBlank="1" showInputMessage="1" showErrorMessage="1" sqref="C6:F6" xr:uid="{7550CEE0-91AC-4632-8CB6-9DFA75C3B06B}">
      <formula1>$B$12:$T$12</formula1>
    </dataValidation>
    <dataValidation type="list" allowBlank="1" showInputMessage="1" showErrorMessage="1" sqref="B7:B10" xr:uid="{0FC9EB00-5743-43B6-85E0-6D86E51CD91B}">
      <formula1>$D$13:$D$26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Santosh Revankar</cp:lastModifiedBy>
  <dcterms:created xsi:type="dcterms:W3CDTF">2016-05-23T12:20:50Z</dcterms:created>
  <dcterms:modified xsi:type="dcterms:W3CDTF">2023-12-07T16:59:03Z</dcterms:modified>
</cp:coreProperties>
</file>