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uminati\Desktop\Bio elektroniikka labra 1\"/>
    </mc:Choice>
  </mc:AlternateContent>
  <xr:revisionPtr revIDLastSave="0" documentId="13_ncr:1_{376E4E14-402B-43AA-B896-B5DF3284D615}" xr6:coauthVersionLast="40" xr6:coauthVersionMax="40" xr10:uidLastSave="{00000000-0000-0000-0000-000000000000}"/>
  <bookViews>
    <workbookView xWindow="0" yWindow="0" windowWidth="9420" windowHeight="11610" xr2:uid="{C5F3E10B-1D17-44E2-8139-D6939F614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Y3" i="1" l="1"/>
  <c r="X3" i="1"/>
  <c r="M21" i="1" l="1"/>
  <c r="U4" i="1"/>
  <c r="X4" i="1" s="1"/>
  <c r="Y4" i="1" s="1"/>
  <c r="U5" i="1"/>
  <c r="X5" i="1" s="1"/>
  <c r="Y5" i="1" s="1"/>
  <c r="U6" i="1"/>
  <c r="X6" i="1" s="1"/>
  <c r="Y6" i="1" s="1"/>
  <c r="U7" i="1"/>
  <c r="X7" i="1" s="1"/>
  <c r="Y7" i="1" s="1"/>
  <c r="U8" i="1"/>
  <c r="X8" i="1" s="1"/>
  <c r="Y8" i="1" s="1"/>
  <c r="U9" i="1"/>
  <c r="X9" i="1" s="1"/>
  <c r="Y9" i="1" s="1"/>
  <c r="U10" i="1"/>
  <c r="X10" i="1" s="1"/>
  <c r="Y10" i="1" s="1"/>
  <c r="U11" i="1"/>
  <c r="X11" i="1" s="1"/>
  <c r="Y11" i="1" s="1"/>
  <c r="U12" i="1"/>
  <c r="X12" i="1" s="1"/>
  <c r="Y12" i="1" s="1"/>
  <c r="U13" i="1"/>
  <c r="X13" i="1" s="1"/>
  <c r="Y13" i="1" s="1"/>
  <c r="U14" i="1"/>
  <c r="X14" i="1" s="1"/>
  <c r="Y14" i="1" s="1"/>
  <c r="U15" i="1"/>
  <c r="X15" i="1" s="1"/>
  <c r="Y15" i="1" s="1"/>
  <c r="U16" i="1"/>
  <c r="X16" i="1" s="1"/>
  <c r="Y16" i="1" s="1"/>
  <c r="U17" i="1"/>
  <c r="X17" i="1" s="1"/>
  <c r="Y17" i="1" s="1"/>
  <c r="U18" i="1"/>
  <c r="X18" i="1" s="1"/>
  <c r="Y18" i="1" s="1"/>
  <c r="U19" i="1"/>
  <c r="X19" i="1" s="1"/>
  <c r="Y19" i="1" s="1"/>
  <c r="U20" i="1"/>
  <c r="X20" i="1" s="1"/>
  <c r="Y20" i="1" s="1"/>
  <c r="U21" i="1"/>
  <c r="X21" i="1" s="1"/>
  <c r="Y21" i="1" s="1"/>
  <c r="U3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C15" i="1"/>
  <c r="D15" i="1" s="1"/>
  <c r="C16" i="1"/>
  <c r="C17" i="1"/>
  <c r="C18" i="1"/>
  <c r="D18" i="1" s="1"/>
  <c r="C19" i="1"/>
  <c r="D19" i="1" s="1"/>
  <c r="C20" i="1"/>
  <c r="C21" i="1"/>
  <c r="C14" i="1"/>
  <c r="D14" i="1" s="1"/>
  <c r="M11" i="1"/>
  <c r="N11" i="1" s="1"/>
  <c r="I11" i="1"/>
  <c r="I12" i="1"/>
  <c r="H11" i="1"/>
  <c r="D11" i="1"/>
  <c r="D12" i="1"/>
  <c r="C11" i="1"/>
  <c r="C12" i="1"/>
  <c r="C13" i="1"/>
  <c r="D13" i="1" s="1"/>
  <c r="D4" i="1"/>
  <c r="D5" i="1"/>
  <c r="D16" i="1"/>
  <c r="D17" i="1"/>
  <c r="D20" i="1"/>
  <c r="D21" i="1"/>
  <c r="D3" i="1"/>
  <c r="C8" i="1"/>
  <c r="D8" i="1" s="1"/>
  <c r="C9" i="1"/>
  <c r="D9" i="1" s="1"/>
  <c r="C10" i="1"/>
  <c r="D10" i="1" s="1"/>
  <c r="C4" i="1"/>
  <c r="C5" i="1"/>
  <c r="C6" i="1"/>
  <c r="D6" i="1" s="1"/>
  <c r="C7" i="1"/>
  <c r="D7" i="1" s="1"/>
  <c r="C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  <c r="I3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H7" i="1"/>
  <c r="I7" i="1" s="1"/>
  <c r="H8" i="1"/>
  <c r="I8" i="1" s="1"/>
  <c r="H9" i="1"/>
  <c r="I9" i="1" s="1"/>
  <c r="H10" i="1"/>
  <c r="I10" i="1" s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M4" i="1"/>
  <c r="M5" i="1"/>
  <c r="M6" i="1"/>
  <c r="M3" i="1"/>
  <c r="H4" i="1"/>
  <c r="I4" i="1" s="1"/>
  <c r="H5" i="1"/>
  <c r="I5" i="1" s="1"/>
  <c r="H6" i="1"/>
  <c r="I6" i="1" s="1"/>
  <c r="H3" i="1"/>
  <c r="T4" i="1"/>
</calcChain>
</file>

<file path=xl/sharedStrings.xml><?xml version="1.0" encoding="utf-8"?>
<sst xmlns="http://schemas.openxmlformats.org/spreadsheetml/2006/main" count="85" uniqueCount="9">
  <si>
    <t>Frequency</t>
  </si>
  <si>
    <t>Vin</t>
  </si>
  <si>
    <t>Vout</t>
  </si>
  <si>
    <t>Gain</t>
  </si>
  <si>
    <t>DeltaTime</t>
  </si>
  <si>
    <t>V</t>
  </si>
  <si>
    <t>s</t>
  </si>
  <si>
    <t>Hz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</si>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</sst>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Vahvistus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200000</c:v>
                </c:pt>
                <c:pt idx="7">
                  <c:v>250000</c:v>
                </c:pt>
                <c:pt idx="8">
                  <c:v>333000</c:v>
                </c:pt>
                <c:pt idx="9">
                  <c:v>500000</c:v>
                </c:pt>
                <c:pt idx="10">
                  <c:v>750000</c:v>
                </c:pt>
                <c:pt idx="11">
                  <c:v>1000000</c:v>
                </c:pt>
                <c:pt idx="12">
                  <c:v>1500000</c:v>
                </c:pt>
                <c:pt idx="13">
                  <c:v>2000000</c:v>
                </c:pt>
                <c:pt idx="14">
                  <c:v>3000000</c:v>
                </c:pt>
                <c:pt idx="15">
                  <c:v>4000000</c:v>
                </c:pt>
                <c:pt idx="16">
                  <c:v>5000000</c:v>
                </c:pt>
                <c:pt idx="17">
                  <c:v>7500000</c:v>
                </c:pt>
                <c:pt idx="18">
                  <c:v>10000000</c:v>
                </c:pt>
              </c:numCache>
            </c:numRef>
          </c:xVal>
          <c:yVal>
            <c:numRef>
              <c:f>Sheet1!$Q$3:$Q$21</c:f>
              <c:numCache>
                <c:formatCode>General</c:formatCode>
                <c:ptCount val="19"/>
                <c:pt idx="0">
                  <c:v>19.443296122162149</c:v>
                </c:pt>
                <c:pt idx="1">
                  <c:v>19.812833529829</c:v>
                </c:pt>
                <c:pt idx="2">
                  <c:v>19.999999999999996</c:v>
                </c:pt>
                <c:pt idx="3">
                  <c:v>19.79824306002951</c:v>
                </c:pt>
                <c:pt idx="4">
                  <c:v>19.690922959033387</c:v>
                </c:pt>
                <c:pt idx="5">
                  <c:v>19.448259457950016</c:v>
                </c:pt>
                <c:pt idx="6">
                  <c:v>18.147973152965729</c:v>
                </c:pt>
                <c:pt idx="7">
                  <c:v>17.251035839803013</c:v>
                </c:pt>
                <c:pt idx="8">
                  <c:v>15.784001792064991</c:v>
                </c:pt>
                <c:pt idx="9">
                  <c:v>13.186648910588337</c:v>
                </c:pt>
                <c:pt idx="10">
                  <c:v>9.9484471169070368</c:v>
                </c:pt>
                <c:pt idx="11">
                  <c:v>7.5711302093072375</c:v>
                </c:pt>
                <c:pt idx="12">
                  <c:v>4.3146181621694462</c:v>
                </c:pt>
                <c:pt idx="13">
                  <c:v>2.0851615682151268</c:v>
                </c:pt>
                <c:pt idx="14">
                  <c:v>-0.51473853641317457</c:v>
                </c:pt>
                <c:pt idx="15">
                  <c:v>-1.4808321279042749</c:v>
                </c:pt>
                <c:pt idx="16">
                  <c:v>-3.478503945983471</c:v>
                </c:pt>
                <c:pt idx="17">
                  <c:v>-3.6981944820573971</c:v>
                </c:pt>
                <c:pt idx="18">
                  <c:v>-10.241976765504678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3-43AE-9F6B-ECA8B96B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4752"/>
        <c:axId val="205912400"/>
      </c:scatterChart>
      <c:valAx>
        <c:axId val="203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2400"/>
        <c:crosses val="autoZero"/>
        <c:crossBetween val="midCat"/>
      </c:valAx>
      <c:valAx>
        <c:axId val="205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Vahvistus</a:t>
                </a:r>
                <a:r>
                  <a:rPr lang="en-US" baseline="0"/>
                  <a:t> / dB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Vaihe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200000</c:v>
                </c:pt>
                <c:pt idx="7">
                  <c:v>250000</c:v>
                </c:pt>
                <c:pt idx="8">
                  <c:v>333000</c:v>
                </c:pt>
                <c:pt idx="9">
                  <c:v>500000</c:v>
                </c:pt>
                <c:pt idx="10">
                  <c:v>750000</c:v>
                </c:pt>
                <c:pt idx="11">
                  <c:v>1000000</c:v>
                </c:pt>
                <c:pt idx="12">
                  <c:v>1500000</c:v>
                </c:pt>
                <c:pt idx="13">
                  <c:v>2000000</c:v>
                </c:pt>
                <c:pt idx="14">
                  <c:v>3000000</c:v>
                </c:pt>
                <c:pt idx="15">
                  <c:v>4000000</c:v>
                </c:pt>
                <c:pt idx="16">
                  <c:v>5000000</c:v>
                </c:pt>
                <c:pt idx="17">
                  <c:v>7500000</c:v>
                </c:pt>
                <c:pt idx="18">
                  <c:v>10000000</c:v>
                </c:pt>
              </c:numCache>
            </c:numRef>
          </c:xVal>
          <c:yVal>
            <c:numRef>
              <c:f>Sheet1!$Y$3:$Y$21</c:f>
              <c:numCache>
                <c:formatCode>General</c:formatCode>
                <c:ptCount val="19"/>
                <c:pt idx="0">
                  <c:v>0</c:v>
                </c:pt>
                <c:pt idx="1">
                  <c:v>-2.88</c:v>
                </c:pt>
                <c:pt idx="2">
                  <c:v>-8.1</c:v>
                </c:pt>
                <c:pt idx="3">
                  <c:v>-11.52</c:v>
                </c:pt>
                <c:pt idx="4">
                  <c:v>-16.2</c:v>
                </c:pt>
                <c:pt idx="5">
                  <c:v>-22.319999999999997</c:v>
                </c:pt>
                <c:pt idx="6">
                  <c:v>-40.32</c:v>
                </c:pt>
                <c:pt idx="7">
                  <c:v>-47.7</c:v>
                </c:pt>
                <c:pt idx="8">
                  <c:v>-55.144800000000004</c:v>
                </c:pt>
                <c:pt idx="9">
                  <c:v>-66.600000000000009</c:v>
                </c:pt>
                <c:pt idx="10">
                  <c:v>-75.599999999999994</c:v>
                </c:pt>
                <c:pt idx="11">
                  <c:v>-79.92</c:v>
                </c:pt>
                <c:pt idx="12">
                  <c:v>-86.399999999999991</c:v>
                </c:pt>
                <c:pt idx="13">
                  <c:v>-92.88</c:v>
                </c:pt>
                <c:pt idx="14">
                  <c:v>-105.83999999999999</c:v>
                </c:pt>
                <c:pt idx="15">
                  <c:v>-113.76000000000002</c:v>
                </c:pt>
                <c:pt idx="16">
                  <c:v>-129.6</c:v>
                </c:pt>
                <c:pt idx="17">
                  <c:v>-221.4</c:v>
                </c:pt>
                <c:pt idx="18">
                  <c:v>-241.20000000000002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8-47CC-8DAC-FECF7904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4752"/>
        <c:axId val="205912400"/>
      </c:scatterChart>
      <c:valAx>
        <c:axId val="203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2400"/>
        <c:crosses val="autoZero"/>
        <c:crossBetween val="midCat"/>
      </c:valAx>
      <c:valAx>
        <c:axId val="205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Vaihe /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22</xdr:row>
      <xdr:rowOff>47625</xdr:rowOff>
    </xdr:from>
    <xdr:to>
      <xdr:col>11</xdr:col>
      <xdr:colOff>247650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004C-B1FA-4EE8-84D2-01A723A9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22</xdr:row>
      <xdr:rowOff>47625</xdr:rowOff>
    </xdr:from>
    <xdr:to>
      <xdr:col>20</xdr:col>
      <xdr:colOff>76200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EF33C-6E6E-40BF-A0BF-AB05E94E9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091D-2ED0-4479-A66B-E4068EA109CB}">
  <dimension ref="B2:Y21"/>
  <sheetViews>
    <sheetView tabSelected="1" workbookViewId="0">
      <selection activeCell="P10" sqref="P10"/>
    </sheetView>
  </sheetViews>
  <sheetFormatPr defaultColWidth="8.85546875" defaultRowHeight="15" x14ac:dyDescent="0.25"/>
  <cols>
    <col min="1" max="2" width="8.85546875" style="1"/>
    <col min="3" max="3" width="8" style="1" bestFit="1" customWidth="1"/>
    <col min="4" max="4" width="9" style="1" bestFit="1" customWidth="1"/>
    <col min="5" max="5" width="3" style="1" bestFit="1" customWidth="1"/>
    <col min="6" max="6" width="8.85546875" style="1"/>
    <col min="7" max="7" width="6" style="1" bestFit="1" customWidth="1"/>
    <col min="8" max="8" width="5.28515625" style="1" bestFit="1" customWidth="1"/>
    <col min="9" max="9" width="6" style="1" bestFit="1" customWidth="1"/>
    <col min="10" max="10" width="2.140625" style="1" bestFit="1" customWidth="1"/>
    <col min="11" max="11" width="8.85546875" style="1"/>
    <col min="12" max="14" width="6" style="1" bestFit="1" customWidth="1"/>
    <col min="15" max="15" width="2.140625" style="1" bestFit="1" customWidth="1"/>
    <col min="16" max="16" width="8.85546875" style="1"/>
    <col min="17" max="17" width="12" style="1" bestFit="1" customWidth="1"/>
    <col min="18" max="18" width="8.85546875" style="1"/>
    <col min="19" max="19" width="9.28515625" style="1" bestFit="1" customWidth="1"/>
    <col min="20" max="20" width="12" style="1" bestFit="1" customWidth="1"/>
    <col min="21" max="21" width="12" style="1" customWidth="1"/>
    <col min="22" max="22" width="1.7109375" style="1" bestFit="1" customWidth="1"/>
    <col min="23" max="16384" width="8.85546875" style="1"/>
  </cols>
  <sheetData>
    <row r="2" spans="2:25" x14ac:dyDescent="0.25">
      <c r="B2" s="1" t="s">
        <v>0</v>
      </c>
      <c r="C2" s="1" t="s">
        <v>8</v>
      </c>
      <c r="G2" s="1" t="s">
        <v>1</v>
      </c>
      <c r="H2" s="1" t="s">
        <v>8</v>
      </c>
      <c r="L2" s="1" t="s">
        <v>2</v>
      </c>
      <c r="M2" s="1" t="s">
        <v>8</v>
      </c>
      <c r="Q2" s="1" t="s">
        <v>3</v>
      </c>
      <c r="S2" s="1" t="s">
        <v>4</v>
      </c>
      <c r="T2" s="1" t="s">
        <v>8</v>
      </c>
    </row>
    <row r="3" spans="2:25" x14ac:dyDescent="0.25">
      <c r="B3" s="1">
        <v>1</v>
      </c>
      <c r="C3" s="1">
        <f>POWER(10,3)</f>
        <v>1000</v>
      </c>
      <c r="D3" s="1">
        <f>B3*C3</f>
        <v>1000</v>
      </c>
      <c r="E3" s="1" t="s">
        <v>7</v>
      </c>
      <c r="G3" s="1">
        <v>2.0939999999999999</v>
      </c>
      <c r="H3" s="1">
        <f>POWER(10,0)</f>
        <v>1</v>
      </c>
      <c r="I3" s="1">
        <f>G3*H3</f>
        <v>2.0939999999999999</v>
      </c>
      <c r="J3" s="1" t="s">
        <v>5</v>
      </c>
      <c r="L3" s="1">
        <v>19.64</v>
      </c>
      <c r="M3" s="1">
        <f>POWER(10,0)</f>
        <v>1</v>
      </c>
      <c r="N3" s="1">
        <f>L3*M3</f>
        <v>19.64</v>
      </c>
      <c r="O3" s="1" t="s">
        <v>5</v>
      </c>
      <c r="Q3" s="1">
        <f>20*LOG(N3/I3)</f>
        <v>19.443296122162149</v>
      </c>
      <c r="R3" s="1">
        <f>10^(Q3/20)</f>
        <v>9.3791786055396411</v>
      </c>
      <c r="S3" s="1">
        <v>0</v>
      </c>
      <c r="T3" s="1">
        <f>POWER(10, -9)</f>
        <v>1.0000000000000001E-9</v>
      </c>
      <c r="U3" s="1">
        <f>S3*T3</f>
        <v>0</v>
      </c>
      <c r="V3" s="1" t="s">
        <v>6</v>
      </c>
      <c r="X3" s="1">
        <f>(U3/(1/D3))*(2*PI())</f>
        <v>0</v>
      </c>
      <c r="Y3" s="1">
        <f>(X3/(2*PI()))*360</f>
        <v>0</v>
      </c>
    </row>
    <row r="4" spans="2:25" x14ac:dyDescent="0.25">
      <c r="B4" s="1">
        <v>10</v>
      </c>
      <c r="C4" s="1">
        <f t="shared" ref="C4:C13" si="0">POWER(10,3)</f>
        <v>1000</v>
      </c>
      <c r="D4" s="1">
        <f t="shared" ref="D4:D21" si="1">B4*C4</f>
        <v>10000</v>
      </c>
      <c r="E4" s="1" t="s">
        <v>7</v>
      </c>
      <c r="G4" s="1">
        <v>2.0640000000000001</v>
      </c>
      <c r="H4" s="1">
        <f t="shared" ref="H4:H21" si="2">POWER(10,0)</f>
        <v>1</v>
      </c>
      <c r="I4" s="1">
        <f t="shared" ref="I4:I21" si="3">G4*H4</f>
        <v>2.0640000000000001</v>
      </c>
      <c r="J4" s="1" t="s">
        <v>5</v>
      </c>
      <c r="L4" s="1">
        <v>20.2</v>
      </c>
      <c r="M4" s="1">
        <f t="shared" ref="M4:M20" si="4">POWER(10,0)</f>
        <v>1</v>
      </c>
      <c r="N4" s="1">
        <f t="shared" ref="N4:N21" si="5">L4*M4</f>
        <v>20.2</v>
      </c>
      <c r="O4" s="1" t="s">
        <v>5</v>
      </c>
      <c r="Q4" s="1">
        <f t="shared" ref="Q4:Q21" si="6">20*LOG(N4/I4)</f>
        <v>19.812833529829</v>
      </c>
      <c r="R4" s="1">
        <f t="shared" ref="R4:R21" si="7">10^(Q4/20)</f>
        <v>9.7868217054263571</v>
      </c>
      <c r="S4" s="1">
        <v>-800</v>
      </c>
      <c r="T4" s="1">
        <f>POWER(10, -9)</f>
        <v>1.0000000000000001E-9</v>
      </c>
      <c r="U4" s="1">
        <f t="shared" ref="U4:U21" si="8">S4*T4</f>
        <v>-8.0000000000000007E-7</v>
      </c>
      <c r="V4" s="1" t="s">
        <v>6</v>
      </c>
      <c r="X4" s="1">
        <f t="shared" ref="X4:X21" si="9">(U4/(1/D4))*(2*PI())</f>
        <v>-5.0265482457436693E-2</v>
      </c>
      <c r="Y4" s="1">
        <f t="shared" ref="Y4:Y21" si="10">(X4/(2*PI()))*360</f>
        <v>-2.88</v>
      </c>
    </row>
    <row r="5" spans="2:25" x14ac:dyDescent="0.25">
      <c r="B5" s="1">
        <v>25</v>
      </c>
      <c r="C5" s="1">
        <f t="shared" si="0"/>
        <v>1000</v>
      </c>
      <c r="D5" s="1">
        <f t="shared" si="1"/>
        <v>25000</v>
      </c>
      <c r="E5" s="1" t="s">
        <v>7</v>
      </c>
      <c r="G5" s="1">
        <v>2.0470000000000002</v>
      </c>
      <c r="H5" s="1">
        <f t="shared" si="2"/>
        <v>1</v>
      </c>
      <c r="I5" s="1">
        <f t="shared" si="3"/>
        <v>2.0470000000000002</v>
      </c>
      <c r="J5" s="1" t="s">
        <v>5</v>
      </c>
      <c r="L5" s="1">
        <v>20.47</v>
      </c>
      <c r="M5" s="1">
        <f t="shared" si="4"/>
        <v>1</v>
      </c>
      <c r="N5" s="1">
        <f t="shared" si="5"/>
        <v>20.47</v>
      </c>
      <c r="O5" s="1" t="s">
        <v>5</v>
      </c>
      <c r="Q5" s="1">
        <f t="shared" si="6"/>
        <v>19.999999999999996</v>
      </c>
      <c r="R5" s="1">
        <f t="shared" si="7"/>
        <v>9.9999999999999982</v>
      </c>
      <c r="S5" s="1">
        <v>-900</v>
      </c>
      <c r="T5" s="1">
        <f t="shared" ref="T5:T21" si="11">POWER(10, -9)</f>
        <v>1.0000000000000001E-9</v>
      </c>
      <c r="U5" s="1">
        <f t="shared" si="8"/>
        <v>-9.0000000000000007E-7</v>
      </c>
      <c r="V5" s="1" t="s">
        <v>6</v>
      </c>
      <c r="X5" s="1">
        <f t="shared" si="9"/>
        <v>-0.1413716694115407</v>
      </c>
      <c r="Y5" s="1">
        <f t="shared" si="10"/>
        <v>-8.1</v>
      </c>
    </row>
    <row r="6" spans="2:25" x14ac:dyDescent="0.25">
      <c r="B6" s="1">
        <v>50</v>
      </c>
      <c r="C6" s="1">
        <f t="shared" si="0"/>
        <v>1000</v>
      </c>
      <c r="D6" s="1">
        <f t="shared" si="1"/>
        <v>50000</v>
      </c>
      <c r="E6" s="1" t="s">
        <v>7</v>
      </c>
      <c r="G6" s="1">
        <v>2.0470000000000002</v>
      </c>
      <c r="H6" s="1">
        <f t="shared" si="2"/>
        <v>1</v>
      </c>
      <c r="I6" s="1">
        <f t="shared" si="3"/>
        <v>2.0470000000000002</v>
      </c>
      <c r="J6" s="1" t="s">
        <v>5</v>
      </c>
      <c r="L6" s="1">
        <v>20</v>
      </c>
      <c r="M6" s="1">
        <f t="shared" si="4"/>
        <v>1</v>
      </c>
      <c r="N6" s="1">
        <f t="shared" si="5"/>
        <v>20</v>
      </c>
      <c r="O6" s="1" t="s">
        <v>5</v>
      </c>
      <c r="Q6" s="1">
        <f t="shared" si="6"/>
        <v>19.79824306002951</v>
      </c>
      <c r="R6" s="1">
        <f t="shared" si="7"/>
        <v>9.7703957010258939</v>
      </c>
      <c r="S6" s="1">
        <v>-640</v>
      </c>
      <c r="T6" s="1">
        <f t="shared" si="11"/>
        <v>1.0000000000000001E-9</v>
      </c>
      <c r="U6" s="1">
        <f t="shared" si="8"/>
        <v>-6.4000000000000001E-7</v>
      </c>
      <c r="V6" s="1" t="s">
        <v>6</v>
      </c>
      <c r="X6" s="1">
        <f t="shared" si="9"/>
        <v>-0.20106192982974677</v>
      </c>
      <c r="Y6" s="1">
        <f>(X6/(2*PI()))*360</f>
        <v>-11.52</v>
      </c>
    </row>
    <row r="7" spans="2:25" x14ac:dyDescent="0.25">
      <c r="B7" s="1">
        <v>75</v>
      </c>
      <c r="C7" s="1">
        <f t="shared" si="0"/>
        <v>1000</v>
      </c>
      <c r="D7" s="1">
        <f t="shared" si="1"/>
        <v>75000</v>
      </c>
      <c r="E7" s="1" t="s">
        <v>7</v>
      </c>
      <c r="G7" s="1">
        <v>2.0310000000000001</v>
      </c>
      <c r="H7" s="1">
        <f t="shared" si="2"/>
        <v>1</v>
      </c>
      <c r="I7" s="1">
        <f t="shared" si="3"/>
        <v>2.0310000000000001</v>
      </c>
      <c r="J7" s="1" t="s">
        <v>5</v>
      </c>
      <c r="L7" s="1">
        <v>19.600000000000001</v>
      </c>
      <c r="M7" s="1">
        <f t="shared" si="4"/>
        <v>1</v>
      </c>
      <c r="N7" s="1">
        <f t="shared" si="5"/>
        <v>19.600000000000001</v>
      </c>
      <c r="O7" s="1" t="s">
        <v>5</v>
      </c>
      <c r="Q7" s="1">
        <f t="shared" si="6"/>
        <v>19.690922959033387</v>
      </c>
      <c r="R7" s="1">
        <f t="shared" si="7"/>
        <v>9.6504185130477609</v>
      </c>
      <c r="S7" s="1">
        <v>-600</v>
      </c>
      <c r="T7" s="1">
        <f t="shared" si="11"/>
        <v>1.0000000000000001E-9</v>
      </c>
      <c r="U7" s="1">
        <f t="shared" si="8"/>
        <v>-6.0000000000000008E-7</v>
      </c>
      <c r="V7" s="1" t="s">
        <v>6</v>
      </c>
      <c r="X7" s="1">
        <f t="shared" si="9"/>
        <v>-0.28274333882308139</v>
      </c>
      <c r="Y7" s="1">
        <f t="shared" si="10"/>
        <v>-16.2</v>
      </c>
    </row>
    <row r="8" spans="2:25" x14ac:dyDescent="0.25">
      <c r="B8" s="1">
        <v>100</v>
      </c>
      <c r="C8" s="1">
        <f t="shared" si="0"/>
        <v>1000</v>
      </c>
      <c r="D8" s="1">
        <f t="shared" si="1"/>
        <v>100000</v>
      </c>
      <c r="E8" s="1" t="s">
        <v>7</v>
      </c>
      <c r="G8" s="1">
        <v>2.0310000000000001</v>
      </c>
      <c r="H8" s="1">
        <f t="shared" si="2"/>
        <v>1</v>
      </c>
      <c r="I8" s="1">
        <f t="shared" si="3"/>
        <v>2.0310000000000001</v>
      </c>
      <c r="J8" s="1" t="s">
        <v>5</v>
      </c>
      <c r="L8" s="1">
        <v>19.059999999999999</v>
      </c>
      <c r="M8" s="1">
        <f t="shared" si="4"/>
        <v>1</v>
      </c>
      <c r="N8" s="1">
        <f t="shared" si="5"/>
        <v>19.059999999999999</v>
      </c>
      <c r="O8" s="1" t="s">
        <v>5</v>
      </c>
      <c r="Q8" s="1">
        <f t="shared" si="6"/>
        <v>19.448259457950016</v>
      </c>
      <c r="R8" s="1">
        <f t="shared" si="7"/>
        <v>9.3845396356474655</v>
      </c>
      <c r="S8" s="1">
        <v>-620</v>
      </c>
      <c r="T8" s="1">
        <f t="shared" si="11"/>
        <v>1.0000000000000001E-9</v>
      </c>
      <c r="U8" s="1">
        <f t="shared" si="8"/>
        <v>-6.1999999999999999E-7</v>
      </c>
      <c r="V8" s="1" t="s">
        <v>6</v>
      </c>
      <c r="X8" s="1">
        <f t="shared" si="9"/>
        <v>-0.38955748904513432</v>
      </c>
      <c r="Y8" s="1">
        <f t="shared" si="10"/>
        <v>-22.319999999999997</v>
      </c>
    </row>
    <row r="9" spans="2:25" x14ac:dyDescent="0.25">
      <c r="B9" s="1">
        <v>200</v>
      </c>
      <c r="C9" s="1">
        <f t="shared" si="0"/>
        <v>1000</v>
      </c>
      <c r="D9" s="1">
        <f t="shared" si="1"/>
        <v>200000</v>
      </c>
      <c r="E9" s="1" t="s">
        <v>7</v>
      </c>
      <c r="G9" s="1">
        <v>2.0310000000000001</v>
      </c>
      <c r="H9" s="1">
        <f t="shared" si="2"/>
        <v>1</v>
      </c>
      <c r="I9" s="1">
        <f t="shared" si="3"/>
        <v>2.0310000000000001</v>
      </c>
      <c r="J9" s="1" t="s">
        <v>5</v>
      </c>
      <c r="L9" s="1">
        <v>16.41</v>
      </c>
      <c r="M9" s="1">
        <f t="shared" si="4"/>
        <v>1</v>
      </c>
      <c r="N9" s="1">
        <f t="shared" si="5"/>
        <v>16.41</v>
      </c>
      <c r="O9" s="1" t="s">
        <v>5</v>
      </c>
      <c r="Q9" s="1">
        <f t="shared" si="6"/>
        <v>18.147973152965729</v>
      </c>
      <c r="R9" s="1">
        <f t="shared" si="7"/>
        <v>8.0797636632200902</v>
      </c>
      <c r="S9" s="1">
        <v>-560</v>
      </c>
      <c r="T9" s="1">
        <f t="shared" si="11"/>
        <v>1.0000000000000001E-9</v>
      </c>
      <c r="U9" s="1">
        <f t="shared" si="8"/>
        <v>-5.6000000000000004E-7</v>
      </c>
      <c r="V9" s="1" t="s">
        <v>6</v>
      </c>
      <c r="X9" s="1">
        <f t="shared" si="9"/>
        <v>-0.70371675440411363</v>
      </c>
      <c r="Y9" s="1">
        <f t="shared" si="10"/>
        <v>-40.32</v>
      </c>
    </row>
    <row r="10" spans="2:25" x14ac:dyDescent="0.25">
      <c r="B10" s="1">
        <v>250</v>
      </c>
      <c r="C10" s="1">
        <f t="shared" si="0"/>
        <v>1000</v>
      </c>
      <c r="D10" s="1">
        <f t="shared" si="1"/>
        <v>250000</v>
      </c>
      <c r="E10" s="1" t="s">
        <v>7</v>
      </c>
      <c r="G10" s="1">
        <v>2.0310000000000001</v>
      </c>
      <c r="H10" s="1">
        <f t="shared" si="2"/>
        <v>1</v>
      </c>
      <c r="I10" s="1">
        <f t="shared" si="3"/>
        <v>2.0310000000000001</v>
      </c>
      <c r="J10" s="1" t="s">
        <v>5</v>
      </c>
      <c r="L10" s="1">
        <v>14.8</v>
      </c>
      <c r="M10" s="1">
        <f t="shared" si="4"/>
        <v>1</v>
      </c>
      <c r="N10" s="1">
        <f t="shared" si="5"/>
        <v>14.8</v>
      </c>
      <c r="O10" s="1" t="s">
        <v>5</v>
      </c>
      <c r="Q10" s="1">
        <f t="shared" si="6"/>
        <v>17.251035839803013</v>
      </c>
      <c r="R10" s="1">
        <f t="shared" si="7"/>
        <v>7.2870507139340237</v>
      </c>
      <c r="S10" s="1">
        <v>-530</v>
      </c>
      <c r="T10" s="1">
        <f t="shared" si="11"/>
        <v>1.0000000000000001E-9</v>
      </c>
      <c r="U10" s="1">
        <f t="shared" si="8"/>
        <v>-5.3000000000000001E-7</v>
      </c>
      <c r="V10" s="1" t="s">
        <v>6</v>
      </c>
      <c r="X10" s="1">
        <f t="shared" si="9"/>
        <v>-0.83252205320129524</v>
      </c>
      <c r="Y10" s="1">
        <f t="shared" si="10"/>
        <v>-47.7</v>
      </c>
    </row>
    <row r="11" spans="2:25" x14ac:dyDescent="0.25">
      <c r="B11" s="1">
        <v>333</v>
      </c>
      <c r="C11" s="1">
        <f t="shared" si="0"/>
        <v>1000</v>
      </c>
      <c r="D11" s="1">
        <f t="shared" si="1"/>
        <v>333000</v>
      </c>
      <c r="E11" s="1" t="s">
        <v>7</v>
      </c>
      <c r="G11" s="1">
        <v>2.0310000000000001</v>
      </c>
      <c r="H11" s="1">
        <f t="shared" si="2"/>
        <v>1</v>
      </c>
      <c r="I11" s="1">
        <f t="shared" si="3"/>
        <v>2.0310000000000001</v>
      </c>
      <c r="J11" s="1" t="s">
        <v>5</v>
      </c>
      <c r="L11" s="1">
        <v>12.5</v>
      </c>
      <c r="M11" s="1">
        <f t="shared" si="4"/>
        <v>1</v>
      </c>
      <c r="N11" s="1">
        <f t="shared" ref="N11" si="12">L11*M11</f>
        <v>12.5</v>
      </c>
      <c r="O11" s="1" t="s">
        <v>5</v>
      </c>
      <c r="Q11" s="1">
        <f t="shared" si="6"/>
        <v>15.784001792064991</v>
      </c>
      <c r="R11" s="1">
        <f t="shared" si="7"/>
        <v>6.1546036435253573</v>
      </c>
      <c r="S11" s="1">
        <v>-460</v>
      </c>
      <c r="T11" s="1">
        <f t="shared" si="11"/>
        <v>1.0000000000000001E-9</v>
      </c>
      <c r="U11" s="1">
        <f t="shared" si="8"/>
        <v>-4.6000000000000004E-7</v>
      </c>
      <c r="V11" s="1" t="s">
        <v>6</v>
      </c>
      <c r="X11" s="1">
        <f t="shared" si="9"/>
        <v>-0.96245832535376907</v>
      </c>
      <c r="Y11" s="1">
        <f t="shared" si="10"/>
        <v>-55.144800000000004</v>
      </c>
    </row>
    <row r="12" spans="2:25" x14ac:dyDescent="0.25">
      <c r="B12" s="1">
        <v>500</v>
      </c>
      <c r="C12" s="1">
        <f t="shared" si="0"/>
        <v>1000</v>
      </c>
      <c r="D12" s="1">
        <f t="shared" si="1"/>
        <v>500000</v>
      </c>
      <c r="E12" s="1" t="s">
        <v>7</v>
      </c>
      <c r="G12" s="1">
        <v>2.02</v>
      </c>
      <c r="H12" s="1">
        <f t="shared" si="2"/>
        <v>1</v>
      </c>
      <c r="I12" s="1">
        <f t="shared" si="3"/>
        <v>2.02</v>
      </c>
      <c r="J12" s="1" t="s">
        <v>5</v>
      </c>
      <c r="L12" s="1">
        <v>9.2189999999999994</v>
      </c>
      <c r="M12" s="1">
        <f t="shared" si="4"/>
        <v>1</v>
      </c>
      <c r="N12" s="1">
        <f t="shared" si="5"/>
        <v>9.2189999999999994</v>
      </c>
      <c r="O12" s="1" t="s">
        <v>5</v>
      </c>
      <c r="Q12" s="1">
        <f t="shared" si="6"/>
        <v>13.186648910588337</v>
      </c>
      <c r="R12" s="1">
        <f t="shared" si="7"/>
        <v>4.5638613861386146</v>
      </c>
      <c r="S12" s="1">
        <v>-370</v>
      </c>
      <c r="T12" s="1">
        <f t="shared" si="11"/>
        <v>1.0000000000000001E-9</v>
      </c>
      <c r="U12" s="1">
        <f t="shared" si="8"/>
        <v>-3.7E-7</v>
      </c>
      <c r="V12" s="1" t="s">
        <v>6</v>
      </c>
      <c r="X12" s="1">
        <f t="shared" si="9"/>
        <v>-1.1623892818282235</v>
      </c>
      <c r="Y12" s="1">
        <f t="shared" si="10"/>
        <v>-66.600000000000009</v>
      </c>
    </row>
    <row r="13" spans="2:25" x14ac:dyDescent="0.25">
      <c r="B13" s="1">
        <v>750</v>
      </c>
      <c r="C13" s="1">
        <f t="shared" si="0"/>
        <v>1000</v>
      </c>
      <c r="D13" s="1">
        <f t="shared" si="1"/>
        <v>750000</v>
      </c>
      <c r="E13" s="1" t="s">
        <v>7</v>
      </c>
      <c r="G13" s="1">
        <v>2.02</v>
      </c>
      <c r="H13" s="1">
        <f t="shared" si="2"/>
        <v>1</v>
      </c>
      <c r="I13" s="1">
        <f t="shared" si="3"/>
        <v>2.02</v>
      </c>
      <c r="J13" s="1" t="s">
        <v>5</v>
      </c>
      <c r="L13" s="1">
        <v>6.35</v>
      </c>
      <c r="M13" s="1">
        <f t="shared" si="4"/>
        <v>1</v>
      </c>
      <c r="N13" s="1">
        <f t="shared" si="5"/>
        <v>6.35</v>
      </c>
      <c r="O13" s="1" t="s">
        <v>5</v>
      </c>
      <c r="Q13" s="1">
        <f t="shared" si="6"/>
        <v>9.9484471169070368</v>
      </c>
      <c r="R13" s="1">
        <f t="shared" si="7"/>
        <v>3.1435643564356432</v>
      </c>
      <c r="S13" s="1">
        <v>-280</v>
      </c>
      <c r="T13" s="1">
        <f t="shared" si="11"/>
        <v>1.0000000000000001E-9</v>
      </c>
      <c r="U13" s="1">
        <f t="shared" si="8"/>
        <v>-2.8000000000000002E-7</v>
      </c>
      <c r="V13" s="1" t="s">
        <v>6</v>
      </c>
      <c r="X13" s="1">
        <f t="shared" si="9"/>
        <v>-1.319468914507713</v>
      </c>
      <c r="Y13" s="1">
        <f t="shared" si="10"/>
        <v>-75.599999999999994</v>
      </c>
    </row>
    <row r="14" spans="2:25" x14ac:dyDescent="0.25">
      <c r="B14" s="1">
        <v>1</v>
      </c>
      <c r="C14" s="1">
        <f>POWER(10,6)</f>
        <v>1000000</v>
      </c>
      <c r="D14" s="1">
        <f t="shared" si="1"/>
        <v>1000000</v>
      </c>
      <c r="E14" s="1" t="s">
        <v>7</v>
      </c>
      <c r="G14" s="1">
        <v>2.016</v>
      </c>
      <c r="H14" s="1">
        <f t="shared" si="2"/>
        <v>1</v>
      </c>
      <c r="I14" s="1">
        <f t="shared" si="3"/>
        <v>2.016</v>
      </c>
      <c r="J14" s="1" t="s">
        <v>5</v>
      </c>
      <c r="L14" s="1">
        <v>4.82</v>
      </c>
      <c r="M14" s="1">
        <f t="shared" si="4"/>
        <v>1</v>
      </c>
      <c r="N14" s="1">
        <f t="shared" si="5"/>
        <v>4.82</v>
      </c>
      <c r="O14" s="1" t="s">
        <v>5</v>
      </c>
      <c r="Q14" s="1">
        <f t="shared" si="6"/>
        <v>7.5711302093072375</v>
      </c>
      <c r="R14" s="1">
        <f t="shared" si="7"/>
        <v>2.3908730158730158</v>
      </c>
      <c r="S14" s="1">
        <v>-222</v>
      </c>
      <c r="T14" s="1">
        <f t="shared" si="11"/>
        <v>1.0000000000000001E-9</v>
      </c>
      <c r="U14" s="1">
        <f t="shared" si="8"/>
        <v>-2.22E-7</v>
      </c>
      <c r="V14" s="1" t="s">
        <v>6</v>
      </c>
      <c r="X14" s="1">
        <f t="shared" si="9"/>
        <v>-1.3948671381938682</v>
      </c>
      <c r="Y14" s="1">
        <f t="shared" si="10"/>
        <v>-79.92</v>
      </c>
    </row>
    <row r="15" spans="2:25" x14ac:dyDescent="0.25">
      <c r="B15" s="1">
        <v>1.5</v>
      </c>
      <c r="C15" s="1">
        <f t="shared" ref="C15:C21" si="13">POWER(10,6)</f>
        <v>1000000</v>
      </c>
      <c r="D15" s="1">
        <f t="shared" si="1"/>
        <v>1500000</v>
      </c>
      <c r="E15" s="1" t="s">
        <v>7</v>
      </c>
      <c r="G15" s="1">
        <v>2.016</v>
      </c>
      <c r="H15" s="1">
        <f t="shared" si="2"/>
        <v>1</v>
      </c>
      <c r="I15" s="1">
        <f t="shared" si="3"/>
        <v>2.016</v>
      </c>
      <c r="J15" s="1" t="s">
        <v>5</v>
      </c>
      <c r="L15" s="1">
        <v>3.3130000000000002</v>
      </c>
      <c r="M15" s="1">
        <f t="shared" si="4"/>
        <v>1</v>
      </c>
      <c r="N15" s="1">
        <f t="shared" si="5"/>
        <v>3.3130000000000002</v>
      </c>
      <c r="O15" s="1" t="s">
        <v>5</v>
      </c>
      <c r="Q15" s="1">
        <f t="shared" si="6"/>
        <v>4.3146181621694462</v>
      </c>
      <c r="R15" s="1">
        <f t="shared" si="7"/>
        <v>1.6433531746031746</v>
      </c>
      <c r="S15" s="1">
        <v>-160</v>
      </c>
      <c r="T15" s="1">
        <f t="shared" si="11"/>
        <v>1.0000000000000001E-9</v>
      </c>
      <c r="U15" s="1">
        <f t="shared" si="8"/>
        <v>-1.6E-7</v>
      </c>
      <c r="V15" s="1" t="s">
        <v>6</v>
      </c>
      <c r="X15" s="1">
        <f t="shared" si="9"/>
        <v>-1.5079644737231006</v>
      </c>
      <c r="Y15" s="1">
        <f t="shared" si="10"/>
        <v>-86.399999999999991</v>
      </c>
    </row>
    <row r="16" spans="2:25" x14ac:dyDescent="0.25">
      <c r="B16" s="1">
        <v>2</v>
      </c>
      <c r="C16" s="1">
        <f t="shared" si="13"/>
        <v>1000000</v>
      </c>
      <c r="D16" s="1">
        <f t="shared" si="1"/>
        <v>2000000</v>
      </c>
      <c r="E16" s="1" t="s">
        <v>7</v>
      </c>
      <c r="G16" s="1">
        <v>2.016</v>
      </c>
      <c r="H16" s="1">
        <f t="shared" si="2"/>
        <v>1</v>
      </c>
      <c r="I16" s="1">
        <f t="shared" si="3"/>
        <v>2.016</v>
      </c>
      <c r="J16" s="1" t="s">
        <v>5</v>
      </c>
      <c r="L16" s="1">
        <v>2.5630000000000002</v>
      </c>
      <c r="M16" s="1">
        <f t="shared" si="4"/>
        <v>1</v>
      </c>
      <c r="N16" s="1">
        <f t="shared" si="5"/>
        <v>2.5630000000000002</v>
      </c>
      <c r="O16" s="1" t="s">
        <v>5</v>
      </c>
      <c r="Q16" s="1">
        <f t="shared" si="6"/>
        <v>2.0851615682151268</v>
      </c>
      <c r="R16" s="1">
        <f t="shared" si="7"/>
        <v>1.2713293650793651</v>
      </c>
      <c r="S16" s="1">
        <v>-129</v>
      </c>
      <c r="T16" s="1">
        <f t="shared" si="11"/>
        <v>1.0000000000000001E-9</v>
      </c>
      <c r="U16" s="1">
        <f t="shared" si="8"/>
        <v>-1.29E-7</v>
      </c>
      <c r="V16" s="1" t="s">
        <v>6</v>
      </c>
      <c r="X16" s="1">
        <f t="shared" si="9"/>
        <v>-1.6210618092523332</v>
      </c>
      <c r="Y16" s="1">
        <f t="shared" si="10"/>
        <v>-92.88</v>
      </c>
    </row>
    <row r="17" spans="2:25" x14ac:dyDescent="0.25">
      <c r="B17" s="1">
        <v>3</v>
      </c>
      <c r="C17" s="1">
        <f t="shared" si="13"/>
        <v>1000000</v>
      </c>
      <c r="D17" s="1">
        <f t="shared" si="1"/>
        <v>3000000</v>
      </c>
      <c r="E17" s="1" t="s">
        <v>7</v>
      </c>
      <c r="G17" s="1">
        <v>2.016</v>
      </c>
      <c r="H17" s="1">
        <f t="shared" si="2"/>
        <v>1</v>
      </c>
      <c r="I17" s="1">
        <f t="shared" si="3"/>
        <v>2.016</v>
      </c>
      <c r="J17" s="1" t="s">
        <v>5</v>
      </c>
      <c r="L17" s="1">
        <v>1.9</v>
      </c>
      <c r="M17" s="1">
        <f t="shared" si="4"/>
        <v>1</v>
      </c>
      <c r="N17" s="1">
        <f t="shared" si="5"/>
        <v>1.9</v>
      </c>
      <c r="O17" s="1" t="s">
        <v>5</v>
      </c>
      <c r="Q17" s="1">
        <f t="shared" si="6"/>
        <v>-0.51473853641317457</v>
      </c>
      <c r="R17" s="1">
        <f t="shared" si="7"/>
        <v>0.94246031746031733</v>
      </c>
      <c r="S17" s="1">
        <v>-98</v>
      </c>
      <c r="T17" s="1">
        <f t="shared" si="11"/>
        <v>1.0000000000000001E-9</v>
      </c>
      <c r="U17" s="1">
        <f t="shared" si="8"/>
        <v>-9.8000000000000004E-8</v>
      </c>
      <c r="V17" s="1" t="s">
        <v>6</v>
      </c>
      <c r="X17" s="1">
        <f t="shared" si="9"/>
        <v>-1.8472564803107983</v>
      </c>
      <c r="Y17" s="1">
        <f t="shared" si="10"/>
        <v>-105.83999999999999</v>
      </c>
    </row>
    <row r="18" spans="2:25" x14ac:dyDescent="0.25">
      <c r="B18" s="1">
        <v>4</v>
      </c>
      <c r="C18" s="1">
        <f t="shared" si="13"/>
        <v>1000000</v>
      </c>
      <c r="D18" s="1">
        <f t="shared" si="1"/>
        <v>4000000</v>
      </c>
      <c r="E18" s="1" t="s">
        <v>7</v>
      </c>
      <c r="G18" s="1">
        <v>2.016</v>
      </c>
      <c r="H18" s="1">
        <f t="shared" si="2"/>
        <v>1</v>
      </c>
      <c r="I18" s="1">
        <f t="shared" si="3"/>
        <v>2.016</v>
      </c>
      <c r="J18" s="1" t="s">
        <v>5</v>
      </c>
      <c r="L18" s="1">
        <v>1.7</v>
      </c>
      <c r="M18" s="1">
        <f t="shared" si="4"/>
        <v>1</v>
      </c>
      <c r="N18" s="1">
        <f t="shared" si="5"/>
        <v>1.7</v>
      </c>
      <c r="O18" s="1" t="s">
        <v>5</v>
      </c>
      <c r="Q18" s="1">
        <f t="shared" si="6"/>
        <v>-1.4808321279042749</v>
      </c>
      <c r="R18" s="1">
        <f t="shared" si="7"/>
        <v>0.84325396825396837</v>
      </c>
      <c r="S18" s="1">
        <v>-79</v>
      </c>
      <c r="T18" s="1">
        <f t="shared" si="11"/>
        <v>1.0000000000000001E-9</v>
      </c>
      <c r="U18" s="1">
        <f t="shared" si="8"/>
        <v>-7.9000000000000006E-8</v>
      </c>
      <c r="V18" s="1" t="s">
        <v>6</v>
      </c>
      <c r="X18" s="1">
        <f t="shared" si="9"/>
        <v>-1.9854865570687497</v>
      </c>
      <c r="Y18" s="1">
        <f t="shared" si="10"/>
        <v>-113.76000000000002</v>
      </c>
    </row>
    <row r="19" spans="2:25" x14ac:dyDescent="0.25">
      <c r="B19" s="1">
        <v>5</v>
      </c>
      <c r="C19" s="1">
        <f t="shared" si="13"/>
        <v>1000000</v>
      </c>
      <c r="D19" s="1">
        <f t="shared" si="1"/>
        <v>5000000</v>
      </c>
      <c r="E19" s="1" t="s">
        <v>7</v>
      </c>
      <c r="G19" s="1">
        <v>2</v>
      </c>
      <c r="H19" s="1">
        <f t="shared" si="2"/>
        <v>1</v>
      </c>
      <c r="I19" s="1">
        <f t="shared" si="3"/>
        <v>2</v>
      </c>
      <c r="J19" s="1" t="s">
        <v>5</v>
      </c>
      <c r="L19" s="1">
        <v>1.34</v>
      </c>
      <c r="M19" s="1">
        <f t="shared" si="4"/>
        <v>1</v>
      </c>
      <c r="N19" s="1">
        <f t="shared" si="5"/>
        <v>1.34</v>
      </c>
      <c r="O19" s="1" t="s">
        <v>5</v>
      </c>
      <c r="Q19" s="1">
        <f t="shared" si="6"/>
        <v>-3.478503945983471</v>
      </c>
      <c r="R19" s="1">
        <f t="shared" si="7"/>
        <v>0.66999999999999993</v>
      </c>
      <c r="S19" s="1">
        <v>-72</v>
      </c>
      <c r="T19" s="1">
        <f t="shared" si="11"/>
        <v>1.0000000000000001E-9</v>
      </c>
      <c r="U19" s="1">
        <f t="shared" si="8"/>
        <v>-7.2000000000000009E-8</v>
      </c>
      <c r="V19" s="1" t="s">
        <v>6</v>
      </c>
      <c r="X19" s="1">
        <f t="shared" si="9"/>
        <v>-2.2619467105846511</v>
      </c>
      <c r="Y19" s="1">
        <f t="shared" si="10"/>
        <v>-129.6</v>
      </c>
    </row>
    <row r="20" spans="2:25" x14ac:dyDescent="0.25">
      <c r="B20" s="1">
        <v>7.5</v>
      </c>
      <c r="C20" s="1">
        <f t="shared" si="13"/>
        <v>1000000</v>
      </c>
      <c r="D20" s="1">
        <f t="shared" si="1"/>
        <v>7500000</v>
      </c>
      <c r="E20" s="1" t="s">
        <v>7</v>
      </c>
      <c r="G20" s="1">
        <v>1.99</v>
      </c>
      <c r="H20" s="1">
        <f t="shared" si="2"/>
        <v>1</v>
      </c>
      <c r="I20" s="1">
        <f t="shared" si="3"/>
        <v>1.99</v>
      </c>
      <c r="J20" s="1" t="s">
        <v>5</v>
      </c>
      <c r="L20" s="1">
        <v>1.3</v>
      </c>
      <c r="M20" s="1">
        <f t="shared" si="4"/>
        <v>1</v>
      </c>
      <c r="N20" s="1">
        <f t="shared" si="5"/>
        <v>1.3</v>
      </c>
      <c r="O20" s="1" t="s">
        <v>5</v>
      </c>
      <c r="Q20" s="1">
        <f t="shared" si="6"/>
        <v>-3.6981944820573971</v>
      </c>
      <c r="R20" s="1">
        <f t="shared" si="7"/>
        <v>0.65326633165829151</v>
      </c>
      <c r="S20" s="1">
        <v>-82</v>
      </c>
      <c r="T20" s="1">
        <f t="shared" si="11"/>
        <v>1.0000000000000001E-9</v>
      </c>
      <c r="U20" s="1">
        <f t="shared" si="8"/>
        <v>-8.2000000000000006E-8</v>
      </c>
      <c r="V20" s="1" t="s">
        <v>6</v>
      </c>
      <c r="X20" s="1">
        <f t="shared" si="9"/>
        <v>-3.8641589639154454</v>
      </c>
      <c r="Y20" s="1">
        <f t="shared" si="10"/>
        <v>-221.4</v>
      </c>
    </row>
    <row r="21" spans="2:25" x14ac:dyDescent="0.25">
      <c r="B21" s="1">
        <v>10</v>
      </c>
      <c r="C21" s="1">
        <f t="shared" si="13"/>
        <v>1000000</v>
      </c>
      <c r="D21" s="1">
        <f t="shared" si="1"/>
        <v>10000000</v>
      </c>
      <c r="E21" s="1" t="s">
        <v>7</v>
      </c>
      <c r="G21" s="1">
        <v>2.016</v>
      </c>
      <c r="H21" s="1">
        <f t="shared" si="2"/>
        <v>1</v>
      </c>
      <c r="I21" s="1">
        <f t="shared" si="3"/>
        <v>2.016</v>
      </c>
      <c r="J21" s="1" t="s">
        <v>5</v>
      </c>
      <c r="L21" s="1">
        <v>620</v>
      </c>
      <c r="M21" s="1">
        <f>POWER(10,-3)</f>
        <v>1E-3</v>
      </c>
      <c r="N21" s="1">
        <f t="shared" si="5"/>
        <v>0.62</v>
      </c>
      <c r="O21" s="1" t="s">
        <v>5</v>
      </c>
      <c r="Q21" s="1">
        <f t="shared" si="6"/>
        <v>-10.241976765504678</v>
      </c>
      <c r="R21" s="1">
        <f t="shared" si="7"/>
        <v>0.30753968253968245</v>
      </c>
      <c r="S21" s="1">
        <v>-67</v>
      </c>
      <c r="T21" s="1">
        <f t="shared" si="11"/>
        <v>1.0000000000000001E-9</v>
      </c>
      <c r="U21" s="1">
        <f t="shared" si="8"/>
        <v>-6.7000000000000004E-8</v>
      </c>
      <c r="V21" s="1" t="s">
        <v>6</v>
      </c>
      <c r="X21" s="1">
        <f t="shared" si="9"/>
        <v>-4.209734155810323</v>
      </c>
      <c r="Y21" s="1">
        <f t="shared" si="10"/>
        <v>-241.20000000000002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Poikonen</dc:creator>
  <cp:lastModifiedBy>Illuminati</cp:lastModifiedBy>
  <dcterms:created xsi:type="dcterms:W3CDTF">2019-01-23T07:57:19Z</dcterms:created>
  <dcterms:modified xsi:type="dcterms:W3CDTF">2019-01-24T21:30:37Z</dcterms:modified>
</cp:coreProperties>
</file>