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5" windowWidth="20895" windowHeight="10170"/>
  </bookViews>
  <sheets>
    <sheet name="KRP2" sheetId="2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C6" i="2"/>
  <c r="C7"/>
  <c r="Q35"/>
  <c r="M35"/>
  <c r="N35"/>
  <c r="O35"/>
  <c r="O34"/>
  <c r="O33"/>
  <c r="L35"/>
  <c r="K35"/>
  <c r="L33"/>
  <c r="K33"/>
  <c r="G21" l="1"/>
  <c r="G20"/>
  <c r="G19"/>
  <c r="G18"/>
  <c r="G17"/>
  <c r="G16"/>
  <c r="G15"/>
  <c r="G14"/>
  <c r="G12"/>
  <c r="F12"/>
  <c r="F13" s="1"/>
  <c r="G13" s="1"/>
  <c r="G11"/>
  <c r="F11"/>
  <c r="G10"/>
  <c r="F10"/>
  <c r="F9"/>
  <c r="F22" s="1"/>
  <c r="D7"/>
  <c r="D6"/>
  <c r="D5"/>
  <c r="F5" l="1"/>
  <c r="G9"/>
  <c r="F6"/>
  <c r="F7" s="1"/>
  <c r="F23" s="1"/>
  <c r="G22"/>
  <c r="G5" s="1"/>
  <c r="D36" l="1"/>
  <c r="D37" s="1"/>
  <c r="C36"/>
  <c r="G6"/>
  <c r="G7" s="1"/>
  <c r="G23" s="1"/>
  <c r="G36" l="1"/>
  <c r="C37"/>
</calcChain>
</file>

<file path=xl/sharedStrings.xml><?xml version="1.0" encoding="utf-8"?>
<sst xmlns="http://schemas.openxmlformats.org/spreadsheetml/2006/main" count="57" uniqueCount="48">
  <si>
    <t>Liikevaihto</t>
  </si>
  <si>
    <t>Myyntikate</t>
  </si>
  <si>
    <t>Kikut</t>
  </si>
  <si>
    <t>Mukut</t>
  </si>
  <si>
    <t>YEL</t>
  </si>
  <si>
    <t>Palkat (yrittäjä)</t>
  </si>
  <si>
    <t>Palkat (tt)</t>
  </si>
  <si>
    <t>Tyel</t>
  </si>
  <si>
    <t>Yrittäjän sv</t>
  </si>
  <si>
    <t>Vuokra</t>
  </si>
  <si>
    <t>Kiinteistökulut</t>
  </si>
  <si>
    <t>Markkinointi</t>
  </si>
  <si>
    <t>Huolto, korjaus</t>
  </si>
  <si>
    <t>Autokulut</t>
  </si>
  <si>
    <t>Toimistokulut</t>
  </si>
  <si>
    <t>Kirjanpito</t>
  </si>
  <si>
    <t>Muut kikut</t>
  </si>
  <si>
    <t>Käyttökate</t>
  </si>
  <si>
    <t>kk</t>
  </si>
  <si>
    <t>Vuosi</t>
  </si>
  <si>
    <t>%</t>
  </si>
  <si>
    <t>lkm</t>
  </si>
  <si>
    <t>Palkka</t>
  </si>
  <si>
    <t>Työtulo</t>
  </si>
  <si>
    <t>Kikut yhteensä</t>
  </si>
  <si>
    <t>Vaihe 1. Määritä kikut!</t>
  </si>
  <si>
    <t>Laskelmassa liikkeelle alhaalta ylöspäin</t>
  </si>
  <si>
    <t>Myyntipäiviä kuukaudessa</t>
  </si>
  <si>
    <t>Tuote1</t>
  </si>
  <si>
    <t>Tuote3</t>
  </si>
  <si>
    <t>Esimerkki kriittisen pisteen laskemisesta, jos useita tuotteita:</t>
  </si>
  <si>
    <t>Osuus liikevaihdosta %</t>
  </si>
  <si>
    <t xml:space="preserve">Tuote2 </t>
  </si>
  <si>
    <t>Hinta alv 0%</t>
  </si>
  <si>
    <t>KRP/kk</t>
  </si>
  <si>
    <t>KRP/pv</t>
  </si>
  <si>
    <t>Tarkistus</t>
  </si>
  <si>
    <t>LV/kk</t>
  </si>
  <si>
    <t>Vaihe 4. Määritä myyntikateprosentti!</t>
  </si>
  <si>
    <t>Vaihe2. Määritä myyntipäivät/kuukausi</t>
  </si>
  <si>
    <t>Vaihe3. Määritä tuotteiden osuus liikevaihdosta ja hinnat</t>
  </si>
  <si>
    <t>Tuote2</t>
  </si>
  <si>
    <t>Hinta</t>
  </si>
  <si>
    <t>mukut</t>
  </si>
  <si>
    <t>Kate</t>
  </si>
  <si>
    <t>Yhteensä</t>
  </si>
  <si>
    <t>KTP</t>
  </si>
  <si>
    <t>Myyntikate 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</si>
</sst>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7"/>
  <sheetViews>
    <sheetView tabSelected="1" topLeftCell="A40" workbookViewId="0">
      <selection activeCell="K7" sqref="K7"/>
    </sheetView>
  </sheetViews>
  <sheetFormatPr defaultRowHeight="15"/>
  <cols>
    <col min="1" max="1" width="17.140625" customWidth="1"/>
    <col min="6" max="6" width="10.5703125" customWidth="1"/>
    <col min="7" max="7" width="13.28515625" customWidth="1"/>
  </cols>
  <sheetData>
    <row r="1" spans="1:14">
      <c r="A1" s="2" t="s">
        <v>30</v>
      </c>
    </row>
    <row r="2" spans="1:14">
      <c r="A2" t="s">
        <v>26</v>
      </c>
    </row>
    <row r="4" spans="1:14">
      <c r="F4" t="s">
        <v>18</v>
      </c>
      <c r="G4" t="s">
        <v>19</v>
      </c>
    </row>
    <row r="5" spans="1:14">
      <c r="A5" s="2" t="s">
        <v>0</v>
      </c>
      <c r="B5" t="s">
        <v>20</v>
      </c>
      <c r="C5">
        <v>100</v>
      </c>
      <c r="D5">
        <f>C5/100</f>
        <v>1</v>
      </c>
      <c r="F5" s="1">
        <f>F22/D7</f>
        <v>25429.043478260872</v>
      </c>
      <c r="G5" s="1">
        <f>G22/D7</f>
        <v>305148.52173913043</v>
      </c>
    </row>
    <row r="6" spans="1:14" ht="15.75" thickBot="1">
      <c r="A6" s="3" t="s">
        <v>3</v>
      </c>
      <c r="B6" s="4" t="s">
        <v>20</v>
      </c>
      <c r="C6" s="4">
        <f>C5-C7</f>
        <v>18.439716312056746</v>
      </c>
      <c r="D6" s="4">
        <f t="shared" ref="D6:D7" si="0">C6/100</f>
        <v>0.18439716312056745</v>
      </c>
      <c r="E6" s="4"/>
      <c r="F6" s="5">
        <f>F5*D6</f>
        <v>4689.0434782608718</v>
      </c>
      <c r="G6" s="5">
        <f>G5*D6</f>
        <v>56268.521739130454</v>
      </c>
      <c r="K6" s="2"/>
      <c r="L6" s="2"/>
      <c r="M6" s="2"/>
      <c r="N6" s="2"/>
    </row>
    <row r="7" spans="1:14">
      <c r="A7" s="2" t="s">
        <v>1</v>
      </c>
      <c r="B7" t="s">
        <v>20</v>
      </c>
      <c r="C7">
        <f>Q35</f>
        <v>81.560283687943254</v>
      </c>
      <c r="D7">
        <f t="shared" si="0"/>
        <v>0.81560283687943258</v>
      </c>
      <c r="F7" s="1">
        <f>F5-F6</f>
        <v>20740</v>
      </c>
      <c r="G7" s="1">
        <f>G5-G6</f>
        <v>248879.99999999997</v>
      </c>
    </row>
    <row r="8" spans="1:14">
      <c r="A8" s="2" t="s">
        <v>2</v>
      </c>
      <c r="F8" s="1"/>
      <c r="G8" s="1"/>
    </row>
    <row r="9" spans="1:14">
      <c r="A9" t="s">
        <v>5</v>
      </c>
      <c r="B9" t="s">
        <v>21</v>
      </c>
      <c r="C9">
        <v>3</v>
      </c>
      <c r="D9" t="s">
        <v>22</v>
      </c>
      <c r="E9" s="1">
        <v>3000</v>
      </c>
      <c r="F9" s="1">
        <f>C9*E9</f>
        <v>9000</v>
      </c>
      <c r="G9" s="1">
        <f>F9*12</f>
        <v>108000</v>
      </c>
      <c r="H9" t="s">
        <v>23</v>
      </c>
      <c r="I9" s="1">
        <v>85000</v>
      </c>
      <c r="K9" s="2" t="s">
        <v>25</v>
      </c>
      <c r="L9" s="2"/>
      <c r="M9" s="2"/>
    </row>
    <row r="10" spans="1:14">
      <c r="A10" t="s">
        <v>4</v>
      </c>
      <c r="B10" t="s">
        <v>20</v>
      </c>
      <c r="C10">
        <v>22</v>
      </c>
      <c r="E10" s="1"/>
      <c r="F10" s="1">
        <f>I9/12*0.22</f>
        <v>1558.3333333333333</v>
      </c>
      <c r="G10" s="1">
        <f>F10*12</f>
        <v>18700</v>
      </c>
    </row>
    <row r="11" spans="1:14">
      <c r="A11" t="s">
        <v>8</v>
      </c>
      <c r="B11" t="s">
        <v>20</v>
      </c>
      <c r="C11">
        <v>2</v>
      </c>
      <c r="E11" s="1"/>
      <c r="F11" s="1">
        <f>I9*0.02/12</f>
        <v>141.66666666666666</v>
      </c>
      <c r="G11" s="1">
        <f>F11*12</f>
        <v>1700</v>
      </c>
    </row>
    <row r="12" spans="1:14">
      <c r="A12" t="s">
        <v>6</v>
      </c>
      <c r="B12" t="s">
        <v>21</v>
      </c>
      <c r="C12">
        <v>1</v>
      </c>
      <c r="D12" t="s">
        <v>22</v>
      </c>
      <c r="E12" s="1">
        <v>1800</v>
      </c>
      <c r="F12" s="1">
        <f>C12*E12</f>
        <v>1800</v>
      </c>
      <c r="G12" s="1">
        <f>F12*12</f>
        <v>21600</v>
      </c>
    </row>
    <row r="13" spans="1:14">
      <c r="A13" t="s">
        <v>7</v>
      </c>
      <c r="B13" t="s">
        <v>20</v>
      </c>
      <c r="C13">
        <v>30</v>
      </c>
      <c r="F13" s="1">
        <f>F12*0.3</f>
        <v>540</v>
      </c>
      <c r="G13" s="1">
        <f>F13*12</f>
        <v>6480</v>
      </c>
    </row>
    <row r="14" spans="1:14">
      <c r="A14" t="s">
        <v>9</v>
      </c>
      <c r="F14" s="1">
        <v>300</v>
      </c>
      <c r="G14" s="1">
        <f>12*F14</f>
        <v>3600</v>
      </c>
    </row>
    <row r="15" spans="1:14">
      <c r="A15" t="s">
        <v>10</v>
      </c>
      <c r="F15" s="1">
        <v>200</v>
      </c>
      <c r="G15" s="1">
        <f>12*F15</f>
        <v>2400</v>
      </c>
    </row>
    <row r="16" spans="1:14">
      <c r="A16" t="s">
        <v>11</v>
      </c>
      <c r="F16" s="1">
        <v>200</v>
      </c>
      <c r="G16" s="1">
        <f t="shared" ref="G16:G21" si="1">12*F16</f>
        <v>2400</v>
      </c>
    </row>
    <row r="17" spans="1:15">
      <c r="A17" t="s">
        <v>12</v>
      </c>
      <c r="F17" s="1">
        <v>800</v>
      </c>
      <c r="G17" s="1">
        <f t="shared" si="1"/>
        <v>9600</v>
      </c>
    </row>
    <row r="18" spans="1:15">
      <c r="A18" t="s">
        <v>13</v>
      </c>
      <c r="F18" s="1">
        <v>1200</v>
      </c>
      <c r="G18" s="1">
        <f t="shared" si="1"/>
        <v>14400</v>
      </c>
    </row>
    <row r="19" spans="1:15">
      <c r="A19" t="s">
        <v>14</v>
      </c>
      <c r="F19" s="1">
        <v>500</v>
      </c>
      <c r="G19" s="1">
        <f t="shared" si="1"/>
        <v>6000</v>
      </c>
    </row>
    <row r="20" spans="1:15">
      <c r="A20" t="s">
        <v>15</v>
      </c>
      <c r="F20" s="1">
        <v>500</v>
      </c>
      <c r="G20" s="1">
        <f t="shared" si="1"/>
        <v>6000</v>
      </c>
    </row>
    <row r="21" spans="1:15">
      <c r="A21" t="s">
        <v>16</v>
      </c>
      <c r="F21" s="1">
        <v>4000</v>
      </c>
      <c r="G21" s="1">
        <f t="shared" si="1"/>
        <v>48000</v>
      </c>
    </row>
    <row r="22" spans="1:15" ht="15.75" thickBot="1">
      <c r="A22" s="3" t="s">
        <v>24</v>
      </c>
      <c r="B22" s="4"/>
      <c r="C22" s="4"/>
      <c r="D22" s="4"/>
      <c r="E22" s="4"/>
      <c r="F22" s="5">
        <f>SUM(F9:F21)</f>
        <v>20740</v>
      </c>
      <c r="G22" s="5">
        <f>SUM(G9:G21)</f>
        <v>248880</v>
      </c>
    </row>
    <row r="23" spans="1:15">
      <c r="A23" s="2" t="s">
        <v>17</v>
      </c>
      <c r="F23" s="1">
        <f>F7-F22</f>
        <v>0</v>
      </c>
      <c r="G23" s="1">
        <f>G7-G22</f>
        <v>0</v>
      </c>
    </row>
    <row r="24" spans="1:15">
      <c r="A24" s="2"/>
      <c r="F24" s="1"/>
      <c r="G24" s="1"/>
    </row>
    <row r="25" spans="1:15">
      <c r="A25" s="2" t="s">
        <v>39</v>
      </c>
      <c r="F25" s="1"/>
      <c r="G25" s="1"/>
    </row>
    <row r="26" spans="1:15" ht="15.75" thickBot="1"/>
    <row r="27" spans="1:15" ht="15.75" thickBot="1">
      <c r="A27" t="s">
        <v>27</v>
      </c>
      <c r="C27" s="6">
        <v>30</v>
      </c>
    </row>
    <row r="30" spans="1:15">
      <c r="A30" s="2" t="s">
        <v>40</v>
      </c>
      <c r="J30" s="2" t="s">
        <v>38</v>
      </c>
      <c r="K30" s="2"/>
      <c r="L30" s="2"/>
      <c r="M30" s="2"/>
    </row>
    <row r="31" spans="1:15">
      <c r="A31" s="2"/>
      <c r="K31" s="2" t="s">
        <v>47</v>
      </c>
    </row>
    <row r="32" spans="1:15">
      <c r="C32" t="s">
        <v>28</v>
      </c>
      <c r="D32" t="s">
        <v>32</v>
      </c>
      <c r="E32" t="s">
        <v>29</v>
      </c>
      <c r="K32" t="s">
        <v>28</v>
      </c>
      <c r="L32" t="s">
        <v>41</v>
      </c>
      <c r="M32" t="s">
        <v>29</v>
      </c>
      <c r="O32" t="s">
        <v>45</v>
      </c>
    </row>
    <row r="33" spans="1:17">
      <c r="A33" t="s">
        <v>31</v>
      </c>
      <c r="C33">
        <v>0.6</v>
      </c>
      <c r="D33">
        <v>0.4</v>
      </c>
      <c r="J33" t="s">
        <v>42</v>
      </c>
      <c r="K33">
        <f>C34</f>
        <v>250</v>
      </c>
      <c r="L33">
        <f>D34</f>
        <v>32</v>
      </c>
      <c r="O33">
        <f>K33+L33</f>
        <v>282</v>
      </c>
    </row>
    <row r="34" spans="1:17">
      <c r="A34" t="s">
        <v>33</v>
      </c>
      <c r="C34">
        <v>250</v>
      </c>
      <c r="D34">
        <v>32</v>
      </c>
      <c r="J34" t="s">
        <v>43</v>
      </c>
      <c r="K34">
        <v>50</v>
      </c>
      <c r="L34">
        <v>2</v>
      </c>
      <c r="O34">
        <f>K34+L34</f>
        <v>52</v>
      </c>
    </row>
    <row r="35" spans="1:17">
      <c r="G35" t="s">
        <v>36</v>
      </c>
      <c r="J35" t="s">
        <v>44</v>
      </c>
      <c r="K35">
        <f>K33-K34</f>
        <v>200</v>
      </c>
      <c r="L35">
        <f>L33-L34</f>
        <v>30</v>
      </c>
      <c r="M35">
        <f t="shared" ref="M35:O35" si="2">M33-M34</f>
        <v>0</v>
      </c>
      <c r="N35">
        <f t="shared" si="2"/>
        <v>0</v>
      </c>
      <c r="O35">
        <f t="shared" si="2"/>
        <v>230</v>
      </c>
      <c r="P35" t="s">
        <v>46</v>
      </c>
      <c r="Q35">
        <f>O35/O33*100</f>
        <v>81.560283687943254</v>
      </c>
    </row>
    <row r="36" spans="1:17">
      <c r="A36" t="s">
        <v>34</v>
      </c>
      <c r="C36" s="7">
        <f>F5*C33/C34</f>
        <v>61.02970434782609</v>
      </c>
      <c r="D36" s="7">
        <f>F5*D33/D34</f>
        <v>317.86304347826092</v>
      </c>
      <c r="F36" t="s">
        <v>37</v>
      </c>
      <c r="G36" s="1">
        <f>C36*C34+D36*D34</f>
        <v>25429.043478260872</v>
      </c>
    </row>
    <row r="37" spans="1:17">
      <c r="A37" t="s">
        <v>35</v>
      </c>
      <c r="C37" s="7">
        <f>C36/C27</f>
        <v>2.0343234782608697</v>
      </c>
      <c r="D37" s="7">
        <f>D36/C27</f>
        <v>10.595434782608697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KRP2</vt:lpstr>
      <vt:lpstr>Sheet3</vt:lpstr>
    </vt:vector>
  </TitlesOfParts>
  <Company>ammattikorkeakoulu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2010-10-04T13:17:44Z</dcterms:created>
  <dcterms:modified xsi:type="dcterms:W3CDTF">2010-10-09T14:09:10Z</dcterms:modified>
</cp:coreProperties>
</file>