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trabajaos en clase\"/>
    </mc:Choice>
  </mc:AlternateContent>
  <xr:revisionPtr revIDLastSave="0" documentId="13_ncr:1_{F8436D92-C1D6-4B79-A6B5-AAC93EA42B29}" xr6:coauthVersionLast="36" xr6:coauthVersionMax="46" xr10:uidLastSave="{00000000-0000-0000-0000-000000000000}"/>
  <bookViews>
    <workbookView xWindow="0" yWindow="0" windowWidth="20490" windowHeight="7425" tabRatio="820" firstSheet="1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E12" i="17" l="1"/>
  <c r="E18" i="17" l="1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1" i="17" l="1"/>
  <c r="E13" i="17"/>
  <c r="E14" i="17"/>
  <c r="E15" i="17"/>
  <c r="E16" i="17"/>
  <c r="E17" i="17"/>
  <c r="E10" i="17"/>
  <c r="G10" i="15" l="1"/>
  <c r="G9" i="15"/>
  <c r="F9" i="15"/>
  <c r="F10" i="15" l="1"/>
  <c r="F11" i="15"/>
  <c r="F12" i="15"/>
  <c r="F13" i="15"/>
  <c r="F14" i="15"/>
  <c r="F15" i="15"/>
  <c r="F16" i="15"/>
  <c r="F17" i="15"/>
  <c r="F11" i="14"/>
  <c r="F12" i="14"/>
  <c r="F13" i="14"/>
  <c r="F14" i="14"/>
  <c r="F15" i="14"/>
  <c r="F16" i="14"/>
  <c r="F17" i="14"/>
  <c r="F18" i="14"/>
  <c r="F10" i="14"/>
  <c r="F14" i="9" l="1"/>
  <c r="F15" i="9"/>
  <c r="F16" i="9"/>
  <c r="F17" i="9"/>
  <c r="F18" i="9"/>
  <c r="F19" i="9"/>
  <c r="F20" i="9"/>
  <c r="F21" i="9"/>
  <c r="F13" i="9"/>
  <c r="F12" i="6" l="1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D13" i="16"/>
  <c r="D14" i="16"/>
  <c r="D15" i="16"/>
  <c r="D16" i="16"/>
  <c r="D17" i="16"/>
  <c r="D18" i="16"/>
  <c r="D19" i="16"/>
  <c r="D12" i="16"/>
  <c r="G10" i="11"/>
  <c r="G11" i="11"/>
  <c r="G12" i="11"/>
  <c r="G13" i="11"/>
  <c r="G14" i="11"/>
  <c r="G9" i="11"/>
  <c r="E9" i="2" l="1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<sst xmlns="http://schemas.openxmlformats.org/spreadsheetml/2006/main" count="269" uniqueCount="132">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</sst>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10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8" fontId="10" fillId="0" borderId="0" xfId="4" applyFont="1" applyAlignment="1">
      <alignment horizontal="right" vertical="center"/>
    </xf>
    <xf numFmtId="0" fontId="14" fillId="0" borderId="0" xfId="0" applyFont="1"/>
    <xf numFmtId="168" fontId="9" fillId="0" borderId="0" xfId="4" applyFont="1"/>
    <xf numFmtId="169" fontId="0" fillId="0" borderId="0" xfId="0" applyNumberFormat="1"/>
    <xf numFmtId="169" fontId="9" fillId="0" borderId="1" xfId="0" applyNumberFormat="1" applyFont="1" applyBorder="1" applyAlignment="1">
      <alignment horizontal="center"/>
    </xf>
    <xf numFmtId="168" fontId="9" fillId="0" borderId="1" xfId="4" applyFont="1" applyBorder="1"/>
    <xf numFmtId="0" fontId="8" fillId="0" borderId="0" xfId="0" applyFont="1" applyAlignment="1"/>
    <xf numFmtId="0" fontId="9" fillId="0" borderId="0" xfId="0" applyFont="1"/>
    <xf numFmtId="169" fontId="9" fillId="0" borderId="0" xfId="0" applyNumberFormat="1" applyFont="1" applyBorder="1" applyAlignment="1">
      <alignment horizontal="center"/>
    </xf>
    <xf numFmtId="0" fontId="16" fillId="0" borderId="0" xfId="0" quotePrefix="1" applyFont="1"/>
    <xf numFmtId="0" fontId="0" fillId="0" borderId="0" xfId="0" applyFill="1"/>
    <xf numFmtId="0" fontId="15" fillId="0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8" fillId="3" borderId="1" xfId="0" applyFont="1" applyFill="1" applyBorder="1"/>
    <xf numFmtId="0" fontId="8" fillId="0" borderId="1" xfId="0" applyFont="1" applyBorder="1" applyAlignment="1">
      <alignment horizontal="center"/>
    </xf>
    <xf numFmtId="0" fontId="19" fillId="0" borderId="1" xfId="0" applyFont="1" applyBorder="1" applyAlignment="1">
      <alignment vertical="top" wrapText="1"/>
    </xf>
    <xf numFmtId="164" fontId="9" fillId="0" borderId="1" xfId="4" applyNumberFormat="1" applyFont="1" applyBorder="1"/>
    <xf numFmtId="0" fontId="17" fillId="0" borderId="0" xfId="0" applyFont="1" applyFill="1" applyAlignment="1">
      <alignment horizontal="center" vertical="center" wrapText="1"/>
    </xf>
    <xf numFmtId="165" fontId="9" fillId="0" borderId="1" xfId="4" applyNumberFormat="1" applyFont="1" applyBorder="1"/>
    <xf numFmtId="0" fontId="20" fillId="0" borderId="1" xfId="0" applyFont="1" applyBorder="1" applyAlignment="1">
      <alignment horizontal="justify" vertical="center"/>
    </xf>
    <xf numFmtId="0" fontId="21" fillId="0" borderId="1" xfId="0" applyFont="1" applyBorder="1"/>
    <xf numFmtId="0" fontId="21" fillId="3" borderId="1" xfId="0" applyFont="1" applyFill="1" applyBorder="1"/>
    <xf numFmtId="0" fontId="22" fillId="2" borderId="1" xfId="0" applyFont="1" applyFill="1" applyBorder="1" applyAlignment="1">
      <alignment horizontal="center" vertical="center"/>
    </xf>
    <xf numFmtId="0" fontId="12" fillId="3" borderId="1" xfId="0" applyFont="1" applyFill="1" applyBorder="1"/>
    <xf numFmtId="0" fontId="10" fillId="3" borderId="1" xfId="0" applyFont="1" applyFill="1" applyBorder="1"/>
    <xf numFmtId="0" fontId="2" fillId="0" borderId="0" xfId="5"/>
    <xf numFmtId="0" fontId="2" fillId="0" borderId="1" xfId="5" applyFill="1" applyBorder="1" applyAlignment="1">
      <alignment horizontal="center"/>
    </xf>
    <xf numFmtId="0" fontId="23" fillId="6" borderId="1" xfId="5" applyFont="1" applyFill="1" applyBorder="1" applyAlignment="1">
      <alignment horizontal="center"/>
    </xf>
    <xf numFmtId="0" fontId="2" fillId="0" borderId="1" xfId="5" applyFill="1" applyBorder="1" applyAlignment="1">
      <alignment horizontal="left" vertical="center"/>
    </xf>
    <xf numFmtId="0" fontId="24" fillId="7" borderId="1" xfId="5" applyFont="1" applyFill="1" applyBorder="1" applyAlignment="1">
      <alignment horizontal="center" vertical="center"/>
    </xf>
    <xf numFmtId="0" fontId="25" fillId="7" borderId="1" xfId="5" applyFont="1" applyFill="1" applyBorder="1" applyAlignment="1">
      <alignment horizontal="center"/>
    </xf>
    <xf numFmtId="170" fontId="26" fillId="9" borderId="1" xfId="6" applyFont="1" applyFill="1" applyBorder="1"/>
    <xf numFmtId="171" fontId="8" fillId="4" borderId="1" xfId="0" applyNumberFormat="1" applyFont="1" applyFill="1" applyBorder="1" applyAlignment="1">
      <alignment horizontal="center"/>
    </xf>
    <xf numFmtId="0" fontId="28" fillId="8" borderId="0" xfId="0" applyFont="1" applyFill="1" applyAlignment="1">
      <alignment horizontal="left"/>
    </xf>
    <xf numFmtId="0" fontId="11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right"/>
    </xf>
    <xf numFmtId="2" fontId="9" fillId="0" borderId="1" xfId="0" applyNumberFormat="1" applyFont="1" applyBorder="1"/>
    <xf numFmtId="9" fontId="27" fillId="3" borderId="1" xfId="0" applyNumberFormat="1" applyFont="1" applyFill="1" applyBorder="1"/>
    <xf numFmtId="165" fontId="9" fillId="3" borderId="1" xfId="0" applyNumberFormat="1" applyFont="1" applyFill="1" applyBorder="1"/>
    <xf numFmtId="0" fontId="11" fillId="5" borderId="0" xfId="0" applyFont="1" applyFill="1"/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" fillId="0" borderId="0" xfId="5" applyFont="1"/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zoomScale="71" zoomScaleNormal="71" workbookViewId="0">
      <selection activeCell="D11" sqref="D1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>IF(C11&gt;=18,"mayor de edad","menordeedad")</f>
        <v>mayor de edad</v>
      </c>
    </row>
    <row r="12" spans="2:4" ht="21" customHeight="1" x14ac:dyDescent="0.3">
      <c r="B12" s="10" t="s">
        <v>51</v>
      </c>
      <c r="C12" s="40">
        <v>24</v>
      </c>
      <c r="D12" s="41" t="str">
        <f t="shared" ref="D12:D19" si="0">IF(C12&gt;=18,"mayor de edad","menordeedad")</f>
        <v>mayor de edad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menordeedad</v>
      </c>
    </row>
    <row r="14" spans="2:4" ht="18.75" x14ac:dyDescent="0.3">
      <c r="B14" s="10" t="s">
        <v>53</v>
      </c>
      <c r="C14" s="40">
        <v>11</v>
      </c>
      <c r="D14" s="41" t="str">
        <f t="shared" si="0"/>
        <v>menordeedad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 de edad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menordeedad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menordeedad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 de edad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menordeedad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abSelected="1" zoomScale="120" zoomScaleNormal="120" workbookViewId="0">
      <selection activeCell="G28" sqref="G28"/>
    </sheetView>
  </sheetViews>
  <sheetFormatPr baseColWidth="10" defaultColWidth="11.5703125" defaultRowHeight="15" x14ac:dyDescent="0.25"/>
  <cols>
    <col min="1" max="1" width="5.7109375" style="45" customWidth="1"/>
    <col min="2" max="2" width="22.7109375" style="45" bestFit="1" customWidth="1"/>
    <col min="3" max="3" width="14" style="45" bestFit="1" customWidth="1"/>
    <col min="4" max="4" width="13.140625" style="45" bestFit="1" customWidth="1"/>
    <col min="5" max="5" width="30.42578125" style="45" customWidth="1"/>
    <col min="6" max="6" width="9.5703125" style="45" bestFit="1" customWidth="1"/>
    <col min="7" max="7" width="12" style="45" bestFit="1" customWidth="1"/>
    <col min="8" max="8" width="14.85546875" style="45" customWidth="1"/>
    <col min="9" max="16384" width="11.5703125" style="45"/>
  </cols>
  <sheetData>
    <row r="9" spans="2:8" ht="19.149999999999999" customHeight="1" x14ac:dyDescent="0.25">
      <c r="B9" s="49" t="s">
        <v>93</v>
      </c>
      <c r="C9" s="49" t="s">
        <v>94</v>
      </c>
      <c r="D9" s="49" t="s">
        <v>95</v>
      </c>
      <c r="E9" s="49" t="s">
        <v>69</v>
      </c>
    </row>
    <row r="10" spans="2:8" ht="18.600000000000001" customHeight="1" x14ac:dyDescent="0.25">
      <c r="B10" s="48" t="s">
        <v>19</v>
      </c>
      <c r="C10" s="46" t="s">
        <v>96</v>
      </c>
      <c r="D10" s="46">
        <v>1</v>
      </c>
      <c r="E10" s="47" t="str">
        <f>IF(AND(C10="UNIVERSITARIO",D10&gt;2),"PAGO 1",IF(AND(C10="TECNICO",D10&gt;1),"PAGO1","1000 SOLES"))</f>
        <v>1000 SOLES</v>
      </c>
      <c r="F10" s="67"/>
    </row>
    <row r="11" spans="2:8" ht="15.75" x14ac:dyDescent="0.25">
      <c r="B11" s="48" t="s">
        <v>98</v>
      </c>
      <c r="C11" s="46" t="s">
        <v>96</v>
      </c>
      <c r="D11" s="46">
        <v>2</v>
      </c>
      <c r="E11" s="47" t="str">
        <f t="shared" ref="E11:E31" si="0">IF(AND(C11="UNIVERSITARIO",D11&gt;2),"PAGO 1",IF(AND(C11="TECNICO",D11&gt;1),"PAGO1","1000 SOLES"))</f>
        <v>1000 SOLES</v>
      </c>
      <c r="F11" s="67"/>
    </row>
    <row r="12" spans="2:8" ht="15.75" x14ac:dyDescent="0.25">
      <c r="B12" s="48" t="s">
        <v>99</v>
      </c>
      <c r="C12" s="46" t="s">
        <v>97</v>
      </c>
      <c r="D12" s="46">
        <v>3</v>
      </c>
      <c r="E12" s="47" t="str">
        <f>IF(AND(C12="UNIVERSITARIO",D12&gt;2),"PAGO 1",IF(AND(C12="TECNICO",D12&gt;1),"PAGO1","1000 SOLES"))</f>
        <v>PAGO1</v>
      </c>
      <c r="F12" s="67"/>
      <c r="G12" s="50" t="s">
        <v>119</v>
      </c>
      <c r="H12" s="51">
        <v>5000</v>
      </c>
    </row>
    <row r="13" spans="2:8" ht="15.75" x14ac:dyDescent="0.25">
      <c r="B13" s="48" t="s">
        <v>100</v>
      </c>
      <c r="C13" s="46" t="s">
        <v>97</v>
      </c>
      <c r="D13" s="46">
        <v>2</v>
      </c>
      <c r="E13" s="47" t="str">
        <f t="shared" si="0"/>
        <v>PAGO1</v>
      </c>
      <c r="F13" s="67"/>
      <c r="G13" s="50" t="s">
        <v>120</v>
      </c>
      <c r="H13" s="51">
        <v>4000</v>
      </c>
    </row>
    <row r="14" spans="2:8" ht="15.75" x14ac:dyDescent="0.25">
      <c r="B14" s="48" t="s">
        <v>101</v>
      </c>
      <c r="C14" s="46" t="s">
        <v>97</v>
      </c>
      <c r="D14" s="46">
        <v>1</v>
      </c>
      <c r="E14" s="47" t="str">
        <f t="shared" si="0"/>
        <v>1000 SOLES</v>
      </c>
      <c r="F14" s="67"/>
    </row>
    <row r="15" spans="2:8" ht="15.75" x14ac:dyDescent="0.25">
      <c r="B15" s="48" t="s">
        <v>102</v>
      </c>
      <c r="C15" s="46" t="s">
        <v>96</v>
      </c>
      <c r="D15" s="46">
        <v>0</v>
      </c>
      <c r="E15" s="47" t="str">
        <f t="shared" si="0"/>
        <v>1000 SOLES</v>
      </c>
      <c r="F15" s="67"/>
    </row>
    <row r="16" spans="2:8" ht="15.75" x14ac:dyDescent="0.25">
      <c r="B16" s="48" t="s">
        <v>103</v>
      </c>
      <c r="C16" s="46" t="s">
        <v>97</v>
      </c>
      <c r="D16" s="46">
        <v>0</v>
      </c>
      <c r="E16" s="47" t="str">
        <f t="shared" si="0"/>
        <v>1000 SOLES</v>
      </c>
      <c r="F16" s="67"/>
    </row>
    <row r="17" spans="2:6" ht="15.75" x14ac:dyDescent="0.25">
      <c r="B17" s="48" t="s">
        <v>104</v>
      </c>
      <c r="C17" s="46" t="s">
        <v>97</v>
      </c>
      <c r="D17" s="46">
        <v>2</v>
      </c>
      <c r="E17" s="47" t="str">
        <f t="shared" si="0"/>
        <v>PAGO1</v>
      </c>
      <c r="F17" s="67"/>
    </row>
    <row r="18" spans="2:6" ht="15.75" x14ac:dyDescent="0.25">
      <c r="B18" s="48" t="s">
        <v>105</v>
      </c>
      <c r="C18" s="46" t="s">
        <v>97</v>
      </c>
      <c r="D18" s="46">
        <v>3</v>
      </c>
      <c r="E18" s="47" t="str">
        <f t="shared" si="0"/>
        <v>PAGO1</v>
      </c>
      <c r="F18" s="67"/>
    </row>
    <row r="19" spans="2:6" ht="15.75" x14ac:dyDescent="0.25">
      <c r="B19" s="48" t="s">
        <v>106</v>
      </c>
      <c r="C19" s="46" t="s">
        <v>97</v>
      </c>
      <c r="D19" s="46">
        <v>2</v>
      </c>
      <c r="E19" s="47" t="str">
        <f t="shared" si="0"/>
        <v>PAGO1</v>
      </c>
      <c r="F19" s="67"/>
    </row>
    <row r="20" spans="2:6" ht="15.75" x14ac:dyDescent="0.25">
      <c r="B20" s="48" t="s">
        <v>107</v>
      </c>
      <c r="C20" s="46" t="s">
        <v>96</v>
      </c>
      <c r="D20" s="46">
        <v>3</v>
      </c>
      <c r="E20" s="47" t="str">
        <f t="shared" si="0"/>
        <v>PAGO 1</v>
      </c>
      <c r="F20" s="67"/>
    </row>
    <row r="21" spans="2:6" ht="15.75" x14ac:dyDescent="0.25">
      <c r="B21" s="48" t="s">
        <v>108</v>
      </c>
      <c r="C21" s="46" t="s">
        <v>96</v>
      </c>
      <c r="D21" s="46">
        <v>4</v>
      </c>
      <c r="E21" s="47" t="str">
        <f t="shared" si="0"/>
        <v>PAGO 1</v>
      </c>
      <c r="F21" s="67"/>
    </row>
    <row r="22" spans="2:6" ht="15.75" x14ac:dyDescent="0.25">
      <c r="B22" s="48" t="s">
        <v>109</v>
      </c>
      <c r="C22" s="46" t="s">
        <v>97</v>
      </c>
      <c r="D22" s="46">
        <v>5</v>
      </c>
      <c r="E22" s="47" t="str">
        <f t="shared" si="0"/>
        <v>PAGO1</v>
      </c>
      <c r="F22" s="67"/>
    </row>
    <row r="23" spans="2:6" ht="15.75" x14ac:dyDescent="0.25">
      <c r="B23" s="48" t="s">
        <v>110</v>
      </c>
      <c r="C23" s="46" t="s">
        <v>97</v>
      </c>
      <c r="D23" s="46">
        <v>6</v>
      </c>
      <c r="E23" s="47" t="str">
        <f t="shared" si="0"/>
        <v>PAGO1</v>
      </c>
      <c r="F23" s="67"/>
    </row>
    <row r="24" spans="2:6" ht="15.75" x14ac:dyDescent="0.25">
      <c r="B24" s="48" t="s">
        <v>111</v>
      </c>
      <c r="C24" s="46" t="s">
        <v>97</v>
      </c>
      <c r="D24" s="46">
        <v>6</v>
      </c>
      <c r="E24" s="47" t="str">
        <f t="shared" si="0"/>
        <v>PAGO1</v>
      </c>
      <c r="F24" s="67"/>
    </row>
    <row r="25" spans="2:6" ht="15.75" x14ac:dyDescent="0.25">
      <c r="B25" s="48" t="s">
        <v>112</v>
      </c>
      <c r="C25" s="46" t="s">
        <v>96</v>
      </c>
      <c r="D25" s="46">
        <v>5</v>
      </c>
      <c r="E25" s="47" t="str">
        <f t="shared" si="0"/>
        <v>PAGO 1</v>
      </c>
      <c r="F25" s="67"/>
    </row>
    <row r="26" spans="2:6" ht="15.75" x14ac:dyDescent="0.25">
      <c r="B26" s="48" t="s">
        <v>113</v>
      </c>
      <c r="C26" s="46" t="s">
        <v>96</v>
      </c>
      <c r="D26" s="46">
        <v>4</v>
      </c>
      <c r="E26" s="47" t="str">
        <f t="shared" si="0"/>
        <v>PAGO 1</v>
      </c>
      <c r="F26" s="67"/>
    </row>
    <row r="27" spans="2:6" ht="15.75" x14ac:dyDescent="0.25">
      <c r="B27" s="48" t="s">
        <v>114</v>
      </c>
      <c r="C27" s="46" t="s">
        <v>96</v>
      </c>
      <c r="D27" s="46">
        <v>3</v>
      </c>
      <c r="E27" s="47" t="str">
        <f t="shared" si="0"/>
        <v>PAGO 1</v>
      </c>
      <c r="F27" s="67"/>
    </row>
    <row r="28" spans="2:6" ht="15.75" x14ac:dyDescent="0.25">
      <c r="B28" s="48" t="s">
        <v>115</v>
      </c>
      <c r="C28" s="46" t="s">
        <v>97</v>
      </c>
      <c r="D28" s="46">
        <v>2</v>
      </c>
      <c r="E28" s="47" t="str">
        <f t="shared" si="0"/>
        <v>PAGO1</v>
      </c>
      <c r="F28" s="67"/>
    </row>
    <row r="29" spans="2:6" ht="15.75" x14ac:dyDescent="0.25">
      <c r="B29" s="48" t="s">
        <v>116</v>
      </c>
      <c r="C29" s="46" t="s">
        <v>97</v>
      </c>
      <c r="D29" s="46">
        <v>1</v>
      </c>
      <c r="E29" s="47" t="str">
        <f t="shared" si="0"/>
        <v>1000 SOLES</v>
      </c>
      <c r="F29" s="67"/>
    </row>
    <row r="30" spans="2:6" ht="15.75" x14ac:dyDescent="0.25">
      <c r="B30" s="48" t="s">
        <v>117</v>
      </c>
      <c r="C30" s="46" t="s">
        <v>96</v>
      </c>
      <c r="D30" s="46">
        <v>2</v>
      </c>
      <c r="E30" s="47" t="str">
        <f t="shared" si="0"/>
        <v>1000 SOLES</v>
      </c>
      <c r="F30" s="67"/>
    </row>
    <row r="31" spans="2:6" ht="15.75" x14ac:dyDescent="0.25">
      <c r="B31" s="48" t="s">
        <v>118</v>
      </c>
      <c r="C31" s="46" t="s">
        <v>97</v>
      </c>
      <c r="D31" s="46">
        <v>5</v>
      </c>
      <c r="E31" s="47" t="str">
        <f t="shared" si="0"/>
        <v>PAGO1</v>
      </c>
      <c r="F31" s="6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2"/>
      <c r="C3" s="62"/>
    </row>
    <row r="4" spans="1:5" ht="21" customHeight="1" x14ac:dyDescent="0.2">
      <c r="B4" s="62"/>
      <c r="C4" s="62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IF(D8="m","masculino","femenino")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 t="shared" ref="E9:E13" si="0">IF(D9="m","masculino","femenino")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10" sqref="G10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3" t="s">
        <v>90</v>
      </c>
      <c r="D5" s="63"/>
      <c r="E5" s="63"/>
      <c r="F5" s="26"/>
      <c r="G5" s="26"/>
    </row>
    <row r="6" spans="2:8" ht="18" x14ac:dyDescent="0.25">
      <c r="B6" s="34" t="s">
        <v>88</v>
      </c>
      <c r="C6" s="63" t="s">
        <v>91</v>
      </c>
      <c r="D6" s="63"/>
      <c r="E6" s="63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2">
        <f>AVERAGE(C9:E9)</f>
        <v>14.666666666666666</v>
      </c>
      <c r="G9" s="31" t="str">
        <f>IF(F9&gt;=10.5,"aprobado","reprobado")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2">
        <f t="shared" ref="F10:F14" si="0">AVERAGE(C10:E10)</f>
        <v>9</v>
      </c>
      <c r="G10" s="31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2">
        <f t="shared" si="0"/>
        <v>7.666666666666667</v>
      </c>
      <c r="G11" s="31" t="str">
        <f t="shared" si="1"/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2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2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2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zoomScale="48" zoomScaleNormal="48" workbookViewId="0">
      <selection activeCell="D15" sqref="D15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3" t="s">
        <v>122</v>
      </c>
    </row>
    <row r="4" spans="2:11" ht="23.25" x14ac:dyDescent="0.35">
      <c r="E4" s="53" t="s">
        <v>123</v>
      </c>
    </row>
    <row r="5" spans="2:11" ht="23.25" x14ac:dyDescent="0.35">
      <c r="E5" s="53" t="s">
        <v>121</v>
      </c>
    </row>
    <row r="10" spans="2:11" ht="23.25" x14ac:dyDescent="0.35">
      <c r="G10" s="57"/>
      <c r="H10" s="57"/>
      <c r="I10" s="57" t="s">
        <v>127</v>
      </c>
      <c r="J10" s="56"/>
      <c r="K10" s="56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8">
        <v>14</v>
      </c>
      <c r="D12" s="59" t="str">
        <f>IF(C12&lt;13,"Pailas",IF(C12&lt;15,"60%","80%"))</f>
        <v>60%</v>
      </c>
    </row>
    <row r="13" spans="2:11" ht="22.15" customHeight="1" x14ac:dyDescent="0.25">
      <c r="B13" s="35" t="s">
        <v>74</v>
      </c>
      <c r="C13" s="58">
        <v>13</v>
      </c>
      <c r="D13" s="59" t="str">
        <f t="shared" ref="D13:D19" si="0">IF(C13&lt;13,"Pailas",IF(C13&lt;15,"60%","80%"))</f>
        <v>60%</v>
      </c>
    </row>
    <row r="14" spans="2:11" ht="21.6" customHeight="1" x14ac:dyDescent="0.25">
      <c r="B14" s="35" t="s">
        <v>75</v>
      </c>
      <c r="C14" s="58">
        <v>15</v>
      </c>
      <c r="D14" s="59" t="str">
        <f t="shared" si="0"/>
        <v>80%</v>
      </c>
    </row>
    <row r="15" spans="2:11" ht="21.6" customHeight="1" x14ac:dyDescent="0.35">
      <c r="B15" s="35" t="s">
        <v>76</v>
      </c>
      <c r="C15" s="58">
        <v>14</v>
      </c>
      <c r="D15" s="59" t="str">
        <f t="shared" si="0"/>
        <v>60%</v>
      </c>
      <c r="H15" s="54" t="s">
        <v>125</v>
      </c>
      <c r="I15" s="55"/>
      <c r="J15" s="56" t="s">
        <v>124</v>
      </c>
    </row>
    <row r="16" spans="2:11" ht="24" customHeight="1" x14ac:dyDescent="0.25">
      <c r="B16" s="35" t="s">
        <v>77</v>
      </c>
      <c r="C16" s="58">
        <v>11</v>
      </c>
      <c r="D16" s="59" t="str">
        <f t="shared" si="0"/>
        <v>Pailas</v>
      </c>
    </row>
    <row r="17" spans="2:4" ht="21" customHeight="1" x14ac:dyDescent="0.25">
      <c r="B17" s="35" t="s">
        <v>78</v>
      </c>
      <c r="C17" s="58">
        <v>15</v>
      </c>
      <c r="D17" s="59" t="str">
        <f t="shared" si="0"/>
        <v>80%</v>
      </c>
    </row>
    <row r="18" spans="2:4" ht="26.45" customHeight="1" x14ac:dyDescent="0.25">
      <c r="B18" s="35" t="s">
        <v>79</v>
      </c>
      <c r="C18" s="58">
        <v>12.99</v>
      </c>
      <c r="D18" s="59" t="str">
        <f t="shared" si="0"/>
        <v>Pailas</v>
      </c>
    </row>
    <row r="19" spans="2:4" ht="22.15" customHeight="1" x14ac:dyDescent="0.25">
      <c r="B19" s="35" t="s">
        <v>80</v>
      </c>
      <c r="C19" s="58">
        <v>14.99</v>
      </c>
      <c r="D19" s="59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4"/>
      <c r="D4" s="64"/>
      <c r="E4" s="64"/>
      <c r="F4" s="64"/>
    </row>
    <row r="5" spans="1:6" ht="15.75" x14ac:dyDescent="0.25">
      <c r="A5" s="29"/>
      <c r="B5" s="30"/>
      <c r="C5" s="64"/>
      <c r="D5" s="64"/>
      <c r="E5" s="64"/>
      <c r="F5" s="64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>
        <f>IF(AND(MONTH(C10)=12,D10="A"),E10*0.2,E10*0.1)</f>
        <v>200</v>
      </c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>
        <f t="shared" ref="F11:F18" si="0">IF(AND(MONTH(C11)=12,D11="A"),E11*0.2,E11*0.1)</f>
        <v>300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>
        <f t="shared" si="0"/>
        <v>250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>
        <f t="shared" si="0"/>
        <v>150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>
        <f t="shared" si="0"/>
        <v>100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>
        <f t="shared" si="0"/>
        <v>140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  <col min="7" max="7" width="12.7109375" bestFit="1" customWidth="1"/>
  </cols>
  <sheetData>
    <row r="4" spans="2:7" ht="15.75" x14ac:dyDescent="0.25">
      <c r="B4" s="30"/>
      <c r="C4" s="65"/>
      <c r="D4" s="65"/>
      <c r="E4" s="65"/>
      <c r="F4" s="65"/>
      <c r="G4" s="29"/>
    </row>
    <row r="5" spans="2:7" ht="33" customHeight="1" x14ac:dyDescent="0.25">
      <c r="B5" s="30"/>
      <c r="C5" s="65"/>
      <c r="D5" s="65"/>
      <c r="E5" s="65"/>
      <c r="F5" s="65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38">
        <v>2000</v>
      </c>
      <c r="F9" s="60">
        <f>IF(AND(YEAR(C9)&gt;2000,D9="A"),E9*0.15,E9*0.05)</f>
        <v>300</v>
      </c>
      <c r="G9">
        <f>IF(AND((YEAR(C9)&gt;2000),D9="A"),E9*15%,E9*5%)</f>
        <v>300</v>
      </c>
    </row>
    <row r="10" spans="2:7" ht="18" x14ac:dyDescent="0.25">
      <c r="B10" s="10" t="s">
        <v>51</v>
      </c>
      <c r="C10" s="23">
        <v>35057</v>
      </c>
      <c r="D10" s="12" t="s">
        <v>10</v>
      </c>
      <c r="E10" s="38">
        <v>1500</v>
      </c>
      <c r="F10" s="60">
        <f t="shared" ref="F10:F17" si="0">IF(AND(YEAR(C10)&gt;2000,D10="A"),E10*0.15,E10*0.05)</f>
        <v>75</v>
      </c>
      <c r="G10">
        <f>IF(AND((C10&gt;1990),D10="A"),E10*0.15%,E10*5%)</f>
        <v>75</v>
      </c>
    </row>
    <row r="11" spans="2:7" ht="18" x14ac:dyDescent="0.25">
      <c r="B11" s="10" t="s">
        <v>52</v>
      </c>
      <c r="C11" s="23">
        <v>38643</v>
      </c>
      <c r="D11" s="12" t="s">
        <v>9</v>
      </c>
      <c r="E11" s="38">
        <v>2500</v>
      </c>
      <c r="F11" s="60">
        <f t="shared" si="0"/>
        <v>375</v>
      </c>
    </row>
    <row r="12" spans="2:7" ht="18" x14ac:dyDescent="0.25">
      <c r="B12" s="10" t="s">
        <v>53</v>
      </c>
      <c r="C12" s="23">
        <v>36351</v>
      </c>
      <c r="D12" s="12" t="s">
        <v>9</v>
      </c>
      <c r="E12" s="38">
        <v>1500</v>
      </c>
      <c r="F12" s="60">
        <f t="shared" si="0"/>
        <v>75</v>
      </c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60">
        <f t="shared" si="0"/>
        <v>150</v>
      </c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60">
        <f t="shared" si="0"/>
        <v>70</v>
      </c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60">
        <f t="shared" si="0"/>
        <v>75</v>
      </c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60">
        <f t="shared" si="0"/>
        <v>100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60">
        <f t="shared" si="0"/>
        <v>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2" sqref="E12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6" t="s">
        <v>27</v>
      </c>
      <c r="D2" s="66"/>
      <c r="E2" s="66"/>
      <c r="F2" s="66"/>
      <c r="G2" s="66"/>
      <c r="H2" s="66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 t="str">
        <f>IF(D12="D","divorciado",IF(D12="V","viudo",IF(D12="C","casado",IF(D12="S","soltero"))))</f>
        <v>divorciado</v>
      </c>
    </row>
    <row r="13" spans="3:8" ht="21" x14ac:dyDescent="0.35">
      <c r="C13" s="39" t="s">
        <v>30</v>
      </c>
      <c r="D13" s="11" t="s">
        <v>5</v>
      </c>
      <c r="E13" s="43" t="str">
        <f t="shared" ref="E13:E18" si="0">IF(D13="D","divorciado",IF(D13="V","viudo",IF(D13="C","casado",IF(D13="S","soltero"))))</f>
        <v>soltero</v>
      </c>
    </row>
    <row r="14" spans="3:8" ht="21" x14ac:dyDescent="0.35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35">
      <c r="C15" s="39" t="s">
        <v>32</v>
      </c>
      <c r="D15" s="11" t="s">
        <v>7</v>
      </c>
      <c r="E15" s="43" t="str">
        <f t="shared" si="0"/>
        <v>viudo</v>
      </c>
    </row>
    <row r="16" spans="3:8" ht="21" x14ac:dyDescent="0.35">
      <c r="C16" s="39" t="s">
        <v>33</v>
      </c>
      <c r="D16" s="11" t="s">
        <v>4</v>
      </c>
      <c r="E16" s="43" t="str">
        <f t="shared" si="0"/>
        <v>casado</v>
      </c>
    </row>
    <row r="17" spans="3:5" ht="21" x14ac:dyDescent="0.35">
      <c r="C17" s="39" t="s">
        <v>34</v>
      </c>
      <c r="D17" s="11" t="s">
        <v>5</v>
      </c>
      <c r="E17" s="43" t="str">
        <f t="shared" si="0"/>
        <v>soltero</v>
      </c>
    </row>
    <row r="18" spans="3:5" ht="21" x14ac:dyDescent="0.35">
      <c r="C18" s="39" t="s">
        <v>35</v>
      </c>
      <c r="D18" s="11" t="s">
        <v>7</v>
      </c>
      <c r="E18" s="43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workbookViewId="0">
      <selection activeCell="F11" sqref="F11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6" t="s">
        <v>48</v>
      </c>
      <c r="C2" s="66"/>
      <c r="D2" s="66"/>
      <c r="E2" s="66"/>
      <c r="F2" s="66"/>
      <c r="G2" s="66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4" t="str">
        <f>IF(E11="A","2,500,00",IF(E11="B","2,000,00",IF(E11="C","1,500,00",IF(E11="D","1,000,00"))))</f>
        <v>1,500,00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4" t="str">
        <f t="shared" ref="F12:F22" si="0">IF(E12="A","2,500,00",IF(E12="B","2,000,00",IF(E12="C","1,500,00",IF(E12="D","1,000,00"))))</f>
        <v>2,000,00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4" t="str">
        <f t="shared" si="0"/>
        <v>1,500,00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4" t="str">
        <f t="shared" si="0"/>
        <v>2,500,00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4" t="str">
        <f t="shared" si="0"/>
        <v>2,000,00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4" t="str">
        <f t="shared" si="0"/>
        <v>1,000,00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4" t="str">
        <f t="shared" si="0"/>
        <v>2,500,00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4" t="str">
        <f t="shared" si="0"/>
        <v>1,500,00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4" t="str">
        <f t="shared" si="0"/>
        <v>2,000,00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4" t="str">
        <f t="shared" si="0"/>
        <v>2,500,00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4" t="str">
        <f t="shared" si="0"/>
        <v>2,500,00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4" t="str">
        <f t="shared" si="0"/>
        <v>2,000,00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opLeftCell="A4" workbookViewId="0">
      <selection activeCell="F13" sqref="F13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1" t="s">
        <v>128</v>
      </c>
    </row>
    <row r="7" spans="1:8" ht="20.25" x14ac:dyDescent="0.3">
      <c r="B7" s="15" t="s">
        <v>62</v>
      </c>
      <c r="C7" s="26"/>
      <c r="D7" s="21">
        <v>100</v>
      </c>
      <c r="F7" s="61" t="s">
        <v>129</v>
      </c>
    </row>
    <row r="8" spans="1:8" ht="20.25" x14ac:dyDescent="0.3">
      <c r="B8" s="15" t="s">
        <v>63</v>
      </c>
      <c r="C8" s="26"/>
      <c r="D8" s="21">
        <v>80</v>
      </c>
      <c r="F8" s="61" t="s">
        <v>130</v>
      </c>
    </row>
    <row r="9" spans="1:8" ht="20.25" x14ac:dyDescent="0.3">
      <c r="B9" s="15" t="s">
        <v>64</v>
      </c>
      <c r="C9" s="27"/>
      <c r="D9" s="21">
        <v>50</v>
      </c>
      <c r="F9" s="61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2">
        <f>IF(E13&lt;1980,150,IF(E13&gt;=1980,IF(E13&lt;=1990,100,IF(E13&gt;1990,IF(E13&lt;2001,80,50)))))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2">
        <f t="shared" ref="F14:F21" si="0">IF(E14&lt;1980,150,IF(E14&gt;=1980,IF(E14&lt;=1990,100,IF(E14&gt;1990,IF(E14&lt;2001,80,50)))))</f>
        <v>150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2">
        <f t="shared" si="0"/>
        <v>50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2">
        <f t="shared" si="0"/>
        <v>150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2">
        <f t="shared" si="0"/>
        <v>150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2">
        <f t="shared" si="0"/>
        <v>150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2">
        <f t="shared" si="0"/>
        <v>150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2">
        <f t="shared" si="0"/>
        <v>80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2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2025-04-08T15:33:24Z</dcterms:modified>
</cp:coreProperties>
</file>