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sktop\"/>
    </mc:Choice>
  </mc:AlternateContent>
  <xr:revisionPtr revIDLastSave="0" documentId="13_ncr:1_{E025BC54-DE44-4852-9335-EA90B18FB218}" xr6:coauthVersionLast="47" xr6:coauthVersionMax="47" xr10:uidLastSave="{00000000-0000-0000-0000-000000000000}"/>
  <bookViews>
    <workbookView xWindow="-120" yWindow="-120" windowWidth="24240" windowHeight="13020" xr2:uid="{0B727447-DAE2-417E-8F74-D8C98F015DB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R9" i="1" s="1"/>
  <c r="Q12" i="1"/>
  <c r="R12" i="1" s="1"/>
  <c r="Q13" i="1"/>
  <c r="R13" i="1" s="1"/>
  <c r="Q16" i="1"/>
  <c r="R16" i="1" s="1"/>
  <c r="Q17" i="1"/>
  <c r="R17" i="1" s="1"/>
  <c r="M8" i="1"/>
  <c r="P8" i="1" s="1"/>
  <c r="F8" i="1"/>
  <c r="Q8" i="1" s="1"/>
  <c r="R8" i="1" s="1"/>
  <c r="O9" i="1"/>
  <c r="O10" i="1"/>
  <c r="O11" i="1"/>
  <c r="O12" i="1"/>
  <c r="O13" i="1"/>
  <c r="O14" i="1"/>
  <c r="O15" i="1"/>
  <c r="O16" i="1"/>
  <c r="O17" i="1"/>
  <c r="O8" i="1"/>
  <c r="N9" i="1"/>
  <c r="N10" i="1"/>
  <c r="N11" i="1"/>
  <c r="N12" i="1"/>
  <c r="N13" i="1"/>
  <c r="N14" i="1"/>
  <c r="N15" i="1"/>
  <c r="N16" i="1"/>
  <c r="N17" i="1"/>
  <c r="N8" i="1"/>
  <c r="M10" i="1"/>
  <c r="P10" i="1" s="1"/>
  <c r="J9" i="1"/>
  <c r="J10" i="1"/>
  <c r="J11" i="1"/>
  <c r="J12" i="1"/>
  <c r="J13" i="1"/>
  <c r="J14" i="1"/>
  <c r="J15" i="1"/>
  <c r="J16" i="1"/>
  <c r="J17" i="1"/>
  <c r="J8" i="1"/>
  <c r="L17" i="1"/>
  <c r="M17" i="1" s="1"/>
  <c r="P17" i="1" s="1"/>
  <c r="L8" i="1"/>
  <c r="F9" i="1"/>
  <c r="L9" i="1" s="1"/>
  <c r="M9" i="1" s="1"/>
  <c r="P9" i="1" s="1"/>
  <c r="F10" i="1"/>
  <c r="L10" i="1" s="1"/>
  <c r="F11" i="1"/>
  <c r="L11" i="1" s="1"/>
  <c r="M11" i="1" s="1"/>
  <c r="P11" i="1" s="1"/>
  <c r="F12" i="1"/>
  <c r="L12" i="1" s="1"/>
  <c r="M12" i="1" s="1"/>
  <c r="P12" i="1" s="1"/>
  <c r="F13" i="1"/>
  <c r="L13" i="1" s="1"/>
  <c r="M13" i="1" s="1"/>
  <c r="P13" i="1" s="1"/>
  <c r="F14" i="1"/>
  <c r="Q14" i="1" s="1"/>
  <c r="R14" i="1" s="1"/>
  <c r="F15" i="1"/>
  <c r="Q15" i="1" s="1"/>
  <c r="R15" i="1" s="1"/>
  <c r="F16" i="1"/>
  <c r="L16" i="1" s="1"/>
  <c r="M16" i="1" s="1"/>
  <c r="P16" i="1" s="1"/>
  <c r="F17" i="1"/>
  <c r="L15" i="1" l="1"/>
  <c r="M15" i="1" s="1"/>
  <c r="P15" i="1" s="1"/>
  <c r="L14" i="1"/>
  <c r="M14" i="1" s="1"/>
  <c r="P14" i="1" s="1"/>
  <c r="Q11" i="1"/>
  <c r="R11" i="1" s="1"/>
  <c r="Q10" i="1"/>
  <c r="R10" i="1" s="1"/>
</calcChain>
</file>

<file path=xl/sharedStrings.xml><?xml version="1.0" encoding="utf-8"?>
<sst xmlns="http://schemas.openxmlformats.org/spreadsheetml/2006/main" count="66" uniqueCount="59">
  <si>
    <t>SALARY    SHEET</t>
  </si>
  <si>
    <t>EMPL.ID</t>
  </si>
  <si>
    <t>EMPL.NAME</t>
  </si>
  <si>
    <t>DESIGNATIOL</t>
  </si>
  <si>
    <t>BASIC SALARY</t>
  </si>
  <si>
    <t>SALARY</t>
  </si>
  <si>
    <t xml:space="preserve">    DA</t>
  </si>
  <si>
    <t>HRA</t>
  </si>
  <si>
    <t xml:space="preserve">   C.A</t>
  </si>
  <si>
    <t xml:space="preserve">   T.A</t>
  </si>
  <si>
    <t xml:space="preserve">   O.T</t>
  </si>
  <si>
    <t xml:space="preserve">  OT SALARY</t>
  </si>
  <si>
    <t xml:space="preserve">  GROSS</t>
  </si>
  <si>
    <t xml:space="preserve">   P.F</t>
  </si>
  <si>
    <t xml:space="preserve">   E.S.I</t>
  </si>
  <si>
    <t>NET SALARY</t>
  </si>
  <si>
    <t xml:space="preserve">    Attandance</t>
  </si>
  <si>
    <t>Abhilasha</t>
  </si>
  <si>
    <t>sapna</t>
  </si>
  <si>
    <t>lakshmi</t>
  </si>
  <si>
    <t>dharm</t>
  </si>
  <si>
    <t>ram</t>
  </si>
  <si>
    <t>OM</t>
  </si>
  <si>
    <t>RANEE</t>
  </si>
  <si>
    <t>RENA</t>
  </si>
  <si>
    <t>HARIOM</t>
  </si>
  <si>
    <t>MANISHA</t>
  </si>
  <si>
    <t>MANAGER</t>
  </si>
  <si>
    <t>ASST. MANAGER</t>
  </si>
  <si>
    <t>SUPERVISOR</t>
  </si>
  <si>
    <t>STAFF</t>
  </si>
  <si>
    <t>yers.salary</t>
  </si>
  <si>
    <t>GST.salary</t>
  </si>
  <si>
    <t>BANK.NO</t>
  </si>
  <si>
    <t>PNB</t>
  </si>
  <si>
    <t>SBI</t>
  </si>
  <si>
    <t>HDFC</t>
  </si>
  <si>
    <t>UCO</t>
  </si>
  <si>
    <t>BOI</t>
  </si>
  <si>
    <t>BOB</t>
  </si>
  <si>
    <t>CBI</t>
  </si>
  <si>
    <t>IOB</t>
  </si>
  <si>
    <t>BOM</t>
  </si>
  <si>
    <t>UBI</t>
  </si>
  <si>
    <t>ACCOUNT.NO</t>
  </si>
  <si>
    <t>12 3456789</t>
  </si>
  <si>
    <t xml:space="preserve">                                                                                                                                                           </t>
  </si>
  <si>
    <t>SALARY   SLIP</t>
  </si>
  <si>
    <t>Earnings                                                                                                                           Deductions</t>
  </si>
  <si>
    <r>
      <rPr>
        <b/>
        <sz val="11"/>
        <color theme="2" tint="-0.89999084444715716"/>
        <rFont val="Calibri"/>
        <family val="2"/>
        <scheme val="minor"/>
      </rPr>
      <t xml:space="preserve">Basic salary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</t>
    </r>
  </si>
  <si>
    <t>DA</t>
  </si>
  <si>
    <t>OT</t>
  </si>
  <si>
    <t>PF</t>
  </si>
  <si>
    <t>ESI</t>
  </si>
  <si>
    <t>MA</t>
  </si>
  <si>
    <t>Net  salary</t>
  </si>
  <si>
    <t>Gross   salary</t>
  </si>
  <si>
    <t>TDS</t>
  </si>
  <si>
    <t>Professional  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</si>
</sst>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Algerian"/>
      <family val="5"/>
    </font>
    <font>
      <sz val="22"/>
      <color theme="1"/>
      <name val="Algerian"/>
      <family val="5"/>
    </font>
    <font>
      <sz val="11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5" fillId="0" borderId="6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2958-E683-4E0D-B1E9-D3EBD9013211}">
  <dimension ref="A1:T58"/>
  <sheetViews>
    <sheetView tabSelected="1" topLeftCell="A31" workbookViewId="0">
      <selection activeCell="G57" sqref="G57:I58"/>
    </sheetView>
  </sheetViews>
  <sheetFormatPr defaultRowHeight="15" x14ac:dyDescent="0.25"/>
  <cols>
    <col min="2" max="2" width="11.28515625" customWidth="1"/>
    <col min="3" max="3" width="12.85546875" customWidth="1"/>
    <col min="4" max="4" width="12.7109375" customWidth="1"/>
    <col min="5" max="5" width="13" customWidth="1"/>
    <col min="7" max="7" width="14.28515625" bestFit="1" customWidth="1"/>
    <col min="12" max="12" width="11.140625" customWidth="1"/>
    <col min="16" max="16" width="11.5703125" customWidth="1"/>
    <col min="17" max="17" width="10.5703125" customWidth="1"/>
    <col min="18" max="18" width="9.85546875" customWidth="1"/>
    <col min="20" max="20" width="13.5703125" customWidth="1"/>
  </cols>
  <sheetData>
    <row r="1" spans="1:20" x14ac:dyDescent="0.25">
      <c r="G1" s="4" t="s">
        <v>0</v>
      </c>
      <c r="H1" s="5"/>
      <c r="I1" s="5"/>
      <c r="J1" s="5"/>
      <c r="K1" s="5"/>
      <c r="L1" s="5"/>
      <c r="M1" s="5"/>
      <c r="N1" s="5"/>
    </row>
    <row r="2" spans="1:20" x14ac:dyDescent="0.25">
      <c r="G2" s="6"/>
      <c r="H2" s="6"/>
      <c r="I2" s="6"/>
      <c r="J2" s="6"/>
      <c r="K2" s="6"/>
      <c r="L2" s="6"/>
      <c r="M2" s="6"/>
      <c r="N2" s="6"/>
    </row>
    <row r="3" spans="1:20" x14ac:dyDescent="0.25">
      <c r="G3" s="7"/>
      <c r="H3" s="7"/>
      <c r="I3" s="7"/>
      <c r="J3" s="7"/>
      <c r="K3" s="7"/>
      <c r="L3" s="7"/>
      <c r="M3" s="7"/>
      <c r="N3" s="7"/>
    </row>
    <row r="6" spans="1:20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16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31</v>
      </c>
      <c r="R6" s="3" t="s">
        <v>32</v>
      </c>
      <c r="S6" s="3" t="s">
        <v>33</v>
      </c>
      <c r="T6" s="3" t="s">
        <v>44</v>
      </c>
    </row>
    <row r="7" spans="1:20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</v>
      </c>
      <c r="B8" s="3" t="s">
        <v>17</v>
      </c>
      <c r="C8" s="3" t="s">
        <v>27</v>
      </c>
      <c r="D8" s="3">
        <v>50000</v>
      </c>
      <c r="E8" s="3">
        <v>30</v>
      </c>
      <c r="F8" s="3">
        <f>D8/30*E8</f>
        <v>50000</v>
      </c>
      <c r="G8" s="3">
        <v>3000</v>
      </c>
      <c r="H8" s="3">
        <v>8000</v>
      </c>
      <c r="I8" s="3">
        <v>900</v>
      </c>
      <c r="J8" s="3">
        <f>SUM(G8:I80)</f>
        <v>59300</v>
      </c>
      <c r="K8" s="3">
        <v>34</v>
      </c>
      <c r="L8" s="3">
        <f>F8/30/8*K8</f>
        <v>7083.3333333333339</v>
      </c>
      <c r="M8" s="3">
        <f>SUM(D8,L8)</f>
        <v>57083.333333333336</v>
      </c>
      <c r="N8" s="3">
        <f>D8*12%</f>
        <v>6000</v>
      </c>
      <c r="O8" s="3">
        <f>IF(D8&gt;5000,D8*15%)</f>
        <v>7500</v>
      </c>
      <c r="P8" s="3">
        <f>M8-N8-O8</f>
        <v>43583.333333333336</v>
      </c>
      <c r="Q8" s="3">
        <f>F8*12</f>
        <v>600000</v>
      </c>
      <c r="R8" s="3">
        <f>IF(Q8&gt;500000,Q8*5%,IF(Q8&gt;300000,Q8*2%,IF(Q8&lt;200000,0)))</f>
        <v>30000</v>
      </c>
      <c r="S8" s="3" t="s">
        <v>34</v>
      </c>
      <c r="T8" s="3" t="s">
        <v>45</v>
      </c>
    </row>
    <row r="9" spans="1:20" x14ac:dyDescent="0.25">
      <c r="A9" s="3">
        <v>2</v>
      </c>
      <c r="B9" s="3" t="s">
        <v>18</v>
      </c>
      <c r="C9" s="3" t="s">
        <v>28</v>
      </c>
      <c r="D9" s="3">
        <v>40000</v>
      </c>
      <c r="E9" s="3">
        <v>22</v>
      </c>
      <c r="F9" s="3">
        <f t="shared" ref="F9:F17" si="0">D9/30*E9</f>
        <v>29333.333333333332</v>
      </c>
      <c r="G9" s="3">
        <v>2500</v>
      </c>
      <c r="H9" s="3">
        <v>5000</v>
      </c>
      <c r="I9" s="3">
        <v>800</v>
      </c>
      <c r="J9" s="3">
        <f t="shared" ref="J9:J17" si="1">SUM(G9:I81)</f>
        <v>47400</v>
      </c>
      <c r="K9" s="3">
        <v>22</v>
      </c>
      <c r="L9" s="3">
        <f t="shared" ref="L9:L17" si="2">F9/30/8*K9</f>
        <v>2688.8888888888887</v>
      </c>
      <c r="M9" s="3">
        <f t="shared" ref="M9:M17" si="3">SUM(D9,L9)</f>
        <v>42688.888888888891</v>
      </c>
      <c r="N9" s="3">
        <f t="shared" ref="N9:N17" si="4">D9*12%</f>
        <v>4800</v>
      </c>
      <c r="O9" s="3">
        <f t="shared" ref="O9:O17" si="5">IF(D9&gt;5000,D9*15%)</f>
        <v>6000</v>
      </c>
      <c r="P9" s="3">
        <f t="shared" ref="P9:P17" si="6">M9-N9-O9</f>
        <v>31888.888888888891</v>
      </c>
      <c r="Q9" s="3">
        <f t="shared" ref="Q9:Q17" si="7">F9*12</f>
        <v>352000</v>
      </c>
      <c r="R9" s="3">
        <f t="shared" ref="R9:R17" si="8">IF(Q9&gt;500000,Q9*5%,IF(Q9&gt;300000,Q9*2%,IF(Q9&lt;200000,0)))</f>
        <v>7040</v>
      </c>
      <c r="S9" s="3" t="s">
        <v>35</v>
      </c>
      <c r="T9" s="3">
        <v>126789945</v>
      </c>
    </row>
    <row r="10" spans="1:20" x14ac:dyDescent="0.25">
      <c r="A10" s="3">
        <v>3</v>
      </c>
      <c r="B10" s="3" t="s">
        <v>19</v>
      </c>
      <c r="C10" s="3" t="s">
        <v>29</v>
      </c>
      <c r="D10" s="3">
        <v>35000</v>
      </c>
      <c r="E10" s="3">
        <v>22</v>
      </c>
      <c r="F10" s="3">
        <f t="shared" si="0"/>
        <v>25666.666666666668</v>
      </c>
      <c r="G10" s="3">
        <v>1500</v>
      </c>
      <c r="H10" s="3">
        <v>4000</v>
      </c>
      <c r="I10" s="3">
        <v>700</v>
      </c>
      <c r="J10" s="3">
        <f t="shared" si="1"/>
        <v>39100</v>
      </c>
      <c r="K10" s="3">
        <v>17</v>
      </c>
      <c r="L10" s="3">
        <f t="shared" si="2"/>
        <v>1818.0555555555554</v>
      </c>
      <c r="M10" s="3">
        <f t="shared" si="3"/>
        <v>36818.055555555555</v>
      </c>
      <c r="N10" s="3">
        <f t="shared" si="4"/>
        <v>4200</v>
      </c>
      <c r="O10" s="3">
        <f t="shared" si="5"/>
        <v>5250</v>
      </c>
      <c r="P10" s="3">
        <f t="shared" si="6"/>
        <v>27368.055555555555</v>
      </c>
      <c r="Q10" s="3">
        <f t="shared" si="7"/>
        <v>308000</v>
      </c>
      <c r="R10" s="3">
        <f t="shared" si="8"/>
        <v>6160</v>
      </c>
      <c r="S10" s="3" t="s">
        <v>36</v>
      </c>
      <c r="T10" s="3">
        <v>234567890</v>
      </c>
    </row>
    <row r="11" spans="1:20" x14ac:dyDescent="0.25">
      <c r="A11" s="3">
        <v>4</v>
      </c>
      <c r="B11" s="3" t="s">
        <v>20</v>
      </c>
      <c r="C11" s="3" t="s">
        <v>30</v>
      </c>
      <c r="D11" s="3">
        <v>20000</v>
      </c>
      <c r="E11" s="3">
        <v>18</v>
      </c>
      <c r="F11" s="3">
        <f t="shared" si="0"/>
        <v>12000</v>
      </c>
      <c r="G11" s="3">
        <v>1000</v>
      </c>
      <c r="H11" s="3">
        <v>3000</v>
      </c>
      <c r="I11" s="3">
        <v>700</v>
      </c>
      <c r="J11" s="3">
        <f t="shared" si="1"/>
        <v>32900</v>
      </c>
      <c r="K11" s="3">
        <v>18</v>
      </c>
      <c r="L11" s="3">
        <f t="shared" si="2"/>
        <v>900</v>
      </c>
      <c r="M11" s="3">
        <f t="shared" si="3"/>
        <v>20900</v>
      </c>
      <c r="N11" s="3">
        <f t="shared" si="4"/>
        <v>2400</v>
      </c>
      <c r="O11" s="3">
        <f t="shared" si="5"/>
        <v>3000</v>
      </c>
      <c r="P11" s="3">
        <f t="shared" si="6"/>
        <v>15500</v>
      </c>
      <c r="Q11" s="3">
        <f t="shared" si="7"/>
        <v>144000</v>
      </c>
      <c r="R11" s="3">
        <f t="shared" si="8"/>
        <v>0</v>
      </c>
      <c r="S11" s="3" t="s">
        <v>37</v>
      </c>
      <c r="T11" s="3">
        <v>654321099</v>
      </c>
    </row>
    <row r="12" spans="1:20" x14ac:dyDescent="0.25">
      <c r="A12" s="3">
        <v>5</v>
      </c>
      <c r="B12" s="3" t="s">
        <v>21</v>
      </c>
      <c r="C12" s="3" t="s">
        <v>30</v>
      </c>
      <c r="D12" s="3">
        <v>19000</v>
      </c>
      <c r="E12" s="3">
        <v>26</v>
      </c>
      <c r="F12" s="3">
        <f t="shared" si="0"/>
        <v>16466.666666666668</v>
      </c>
      <c r="G12" s="3">
        <v>1000</v>
      </c>
      <c r="H12" s="3">
        <v>3000</v>
      </c>
      <c r="I12" s="3">
        <v>700</v>
      </c>
      <c r="J12" s="3">
        <f t="shared" si="1"/>
        <v>28200</v>
      </c>
      <c r="K12" s="3">
        <v>21</v>
      </c>
      <c r="L12" s="3">
        <f t="shared" si="2"/>
        <v>1440.8333333333335</v>
      </c>
      <c r="M12" s="3">
        <f t="shared" si="3"/>
        <v>20440.833333333332</v>
      </c>
      <c r="N12" s="3">
        <f t="shared" si="4"/>
        <v>2280</v>
      </c>
      <c r="O12" s="3">
        <f t="shared" si="5"/>
        <v>2850</v>
      </c>
      <c r="P12" s="3">
        <f t="shared" si="6"/>
        <v>15310.833333333332</v>
      </c>
      <c r="Q12" s="3">
        <f t="shared" si="7"/>
        <v>197600</v>
      </c>
      <c r="R12" s="3">
        <f t="shared" si="8"/>
        <v>0</v>
      </c>
      <c r="S12" s="3" t="s">
        <v>38</v>
      </c>
      <c r="T12" s="3">
        <v>678903457</v>
      </c>
    </row>
    <row r="13" spans="1:20" x14ac:dyDescent="0.25">
      <c r="A13" s="3">
        <v>6</v>
      </c>
      <c r="B13" s="3" t="s">
        <v>22</v>
      </c>
      <c r="C13" s="3" t="s">
        <v>30</v>
      </c>
      <c r="D13" s="3">
        <v>18000</v>
      </c>
      <c r="E13" s="3">
        <v>21</v>
      </c>
      <c r="F13" s="3">
        <f t="shared" si="0"/>
        <v>12600</v>
      </c>
      <c r="G13" s="3">
        <v>1000</v>
      </c>
      <c r="H13" s="3">
        <v>3000</v>
      </c>
      <c r="I13" s="3">
        <v>700</v>
      </c>
      <c r="J13" s="3">
        <f t="shared" si="1"/>
        <v>23500</v>
      </c>
      <c r="K13" s="3">
        <v>10</v>
      </c>
      <c r="L13" s="3">
        <f t="shared" si="2"/>
        <v>525</v>
      </c>
      <c r="M13" s="3">
        <f t="shared" si="3"/>
        <v>18525</v>
      </c>
      <c r="N13" s="3">
        <f t="shared" si="4"/>
        <v>2160</v>
      </c>
      <c r="O13" s="3">
        <f t="shared" si="5"/>
        <v>2700</v>
      </c>
      <c r="P13" s="3">
        <f t="shared" si="6"/>
        <v>13665</v>
      </c>
      <c r="Q13" s="3">
        <f t="shared" si="7"/>
        <v>151200</v>
      </c>
      <c r="R13" s="3">
        <f t="shared" si="8"/>
        <v>0</v>
      </c>
      <c r="S13" s="3" t="s">
        <v>39</v>
      </c>
      <c r="T13" s="3">
        <v>415789437</v>
      </c>
    </row>
    <row r="14" spans="1:20" x14ac:dyDescent="0.25">
      <c r="A14" s="3">
        <v>7</v>
      </c>
      <c r="B14" s="3" t="s">
        <v>23</v>
      </c>
      <c r="C14" s="3" t="s">
        <v>30</v>
      </c>
      <c r="D14" s="3">
        <v>17000</v>
      </c>
      <c r="E14" s="3">
        <v>22</v>
      </c>
      <c r="F14" s="3">
        <f t="shared" si="0"/>
        <v>12466.666666666666</v>
      </c>
      <c r="G14" s="3">
        <v>1000</v>
      </c>
      <c r="H14" s="3">
        <v>3000</v>
      </c>
      <c r="I14" s="3">
        <v>700</v>
      </c>
      <c r="J14" s="3">
        <f t="shared" si="1"/>
        <v>18800</v>
      </c>
      <c r="K14" s="3">
        <v>15</v>
      </c>
      <c r="L14" s="3">
        <f t="shared" si="2"/>
        <v>779.16666666666663</v>
      </c>
      <c r="M14" s="3">
        <f t="shared" si="3"/>
        <v>17779.166666666668</v>
      </c>
      <c r="N14" s="3">
        <f t="shared" si="4"/>
        <v>2040</v>
      </c>
      <c r="O14" s="3">
        <f t="shared" si="5"/>
        <v>2550</v>
      </c>
      <c r="P14" s="3">
        <f t="shared" si="6"/>
        <v>13189.166666666668</v>
      </c>
      <c r="Q14" s="3">
        <f t="shared" si="7"/>
        <v>149600</v>
      </c>
      <c r="R14" s="3">
        <f t="shared" si="8"/>
        <v>0</v>
      </c>
      <c r="S14" s="3" t="s">
        <v>40</v>
      </c>
      <c r="T14" s="3">
        <v>982760564</v>
      </c>
    </row>
    <row r="15" spans="1:20" x14ac:dyDescent="0.25">
      <c r="A15" s="3">
        <v>8</v>
      </c>
      <c r="B15" s="3" t="s">
        <v>25</v>
      </c>
      <c r="C15" s="3" t="s">
        <v>30</v>
      </c>
      <c r="D15" s="3">
        <v>16000</v>
      </c>
      <c r="E15" s="3">
        <v>29</v>
      </c>
      <c r="F15" s="3">
        <f t="shared" si="0"/>
        <v>15466.666666666668</v>
      </c>
      <c r="G15" s="3">
        <v>1000</v>
      </c>
      <c r="H15" s="3">
        <v>3000</v>
      </c>
      <c r="I15" s="3">
        <v>700</v>
      </c>
      <c r="J15" s="3">
        <f t="shared" si="1"/>
        <v>14100</v>
      </c>
      <c r="K15" s="3">
        <v>19</v>
      </c>
      <c r="L15" s="3">
        <f t="shared" si="2"/>
        <v>1224.4444444444443</v>
      </c>
      <c r="M15" s="3">
        <f t="shared" si="3"/>
        <v>17224.444444444445</v>
      </c>
      <c r="N15" s="3">
        <f t="shared" si="4"/>
        <v>1920</v>
      </c>
      <c r="O15" s="3">
        <f t="shared" si="5"/>
        <v>2400</v>
      </c>
      <c r="P15" s="3">
        <f t="shared" si="6"/>
        <v>12904.444444444445</v>
      </c>
      <c r="Q15" s="3">
        <f t="shared" si="7"/>
        <v>185600</v>
      </c>
      <c r="R15" s="3">
        <f t="shared" si="8"/>
        <v>0</v>
      </c>
      <c r="S15" s="3" t="s">
        <v>41</v>
      </c>
      <c r="T15" s="3">
        <v>123456789</v>
      </c>
    </row>
    <row r="16" spans="1:20" x14ac:dyDescent="0.25">
      <c r="A16" s="3">
        <v>9</v>
      </c>
      <c r="B16" s="3" t="s">
        <v>24</v>
      </c>
      <c r="C16" s="3" t="s">
        <v>30</v>
      </c>
      <c r="D16" s="3">
        <v>15000</v>
      </c>
      <c r="E16" s="3">
        <v>28</v>
      </c>
      <c r="F16" s="3">
        <f t="shared" si="0"/>
        <v>14000</v>
      </c>
      <c r="G16" s="3">
        <v>1000</v>
      </c>
      <c r="H16" s="3">
        <v>3000</v>
      </c>
      <c r="I16" s="3">
        <v>700</v>
      </c>
      <c r="J16" s="3">
        <f t="shared" si="1"/>
        <v>9400</v>
      </c>
      <c r="K16" s="3">
        <v>16</v>
      </c>
      <c r="L16" s="3">
        <f t="shared" si="2"/>
        <v>933.33333333333337</v>
      </c>
      <c r="M16" s="3">
        <f t="shared" si="3"/>
        <v>15933.333333333334</v>
      </c>
      <c r="N16" s="3">
        <f t="shared" si="4"/>
        <v>1800</v>
      </c>
      <c r="O16" s="3">
        <f t="shared" si="5"/>
        <v>2250</v>
      </c>
      <c r="P16" s="3">
        <f t="shared" si="6"/>
        <v>11883.333333333334</v>
      </c>
      <c r="Q16" s="3">
        <f t="shared" si="7"/>
        <v>168000</v>
      </c>
      <c r="R16" s="3">
        <f t="shared" si="8"/>
        <v>0</v>
      </c>
      <c r="S16" s="3" t="s">
        <v>42</v>
      </c>
      <c r="T16" s="3">
        <v>453678912</v>
      </c>
    </row>
    <row r="17" spans="1:20" x14ac:dyDescent="0.25">
      <c r="A17" s="3">
        <v>10</v>
      </c>
      <c r="B17" s="3" t="s">
        <v>26</v>
      </c>
      <c r="C17" s="3" t="s">
        <v>30</v>
      </c>
      <c r="D17" s="3">
        <v>14000</v>
      </c>
      <c r="E17" s="3">
        <v>31</v>
      </c>
      <c r="F17" s="3">
        <f t="shared" si="0"/>
        <v>14466.666666666668</v>
      </c>
      <c r="G17" s="3">
        <v>1000</v>
      </c>
      <c r="H17" s="3">
        <v>3000</v>
      </c>
      <c r="I17" s="3">
        <v>700</v>
      </c>
      <c r="J17" s="3">
        <f t="shared" si="1"/>
        <v>4700</v>
      </c>
      <c r="K17" s="3">
        <v>13</v>
      </c>
      <c r="L17" s="3">
        <f t="shared" si="2"/>
        <v>783.6111111111112</v>
      </c>
      <c r="M17" s="3">
        <f t="shared" si="3"/>
        <v>14783.611111111111</v>
      </c>
      <c r="N17" s="3">
        <f t="shared" si="4"/>
        <v>1680</v>
      </c>
      <c r="O17" s="3">
        <f t="shared" si="5"/>
        <v>2100</v>
      </c>
      <c r="P17" s="3">
        <f t="shared" si="6"/>
        <v>11003.611111111111</v>
      </c>
      <c r="Q17" s="3">
        <f t="shared" si="7"/>
        <v>173600</v>
      </c>
      <c r="R17" s="3">
        <f t="shared" si="8"/>
        <v>0</v>
      </c>
      <c r="S17" s="3" t="s">
        <v>43</v>
      </c>
      <c r="T17" s="3">
        <v>674890423</v>
      </c>
    </row>
    <row r="27" spans="1:20" ht="15" customHeight="1" x14ac:dyDescent="0.35"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20" x14ac:dyDescent="0.25"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</row>
    <row r="29" spans="1:20" x14ac:dyDescent="0.25"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20" x14ac:dyDescent="0.25"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20" x14ac:dyDescent="0.25"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20" x14ac:dyDescent="0.25"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x14ac:dyDescent="0.25"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5" spans="3:16" x14ac:dyDescent="0.25">
      <c r="E35" s="9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3:16" x14ac:dyDescent="0.25">
      <c r="E36" s="21" t="s">
        <v>47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3:16" x14ac:dyDescent="0.25"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</row>
    <row r="38" spans="3:16" x14ac:dyDescent="0.25">
      <c r="C38" s="2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</row>
    <row r="39" spans="3:16" x14ac:dyDescent="0.25"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3:16" x14ac:dyDescent="0.25"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</row>
    <row r="41" spans="3:16" x14ac:dyDescent="0.25">
      <c r="E41" s="12"/>
      <c r="F41" s="13"/>
      <c r="G41" s="13"/>
      <c r="H41" s="13"/>
      <c r="I41" s="13"/>
      <c r="J41" s="14"/>
      <c r="K41" s="12"/>
      <c r="L41" s="13"/>
      <c r="M41" s="13"/>
      <c r="N41" s="13"/>
      <c r="O41" s="13"/>
      <c r="P41" s="14"/>
    </row>
    <row r="42" spans="3:16" x14ac:dyDescent="0.25">
      <c r="E42" s="15"/>
      <c r="F42" s="16"/>
      <c r="G42" s="16"/>
      <c r="H42" s="16"/>
      <c r="I42" s="16"/>
      <c r="J42" s="17"/>
      <c r="K42" s="15"/>
      <c r="L42" s="16"/>
      <c r="M42" s="16"/>
      <c r="N42" s="16"/>
      <c r="O42" s="16"/>
      <c r="P42" s="17"/>
    </row>
    <row r="43" spans="3:16" x14ac:dyDescent="0.25">
      <c r="E43" s="15"/>
      <c r="F43" s="16"/>
      <c r="G43" s="16"/>
      <c r="H43" s="16"/>
      <c r="I43" s="16"/>
      <c r="J43" s="17"/>
      <c r="K43" s="15"/>
      <c r="L43" s="16"/>
      <c r="M43" s="16"/>
      <c r="N43" s="16"/>
      <c r="O43" s="16"/>
      <c r="P43" s="17"/>
    </row>
    <row r="44" spans="3:16" x14ac:dyDescent="0.25">
      <c r="E44" s="18"/>
      <c r="F44" s="19"/>
      <c r="G44" s="19"/>
      <c r="H44" s="19"/>
      <c r="I44" s="19"/>
      <c r="J44" s="20"/>
      <c r="K44" s="18"/>
      <c r="L44" s="19"/>
      <c r="M44" s="19"/>
      <c r="N44" s="19"/>
      <c r="O44" s="19"/>
      <c r="P44" s="20"/>
    </row>
    <row r="45" spans="3:16" x14ac:dyDescent="0.25">
      <c r="E45" s="31" t="s">
        <v>48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</row>
    <row r="46" spans="3:16" x14ac:dyDescent="0.25">
      <c r="E46" s="2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/>
    </row>
    <row r="47" spans="3:16" x14ac:dyDescent="0.25">
      <c r="E47" s="22" t="s">
        <v>49</v>
      </c>
      <c r="F47" s="23"/>
      <c r="G47" s="23"/>
      <c r="H47" s="23"/>
      <c r="I47" s="23"/>
      <c r="J47" s="34"/>
      <c r="K47" s="12" t="s">
        <v>52</v>
      </c>
      <c r="L47" s="13"/>
      <c r="M47" s="13"/>
      <c r="N47" s="13"/>
      <c r="O47" s="13"/>
      <c r="P47" s="14"/>
    </row>
    <row r="48" spans="3:16" x14ac:dyDescent="0.25">
      <c r="E48" s="32"/>
      <c r="F48" s="33"/>
      <c r="G48" s="33"/>
      <c r="H48" s="33"/>
      <c r="I48" s="33"/>
      <c r="J48" s="35"/>
      <c r="K48" s="15"/>
      <c r="L48" s="16"/>
      <c r="M48" s="16"/>
      <c r="N48" s="16"/>
      <c r="O48" s="16"/>
      <c r="P48" s="17"/>
    </row>
    <row r="49" spans="5:16" x14ac:dyDescent="0.25">
      <c r="E49" s="32" t="s">
        <v>7</v>
      </c>
      <c r="F49" s="33"/>
      <c r="G49" s="33"/>
      <c r="H49" s="33"/>
      <c r="I49" s="33"/>
      <c r="J49" s="35"/>
      <c r="K49" s="15" t="s">
        <v>53</v>
      </c>
      <c r="L49" s="16"/>
      <c r="M49" s="16"/>
      <c r="N49" s="16"/>
      <c r="O49" s="16"/>
      <c r="P49" s="17"/>
    </row>
    <row r="50" spans="5:16" x14ac:dyDescent="0.25">
      <c r="E50" s="32"/>
      <c r="F50" s="33"/>
      <c r="G50" s="33"/>
      <c r="H50" s="33"/>
      <c r="I50" s="33"/>
      <c r="J50" s="35"/>
      <c r="K50" s="15"/>
      <c r="L50" s="16"/>
      <c r="M50" s="16"/>
      <c r="N50" s="16"/>
      <c r="O50" s="16"/>
      <c r="P50" s="17"/>
    </row>
    <row r="51" spans="5:16" x14ac:dyDescent="0.25">
      <c r="E51" s="32" t="s">
        <v>50</v>
      </c>
      <c r="F51" s="33"/>
      <c r="G51" s="33"/>
      <c r="H51" s="33"/>
      <c r="I51" s="33"/>
      <c r="J51" s="35"/>
      <c r="K51" s="15" t="s">
        <v>54</v>
      </c>
      <c r="L51" s="16"/>
      <c r="M51" s="16"/>
      <c r="N51" s="16"/>
      <c r="O51" s="16"/>
      <c r="P51" s="17"/>
    </row>
    <row r="52" spans="5:16" x14ac:dyDescent="0.25">
      <c r="E52" s="24"/>
      <c r="F52" s="25"/>
      <c r="G52" s="25"/>
      <c r="H52" s="25"/>
      <c r="I52" s="25"/>
      <c r="J52" s="36"/>
      <c r="K52" s="18"/>
      <c r="L52" s="19"/>
      <c r="M52" s="19"/>
      <c r="N52" s="19"/>
      <c r="O52" s="19"/>
      <c r="P52" s="20"/>
    </row>
    <row r="53" spans="5:16" x14ac:dyDescent="0.25">
      <c r="E53" s="37" t="s">
        <v>51</v>
      </c>
      <c r="F53" s="37"/>
      <c r="G53" s="37"/>
      <c r="H53" s="37"/>
      <c r="I53" s="37"/>
      <c r="K53" s="37"/>
      <c r="L53" s="37"/>
      <c r="M53" s="37"/>
      <c r="N53" s="37"/>
      <c r="O53" s="37"/>
      <c r="P53" s="37"/>
    </row>
    <row r="54" spans="5:16" x14ac:dyDescent="0.25">
      <c r="E54" s="8"/>
      <c r="F54" s="8"/>
      <c r="G54" s="8"/>
      <c r="H54" s="8"/>
      <c r="I54" s="8"/>
      <c r="K54" s="8"/>
      <c r="L54" s="8"/>
      <c r="M54" s="8"/>
      <c r="N54" s="8"/>
      <c r="O54" s="8"/>
      <c r="P54" s="8"/>
    </row>
    <row r="55" spans="5:16" x14ac:dyDescent="0.25">
      <c r="E55" s="8" t="s">
        <v>56</v>
      </c>
      <c r="F55" s="8"/>
      <c r="G55" s="8"/>
      <c r="H55" s="8"/>
      <c r="I55" s="8"/>
      <c r="K55" s="8" t="s">
        <v>57</v>
      </c>
      <c r="L55" s="8"/>
      <c r="M55" s="8"/>
      <c r="N55" s="8"/>
      <c r="O55" s="8"/>
      <c r="P55" s="8"/>
    </row>
    <row r="56" spans="5:16" x14ac:dyDescent="0.25">
      <c r="E56" s="8"/>
      <c r="F56" s="8"/>
      <c r="G56" s="8"/>
      <c r="H56" s="8"/>
      <c r="I56" s="8"/>
      <c r="K56" s="8"/>
      <c r="L56" s="8"/>
      <c r="M56" s="8"/>
      <c r="N56" s="8"/>
      <c r="O56" s="8"/>
      <c r="P56" s="8"/>
    </row>
    <row r="57" spans="5:16" x14ac:dyDescent="0.25">
      <c r="E57" s="8" t="s">
        <v>55</v>
      </c>
      <c r="F57" s="8"/>
      <c r="G57" s="8"/>
      <c r="H57" s="8"/>
      <c r="I57" s="8"/>
      <c r="K57" s="8" t="s">
        <v>58</v>
      </c>
      <c r="L57" s="8"/>
      <c r="M57" s="8"/>
      <c r="N57" s="8"/>
      <c r="O57" s="8"/>
      <c r="P57" s="8"/>
    </row>
    <row r="58" spans="5:16" x14ac:dyDescent="0.25">
      <c r="E58" s="8"/>
      <c r="F58" s="8"/>
      <c r="G58" s="8"/>
      <c r="H58" s="8"/>
      <c r="I58" s="8"/>
      <c r="K58" s="8"/>
      <c r="L58" s="8"/>
      <c r="M58" s="8"/>
      <c r="N58" s="8"/>
      <c r="O58" s="8"/>
      <c r="P58" s="8"/>
    </row>
  </sheetData>
  <mergeCells count="28">
    <mergeCell ref="K55:L56"/>
    <mergeCell ref="K57:L58"/>
    <mergeCell ref="M55:P56"/>
    <mergeCell ref="M57:P58"/>
    <mergeCell ref="E55:F56"/>
    <mergeCell ref="E57:F58"/>
    <mergeCell ref="G55:I56"/>
    <mergeCell ref="G57:I58"/>
    <mergeCell ref="E53:F54"/>
    <mergeCell ref="G49:I50"/>
    <mergeCell ref="G51:I52"/>
    <mergeCell ref="G53:I54"/>
    <mergeCell ref="K53:P54"/>
    <mergeCell ref="K49:L50"/>
    <mergeCell ref="K51:L52"/>
    <mergeCell ref="M49:P50"/>
    <mergeCell ref="M51:P52"/>
    <mergeCell ref="G1:N3"/>
    <mergeCell ref="E36:P40"/>
    <mergeCell ref="E41:J44"/>
    <mergeCell ref="K41:P44"/>
    <mergeCell ref="E45:P46"/>
    <mergeCell ref="E47:F48"/>
    <mergeCell ref="G47:I48"/>
    <mergeCell ref="E49:F50"/>
    <mergeCell ref="E51:F52"/>
    <mergeCell ref="K47:L48"/>
    <mergeCell ref="M47:P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B84E-B592-446B-A161-C1EF3271EB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C704-EB92-4E69-91A6-917B246AD9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2024-06-07T05:22:52Z</dcterms:created>
  <dcterms:modified xsi:type="dcterms:W3CDTF">2024-07-03T06:02:49Z</dcterms:modified>
</cp:coreProperties>
</file>