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88c8300cc62df/Projects/WebsiteEAR/no_upload/"/>
    </mc:Choice>
  </mc:AlternateContent>
  <xr:revisionPtr revIDLastSave="421" documentId="13_ncr:1_{5F168D38-A4BF-4F5D-A992-C369FADC4AFC}" xr6:coauthVersionLast="47" xr6:coauthVersionMax="47" xr10:uidLastSave="{19A378C6-E508-403D-99BE-C569E65F1C56}"/>
  <bookViews>
    <workbookView xWindow="-108" yWindow="-108" windowWidth="23256" windowHeight="12720" xr2:uid="{EF0EDFA1-71DF-4F38-B23E-D1F1977A1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6" i="1" s="1"/>
  <c r="E26" i="1"/>
  <c r="F25" i="1"/>
  <c r="H25" i="1" s="1"/>
  <c r="F26" i="1"/>
  <c r="G25" i="1"/>
  <c r="C26" i="1"/>
  <c r="D25" i="1"/>
  <c r="F23" i="1"/>
  <c r="G23" i="1"/>
  <c r="J23" i="1" s="1"/>
  <c r="D23" i="1"/>
  <c r="H23" i="1" s="1"/>
  <c r="F24" i="1"/>
  <c r="G24" i="1"/>
  <c r="J24" i="1" s="1"/>
  <c r="D24" i="1"/>
  <c r="F22" i="1"/>
  <c r="G22" i="1"/>
  <c r="J22" i="1" s="1"/>
  <c r="D22" i="1"/>
  <c r="G5" i="1"/>
  <c r="G6" i="1"/>
  <c r="G7" i="1"/>
  <c r="G8" i="1"/>
  <c r="G11" i="1"/>
  <c r="G12" i="1"/>
  <c r="G13" i="1"/>
  <c r="G15" i="1"/>
  <c r="G16" i="1"/>
  <c r="J16" i="1" s="1"/>
  <c r="G17" i="1"/>
  <c r="G18" i="1"/>
  <c r="G19" i="1"/>
  <c r="G20" i="1"/>
  <c r="G21" i="1"/>
  <c r="J21" i="1" s="1"/>
  <c r="G4" i="1"/>
  <c r="F5" i="1"/>
  <c r="F6" i="1"/>
  <c r="F7" i="1"/>
  <c r="F8" i="1"/>
  <c r="F11" i="1"/>
  <c r="F12" i="1"/>
  <c r="F13" i="1"/>
  <c r="F15" i="1"/>
  <c r="F16" i="1"/>
  <c r="F18" i="1"/>
  <c r="F19" i="1"/>
  <c r="F20" i="1"/>
  <c r="F21" i="1"/>
  <c r="F4" i="1"/>
  <c r="D5" i="1"/>
  <c r="D6" i="1"/>
  <c r="D7" i="1"/>
  <c r="D8" i="1"/>
  <c r="D11" i="1"/>
  <c r="D12" i="1"/>
  <c r="D13" i="1"/>
  <c r="D15" i="1"/>
  <c r="D16" i="1"/>
  <c r="D18" i="1"/>
  <c r="D19" i="1"/>
  <c r="D20" i="1"/>
  <c r="D21" i="1"/>
  <c r="D4" i="1"/>
  <c r="B17" i="1"/>
  <c r="F17" i="1" s="1"/>
  <c r="N31" i="1"/>
  <c r="N20" i="1"/>
  <c r="N33" i="1" s="1"/>
  <c r="N7" i="1"/>
  <c r="N9" i="1" s="1"/>
  <c r="D26" i="1" l="1"/>
  <c r="G26" i="1"/>
  <c r="H24" i="1"/>
  <c r="F27" i="1"/>
  <c r="H7" i="1"/>
  <c r="H19" i="1"/>
  <c r="H15" i="1"/>
  <c r="H12" i="1"/>
  <c r="H8" i="1"/>
  <c r="H22" i="1"/>
  <c r="H16" i="1"/>
  <c r="H21" i="1"/>
  <c r="H11" i="1"/>
  <c r="H18" i="1"/>
  <c r="H6" i="1"/>
  <c r="J5" i="1"/>
  <c r="J6" i="1"/>
  <c r="J20" i="1"/>
  <c r="J19" i="1"/>
  <c r="J17" i="1"/>
  <c r="J18" i="1"/>
  <c r="J15" i="1"/>
  <c r="J12" i="1"/>
  <c r="J13" i="1"/>
  <c r="J11" i="1"/>
  <c r="J7" i="1"/>
  <c r="J8" i="1"/>
  <c r="J4" i="1"/>
  <c r="H20" i="1"/>
  <c r="H4" i="1"/>
  <c r="H13" i="1"/>
  <c r="H5" i="1"/>
  <c r="D17" i="1"/>
  <c r="H17" i="1" s="1"/>
  <c r="D27" i="1" l="1"/>
  <c r="J27" i="1"/>
  <c r="H26" i="1" l="1"/>
</calcChain>
</file>

<file path=xl/sharedStrings.xml><?xml version="1.0" encoding="utf-8"?>
<sst xmlns="http://schemas.openxmlformats.org/spreadsheetml/2006/main" count="65" uniqueCount="57">
  <si>
    <t>Stundenaufteilung</t>
  </si>
  <si>
    <t>Janik</t>
  </si>
  <si>
    <t>Stundensatz</t>
  </si>
  <si>
    <t>Beschreibung</t>
  </si>
  <si>
    <t>Konzept &amp; Besprechung</t>
  </si>
  <si>
    <t>Design &amp; Vorschlag</t>
  </si>
  <si>
    <t>Farben, Logo, Webdesign</t>
  </si>
  <si>
    <t>Zwischenbesprechung</t>
  </si>
  <si>
    <t>Chris</t>
  </si>
  <si>
    <t>Fotos</t>
  </si>
  <si>
    <t>nicht eingetragen:</t>
  </si>
  <si>
    <t>Fotobearbeitung</t>
  </si>
  <si>
    <t>Fotoauswahl &amp; Bearbeitung</t>
  </si>
  <si>
    <t>Petra Einkauf</t>
  </si>
  <si>
    <t>Janik eingetragen:</t>
  </si>
  <si>
    <t>Fotos mit Marco</t>
  </si>
  <si>
    <t>Fotos mit Doris</t>
  </si>
  <si>
    <t>Fotos mit Martin</t>
  </si>
  <si>
    <t>Fotos mit Chris</t>
  </si>
  <si>
    <t>SUMME</t>
  </si>
  <si>
    <t>Präsentierfähig machen</t>
  </si>
  <si>
    <t>Stundensatz vergleichbar</t>
  </si>
  <si>
    <t>Prozent</t>
  </si>
  <si>
    <t>Gewichteter Mittelwert</t>
  </si>
  <si>
    <t>Fotografie Stundensatz, geschätzt</t>
  </si>
  <si>
    <t>Bei Privatkunden, Tagessatz</t>
  </si>
  <si>
    <t>Ein Tag zählt für</t>
  </si>
  <si>
    <t>Stundensatz Fotografie, vergleichbar</t>
  </si>
  <si>
    <t>Stundensatz Webdesign, vergleichbar</t>
  </si>
  <si>
    <t>Leistung Janik</t>
  </si>
  <si>
    <t>Leistung Chris</t>
  </si>
  <si>
    <t>h</t>
  </si>
  <si>
    <t>(weniger als 40€)</t>
  </si>
  <si>
    <t>(40€-60€)</t>
  </si>
  <si>
    <t>(60€-80€)</t>
  </si>
  <si>
    <t>(300€-600€)</t>
  </si>
  <si>
    <t>(600€-900€)</t>
  </si>
  <si>
    <t>(900€-1200€)</t>
  </si>
  <si>
    <t>(1200€-1500€)</t>
  </si>
  <si>
    <t>(unter 300€)</t>
  </si>
  <si>
    <t>(über 1500€)</t>
  </si>
  <si>
    <t>(solange wie der Tag dauert)</t>
  </si>
  <si>
    <t>(Überstunden ab 8h)</t>
  </si>
  <si>
    <t>(Überstunden ab 10h)</t>
  </si>
  <si>
    <t>(Überstunden ab 12h)</t>
  </si>
  <si>
    <t>Tagessatz</t>
  </si>
  <si>
    <t>Stundensatz Professionell</t>
  </si>
  <si>
    <t>Gesamt</t>
  </si>
  <si>
    <t>Gesamtstunden</t>
  </si>
  <si>
    <t>Stundenlohn</t>
  </si>
  <si>
    <t>Dienst (2 mal Mödling, nicht eingetragen)</t>
  </si>
  <si>
    <t>Navigation, Header &amp; Formatierung: Fehlerbehebung</t>
  </si>
  <si>
    <t>Makeover: Alle Elemente aneinander anpassen</t>
  </si>
  <si>
    <t>Finalisieren: Fehlerbehebung für verschiedene Geräte, Upload</t>
  </si>
  <si>
    <t>Flyer</t>
  </si>
  <si>
    <t>Mobile Design</t>
  </si>
  <si>
    <t>SEO &amp; neue 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</si>
</sst>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0" xfId="2" applyNumberFormat="1" applyFont="1"/>
    <xf numFmtId="9" fontId="0" fillId="0" borderId="0" xfId="1" applyFont="1" applyBorder="1"/>
    <xf numFmtId="2" fontId="0" fillId="0" borderId="0" xfId="0" applyNumberFormat="1" applyBorder="1"/>
    <xf numFmtId="0" fontId="0" fillId="0" borderId="0" xfId="0" applyNumberFormat="1" applyBorder="1"/>
    <xf numFmtId="0" fontId="0" fillId="0" borderId="5" xfId="0" applyFill="1" applyBorder="1"/>
    <xf numFmtId="0" fontId="0" fillId="0" borderId="0" xfId="0" applyFill="1" applyBorder="1"/>
    <xf numFmtId="0" fontId="2" fillId="0" borderId="1" xfId="0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7038-D1C1-4B21-BCB8-5C2E1BB4D6A2}">
  <dimension ref="A1:R34"/>
  <sheetViews>
    <sheetView tabSelected="1" topLeftCell="A3" zoomScale="115" zoomScaleNormal="115" workbookViewId="0">
      <selection activeCell="C20" sqref="C20"/>
    </sheetView>
  </sheetViews>
  <sheetFormatPr defaultColWidth="9.109375" defaultRowHeight="14.4" x14ac:dyDescent="0.3"/>
  <cols>
    <col min="1" max="1" width="21.5546875" style="3" bestFit="1" customWidth="1"/>
    <col min="2" max="2" width="11.88671875" bestFit="1" customWidth="1"/>
    <col min="3" max="3" width="15.6640625" customWidth="1"/>
    <col min="4" max="4" width="13.44140625" bestFit="1" customWidth="1"/>
    <col min="5" max="5" width="15.6640625" bestFit="1" customWidth="1"/>
    <col min="6" max="6" width="13.44140625" bestFit="1" customWidth="1"/>
    <col min="7" max="7" width="15.109375" bestFit="1" customWidth="1"/>
    <col min="8" max="8" width="13.44140625" style="3" customWidth="1"/>
    <col min="9" max="9" width="24.44140625" bestFit="1" customWidth="1"/>
    <col min="10" max="10" width="11.6640625" bestFit="1" customWidth="1"/>
    <col min="11" max="12" width="8.6640625" style="11" customWidth="1"/>
    <col min="13" max="13" width="10.5546875" style="11" customWidth="1"/>
    <col min="14" max="14" width="11.88671875" style="11" bestFit="1" customWidth="1"/>
    <col min="15" max="17" width="9.109375" style="11"/>
    <col min="18" max="18" width="12.5546875" style="11" bestFit="1" customWidth="1"/>
    <col min="19" max="16384" width="9.109375" style="11"/>
  </cols>
  <sheetData>
    <row r="1" spans="1:18" x14ac:dyDescent="0.3">
      <c r="A1" s="3" t="s">
        <v>0</v>
      </c>
    </row>
    <row r="2" spans="1:18" x14ac:dyDescent="0.3">
      <c r="A2" s="3" t="s">
        <v>1</v>
      </c>
      <c r="M2" s="11" t="s">
        <v>21</v>
      </c>
    </row>
    <row r="3" spans="1:18" x14ac:dyDescent="0.3">
      <c r="A3" s="6" t="s">
        <v>3</v>
      </c>
      <c r="B3" s="5" t="s">
        <v>2</v>
      </c>
      <c r="C3" s="5" t="s">
        <v>1</v>
      </c>
      <c r="D3" s="5" t="s">
        <v>29</v>
      </c>
      <c r="E3" s="5" t="s">
        <v>8</v>
      </c>
      <c r="F3" s="5" t="s">
        <v>30</v>
      </c>
      <c r="G3" s="5" t="s">
        <v>48</v>
      </c>
      <c r="H3" s="6" t="s">
        <v>47</v>
      </c>
      <c r="I3" s="5" t="s">
        <v>46</v>
      </c>
      <c r="J3" s="5" t="s">
        <v>47</v>
      </c>
      <c r="M3" s="11" t="s">
        <v>22</v>
      </c>
      <c r="N3" s="11" t="s">
        <v>2</v>
      </c>
    </row>
    <row r="4" spans="1:18" x14ac:dyDescent="0.3">
      <c r="A4" s="3" t="s">
        <v>4</v>
      </c>
      <c r="B4" s="1">
        <v>20</v>
      </c>
      <c r="C4">
        <v>4</v>
      </c>
      <c r="D4" s="1">
        <f>B4*C4</f>
        <v>80</v>
      </c>
      <c r="E4">
        <v>4</v>
      </c>
      <c r="F4" s="1">
        <f>B4*E4</f>
        <v>80</v>
      </c>
      <c r="G4">
        <f t="shared" ref="G4:H8" si="0">C4+E4</f>
        <v>8</v>
      </c>
      <c r="H4" s="4">
        <f t="shared" si="0"/>
        <v>160</v>
      </c>
      <c r="I4" s="1">
        <v>50</v>
      </c>
      <c r="J4" s="1">
        <f>I4*G4</f>
        <v>400</v>
      </c>
      <c r="M4" s="14">
        <v>0.19</v>
      </c>
      <c r="N4" s="12">
        <v>30</v>
      </c>
      <c r="O4" s="11" t="s">
        <v>32</v>
      </c>
    </row>
    <row r="5" spans="1:18" x14ac:dyDescent="0.3">
      <c r="A5" s="3" t="s">
        <v>5</v>
      </c>
      <c r="B5" s="1">
        <v>20</v>
      </c>
      <c r="C5">
        <v>8</v>
      </c>
      <c r="D5" s="1">
        <f t="shared" ref="D5:D25" si="1">B5*C5</f>
        <v>160</v>
      </c>
      <c r="E5">
        <v>8</v>
      </c>
      <c r="F5" s="1">
        <f t="shared" ref="F5:F25" si="2">B5*E5</f>
        <v>160</v>
      </c>
      <c r="G5">
        <f t="shared" si="0"/>
        <v>16</v>
      </c>
      <c r="H5" s="4">
        <f t="shared" si="0"/>
        <v>320</v>
      </c>
      <c r="I5" s="1">
        <v>50</v>
      </c>
      <c r="J5" s="1">
        <f>I5*G5</f>
        <v>800</v>
      </c>
      <c r="M5" s="14">
        <v>0.33</v>
      </c>
      <c r="N5" s="12">
        <v>50</v>
      </c>
      <c r="O5" s="11" t="s">
        <v>33</v>
      </c>
    </row>
    <row r="6" spans="1:18" x14ac:dyDescent="0.3">
      <c r="A6" s="3" t="s">
        <v>6</v>
      </c>
      <c r="B6" s="1">
        <v>35</v>
      </c>
      <c r="C6">
        <v>12</v>
      </c>
      <c r="D6" s="1">
        <f t="shared" si="1"/>
        <v>420</v>
      </c>
      <c r="E6">
        <v>9</v>
      </c>
      <c r="F6" s="1">
        <f t="shared" si="2"/>
        <v>315</v>
      </c>
      <c r="G6">
        <f t="shared" si="0"/>
        <v>21</v>
      </c>
      <c r="H6" s="4">
        <f t="shared" si="0"/>
        <v>735</v>
      </c>
      <c r="I6" s="1">
        <v>50</v>
      </c>
      <c r="J6" s="1">
        <f>I6*G6</f>
        <v>1050</v>
      </c>
      <c r="M6" s="14">
        <v>0.375</v>
      </c>
      <c r="N6" s="12">
        <v>70</v>
      </c>
      <c r="O6" s="11" t="s">
        <v>34</v>
      </c>
    </row>
    <row r="7" spans="1:18" x14ac:dyDescent="0.3">
      <c r="A7" s="3" t="s">
        <v>7</v>
      </c>
      <c r="B7" s="1">
        <v>20</v>
      </c>
      <c r="C7">
        <v>1</v>
      </c>
      <c r="D7" s="1">
        <f t="shared" si="1"/>
        <v>20</v>
      </c>
      <c r="E7">
        <v>1</v>
      </c>
      <c r="F7" s="1">
        <f t="shared" si="2"/>
        <v>20</v>
      </c>
      <c r="G7">
        <f t="shared" si="0"/>
        <v>2</v>
      </c>
      <c r="H7" s="4">
        <f t="shared" si="0"/>
        <v>40</v>
      </c>
      <c r="I7" s="1">
        <v>50</v>
      </c>
      <c r="J7" s="1">
        <f>I7*G7</f>
        <v>100</v>
      </c>
      <c r="M7" s="11" t="s">
        <v>23</v>
      </c>
      <c r="N7" s="12">
        <f>M4*N4+M5*N5+M6*N6</f>
        <v>48.45</v>
      </c>
    </row>
    <row r="8" spans="1:18" x14ac:dyDescent="0.3">
      <c r="A8" s="3" t="s">
        <v>20</v>
      </c>
      <c r="B8" s="1">
        <v>35</v>
      </c>
      <c r="C8">
        <v>0</v>
      </c>
      <c r="D8" s="1">
        <f t="shared" si="1"/>
        <v>0</v>
      </c>
      <c r="E8">
        <v>2</v>
      </c>
      <c r="F8" s="1">
        <f t="shared" si="2"/>
        <v>70</v>
      </c>
      <c r="G8">
        <f t="shared" si="0"/>
        <v>2</v>
      </c>
      <c r="H8" s="4">
        <f t="shared" si="0"/>
        <v>70</v>
      </c>
      <c r="I8" s="1">
        <v>50</v>
      </c>
      <c r="J8" s="1">
        <f>I8*G8</f>
        <v>100</v>
      </c>
      <c r="N8" s="12"/>
    </row>
    <row r="9" spans="1:18" x14ac:dyDescent="0.3">
      <c r="A9" s="19" t="s">
        <v>9</v>
      </c>
      <c r="B9" s="1"/>
      <c r="D9" s="1"/>
      <c r="F9" s="1"/>
      <c r="H9" s="4"/>
      <c r="I9" s="1"/>
      <c r="J9" s="1"/>
      <c r="M9" s="11" t="s">
        <v>28</v>
      </c>
      <c r="N9" s="12">
        <f>N7</f>
        <v>48.45</v>
      </c>
    </row>
    <row r="10" spans="1:18" x14ac:dyDescent="0.3">
      <c r="A10" s="19" t="s">
        <v>10</v>
      </c>
      <c r="B10" s="1"/>
      <c r="D10" s="1"/>
      <c r="F10" s="1"/>
      <c r="H10" s="4"/>
      <c r="I10" s="1"/>
      <c r="J10" s="1"/>
      <c r="N10" s="14"/>
    </row>
    <row r="11" spans="1:18" x14ac:dyDescent="0.3">
      <c r="A11" s="3" t="s">
        <v>15</v>
      </c>
      <c r="B11" s="1">
        <v>35</v>
      </c>
      <c r="C11">
        <v>3</v>
      </c>
      <c r="D11" s="1">
        <f t="shared" si="1"/>
        <v>105</v>
      </c>
      <c r="E11">
        <v>0</v>
      </c>
      <c r="F11" s="1">
        <f t="shared" si="2"/>
        <v>0</v>
      </c>
      <c r="G11">
        <f t="shared" ref="G11:H13" si="3">C11+E11</f>
        <v>3</v>
      </c>
      <c r="H11" s="4">
        <f t="shared" si="3"/>
        <v>105</v>
      </c>
      <c r="I11" s="1">
        <v>75</v>
      </c>
      <c r="J11" s="1">
        <f>I11*G11</f>
        <v>225</v>
      </c>
      <c r="M11" s="11" t="s">
        <v>24</v>
      </c>
    </row>
    <row r="12" spans="1:18" x14ac:dyDescent="0.3">
      <c r="A12" s="3" t="s">
        <v>16</v>
      </c>
      <c r="B12" s="1">
        <v>35</v>
      </c>
      <c r="C12">
        <v>1</v>
      </c>
      <c r="D12" s="1">
        <f t="shared" si="1"/>
        <v>35</v>
      </c>
      <c r="E12">
        <v>0</v>
      </c>
      <c r="F12" s="1">
        <f t="shared" si="2"/>
        <v>0</v>
      </c>
      <c r="G12">
        <f t="shared" si="3"/>
        <v>1</v>
      </c>
      <c r="H12" s="4">
        <f t="shared" si="3"/>
        <v>35</v>
      </c>
      <c r="I12" s="1">
        <v>75</v>
      </c>
      <c r="J12" s="1">
        <f>I12*G12</f>
        <v>75</v>
      </c>
      <c r="M12" s="11" t="s">
        <v>25</v>
      </c>
    </row>
    <row r="13" spans="1:18" x14ac:dyDescent="0.3">
      <c r="A13" s="3" t="s">
        <v>17</v>
      </c>
      <c r="B13" s="1">
        <v>35</v>
      </c>
      <c r="C13">
        <v>2</v>
      </c>
      <c r="D13" s="1">
        <f t="shared" si="1"/>
        <v>70</v>
      </c>
      <c r="E13">
        <v>0</v>
      </c>
      <c r="F13" s="1">
        <f t="shared" si="2"/>
        <v>0</v>
      </c>
      <c r="G13">
        <f t="shared" si="3"/>
        <v>2</v>
      </c>
      <c r="H13" s="4">
        <f t="shared" si="3"/>
        <v>70</v>
      </c>
      <c r="I13" s="1">
        <v>75</v>
      </c>
      <c r="J13" s="1">
        <f>I13*G13</f>
        <v>150</v>
      </c>
      <c r="M13" s="11" t="s">
        <v>22</v>
      </c>
      <c r="N13" s="11" t="s">
        <v>45</v>
      </c>
    </row>
    <row r="14" spans="1:18" x14ac:dyDescent="0.3">
      <c r="A14" s="19" t="s">
        <v>14</v>
      </c>
      <c r="B14" s="1"/>
      <c r="D14" s="1"/>
      <c r="F14" s="1"/>
      <c r="H14" s="4"/>
      <c r="I14" s="1"/>
      <c r="J14" s="1"/>
      <c r="M14" s="14">
        <v>7.3999999999999996E-2</v>
      </c>
      <c r="N14" s="12">
        <v>300</v>
      </c>
      <c r="O14" s="11" t="s">
        <v>39</v>
      </c>
    </row>
    <row r="15" spans="1:18" x14ac:dyDescent="0.3">
      <c r="A15" s="3" t="s">
        <v>13</v>
      </c>
      <c r="B15" s="1">
        <v>35</v>
      </c>
      <c r="C15">
        <v>1</v>
      </c>
      <c r="D15" s="1">
        <f t="shared" si="1"/>
        <v>35</v>
      </c>
      <c r="E15">
        <v>0</v>
      </c>
      <c r="F15" s="1">
        <f t="shared" si="2"/>
        <v>0</v>
      </c>
      <c r="G15">
        <f t="shared" ref="G15:H25" si="4">C15+E15</f>
        <v>1</v>
      </c>
      <c r="H15" s="4">
        <f t="shared" si="4"/>
        <v>35</v>
      </c>
      <c r="I15" s="1">
        <v>75</v>
      </c>
      <c r="J15" s="1">
        <f t="shared" ref="J15:J25" si="5">I15*G15</f>
        <v>75</v>
      </c>
      <c r="M15" s="14">
        <v>0.31</v>
      </c>
      <c r="N15" s="12">
        <v>450</v>
      </c>
      <c r="O15" s="11" t="s">
        <v>35</v>
      </c>
      <c r="R15" s="15"/>
    </row>
    <row r="16" spans="1:18" x14ac:dyDescent="0.3">
      <c r="A16" s="3" t="s">
        <v>18</v>
      </c>
      <c r="B16" s="1">
        <v>35</v>
      </c>
      <c r="C16">
        <v>3</v>
      </c>
      <c r="D16" s="1">
        <f t="shared" si="1"/>
        <v>105</v>
      </c>
      <c r="E16">
        <v>0</v>
      </c>
      <c r="F16" s="1">
        <f t="shared" si="2"/>
        <v>0</v>
      </c>
      <c r="G16">
        <f t="shared" si="4"/>
        <v>3</v>
      </c>
      <c r="H16" s="4">
        <f t="shared" si="4"/>
        <v>105</v>
      </c>
      <c r="I16" s="1">
        <v>75</v>
      </c>
      <c r="J16" s="1">
        <f t="shared" si="5"/>
        <v>225</v>
      </c>
      <c r="M16" s="14">
        <v>0.308</v>
      </c>
      <c r="N16" s="12">
        <v>750</v>
      </c>
      <c r="O16" s="11" t="s">
        <v>36</v>
      </c>
      <c r="R16" s="15"/>
    </row>
    <row r="17" spans="1:18" x14ac:dyDescent="0.3">
      <c r="A17" s="3" t="s">
        <v>50</v>
      </c>
      <c r="B17" s="1">
        <f>120/E17</f>
        <v>17.142857142857142</v>
      </c>
      <c r="C17">
        <v>0</v>
      </c>
      <c r="D17" s="1">
        <f t="shared" si="1"/>
        <v>0</v>
      </c>
      <c r="E17">
        <v>7</v>
      </c>
      <c r="F17" s="1">
        <f t="shared" si="2"/>
        <v>120</v>
      </c>
      <c r="G17">
        <f t="shared" si="4"/>
        <v>7</v>
      </c>
      <c r="H17" s="4">
        <f t="shared" si="4"/>
        <v>120</v>
      </c>
      <c r="I17" s="1">
        <v>50</v>
      </c>
      <c r="J17" s="1">
        <f t="shared" si="5"/>
        <v>350</v>
      </c>
      <c r="M17" s="14">
        <v>0.16300000000000001</v>
      </c>
      <c r="N17" s="12">
        <v>1050</v>
      </c>
      <c r="O17" s="11" t="s">
        <v>37</v>
      </c>
      <c r="R17" s="15"/>
    </row>
    <row r="18" spans="1:18" x14ac:dyDescent="0.3">
      <c r="A18" s="3" t="s">
        <v>11</v>
      </c>
      <c r="B18" s="1">
        <v>35</v>
      </c>
      <c r="C18">
        <v>12</v>
      </c>
      <c r="D18" s="1">
        <f t="shared" si="1"/>
        <v>420</v>
      </c>
      <c r="E18">
        <v>0</v>
      </c>
      <c r="F18" s="1">
        <f t="shared" si="2"/>
        <v>0</v>
      </c>
      <c r="G18">
        <f t="shared" si="4"/>
        <v>12</v>
      </c>
      <c r="H18" s="4">
        <f t="shared" si="4"/>
        <v>420</v>
      </c>
      <c r="I18" s="1">
        <v>75</v>
      </c>
      <c r="J18" s="1">
        <f t="shared" si="5"/>
        <v>900</v>
      </c>
      <c r="M18" s="14">
        <v>7.6999999999999999E-2</v>
      </c>
      <c r="N18" s="12">
        <v>1350</v>
      </c>
      <c r="O18" s="11" t="s">
        <v>38</v>
      </c>
      <c r="R18" s="15"/>
    </row>
    <row r="19" spans="1:18" x14ac:dyDescent="0.3">
      <c r="A19" s="3" t="s">
        <v>51</v>
      </c>
      <c r="B19" s="1">
        <v>35</v>
      </c>
      <c r="C19">
        <v>0</v>
      </c>
      <c r="D19" s="1">
        <f t="shared" si="1"/>
        <v>0</v>
      </c>
      <c r="E19">
        <v>2</v>
      </c>
      <c r="F19" s="1">
        <f t="shared" si="2"/>
        <v>70</v>
      </c>
      <c r="G19">
        <f t="shared" si="4"/>
        <v>2</v>
      </c>
      <c r="H19" s="4">
        <f t="shared" si="4"/>
        <v>70</v>
      </c>
      <c r="I19" s="1">
        <v>50</v>
      </c>
      <c r="J19" s="1">
        <f t="shared" si="5"/>
        <v>100</v>
      </c>
      <c r="M19" s="14">
        <v>6.8000000000000005E-2</v>
      </c>
      <c r="N19" s="12">
        <v>1500</v>
      </c>
      <c r="O19" s="11" t="s">
        <v>40</v>
      </c>
    </row>
    <row r="20" spans="1:18" x14ac:dyDescent="0.3">
      <c r="A20" s="3" t="s">
        <v>12</v>
      </c>
      <c r="B20" s="1">
        <v>35</v>
      </c>
      <c r="C20">
        <v>0</v>
      </c>
      <c r="D20" s="1">
        <f t="shared" si="1"/>
        <v>0</v>
      </c>
      <c r="E20">
        <v>2</v>
      </c>
      <c r="F20" s="1">
        <f t="shared" si="2"/>
        <v>70</v>
      </c>
      <c r="G20">
        <f t="shared" si="4"/>
        <v>2</v>
      </c>
      <c r="H20" s="4">
        <f t="shared" si="4"/>
        <v>70</v>
      </c>
      <c r="I20" s="1">
        <v>50</v>
      </c>
      <c r="J20" s="1">
        <f t="shared" si="5"/>
        <v>100</v>
      </c>
      <c r="M20" s="11" t="s">
        <v>23</v>
      </c>
      <c r="N20" s="12">
        <f>M14*N14+M15*N15+M16*N16+M17*N17+M18*N18+M19*N19</f>
        <v>769.80000000000007</v>
      </c>
    </row>
    <row r="21" spans="1:18" x14ac:dyDescent="0.3">
      <c r="A21" s="3" t="s">
        <v>52</v>
      </c>
      <c r="B21" s="12">
        <v>35</v>
      </c>
      <c r="C21" s="11">
        <v>0</v>
      </c>
      <c r="D21" s="12">
        <f t="shared" si="1"/>
        <v>0</v>
      </c>
      <c r="E21" s="11">
        <v>15</v>
      </c>
      <c r="F21" s="12">
        <f t="shared" si="2"/>
        <v>525</v>
      </c>
      <c r="G21" s="11">
        <f t="shared" si="4"/>
        <v>15</v>
      </c>
      <c r="H21" s="4">
        <f t="shared" si="4"/>
        <v>525</v>
      </c>
      <c r="I21" s="12">
        <v>50</v>
      </c>
      <c r="J21" s="12">
        <f t="shared" si="5"/>
        <v>750</v>
      </c>
    </row>
    <row r="22" spans="1:18" x14ac:dyDescent="0.3">
      <c r="A22" s="3" t="s">
        <v>53</v>
      </c>
      <c r="B22" s="12">
        <v>35</v>
      </c>
      <c r="C22" s="18">
        <v>10</v>
      </c>
      <c r="D22" s="12">
        <f t="shared" si="1"/>
        <v>350</v>
      </c>
      <c r="E22" s="18">
        <v>14</v>
      </c>
      <c r="F22" s="12">
        <f t="shared" si="2"/>
        <v>490</v>
      </c>
      <c r="G22" s="18">
        <f t="shared" si="4"/>
        <v>24</v>
      </c>
      <c r="H22" s="4">
        <f t="shared" si="4"/>
        <v>840</v>
      </c>
      <c r="I22" s="12">
        <v>50</v>
      </c>
      <c r="J22" s="12">
        <f t="shared" si="5"/>
        <v>1200</v>
      </c>
    </row>
    <row r="23" spans="1:18" x14ac:dyDescent="0.3">
      <c r="A23" s="3" t="s">
        <v>55</v>
      </c>
      <c r="B23" s="12">
        <v>35</v>
      </c>
      <c r="C23" s="18">
        <v>1</v>
      </c>
      <c r="D23" s="12">
        <f t="shared" si="1"/>
        <v>35</v>
      </c>
      <c r="E23" s="18">
        <v>3</v>
      </c>
      <c r="F23" s="12">
        <f t="shared" si="2"/>
        <v>105</v>
      </c>
      <c r="G23" s="18">
        <f t="shared" si="4"/>
        <v>4</v>
      </c>
      <c r="H23" s="4">
        <f t="shared" si="4"/>
        <v>140</v>
      </c>
      <c r="I23" s="12">
        <v>50</v>
      </c>
      <c r="J23" s="12">
        <f t="shared" si="5"/>
        <v>200</v>
      </c>
    </row>
    <row r="24" spans="1:18" x14ac:dyDescent="0.3">
      <c r="A24" s="3" t="s">
        <v>54</v>
      </c>
      <c r="B24" s="12">
        <v>35</v>
      </c>
      <c r="C24" s="18">
        <v>10</v>
      </c>
      <c r="D24" s="12">
        <f t="shared" si="1"/>
        <v>350</v>
      </c>
      <c r="E24" s="18">
        <v>2</v>
      </c>
      <c r="F24" s="12">
        <f t="shared" si="2"/>
        <v>70</v>
      </c>
      <c r="G24" s="18">
        <f t="shared" si="4"/>
        <v>12</v>
      </c>
      <c r="H24" s="4">
        <f t="shared" si="4"/>
        <v>420</v>
      </c>
      <c r="I24" s="12">
        <v>50</v>
      </c>
      <c r="J24" s="12">
        <f t="shared" si="5"/>
        <v>600</v>
      </c>
    </row>
    <row r="25" spans="1:18" s="9" customFormat="1" ht="15" thickBot="1" x14ac:dyDescent="0.35">
      <c r="A25" s="7" t="s">
        <v>56</v>
      </c>
      <c r="B25" s="8">
        <v>35</v>
      </c>
      <c r="C25" s="17">
        <v>5</v>
      </c>
      <c r="D25" s="8">
        <f t="shared" si="1"/>
        <v>175</v>
      </c>
      <c r="E25" s="17">
        <v>7</v>
      </c>
      <c r="F25" s="8">
        <f t="shared" si="2"/>
        <v>245</v>
      </c>
      <c r="G25" s="17">
        <f t="shared" si="4"/>
        <v>12</v>
      </c>
      <c r="H25" s="10">
        <f t="shared" si="4"/>
        <v>420</v>
      </c>
      <c r="I25" s="8">
        <v>50</v>
      </c>
      <c r="J25" s="8">
        <f t="shared" si="5"/>
        <v>600</v>
      </c>
    </row>
    <row r="26" spans="1:18" ht="15" thickTop="1" x14ac:dyDescent="0.3">
      <c r="A26" s="3" t="s">
        <v>19</v>
      </c>
      <c r="C26">
        <f>SUM(C4:C25)</f>
        <v>73</v>
      </c>
      <c r="D26" s="1">
        <f>SUM(D4:D25)</f>
        <v>2360</v>
      </c>
      <c r="E26">
        <f>SUM(E4:E25)</f>
        <v>76</v>
      </c>
      <c r="F26" s="1">
        <f>SUM(F4:F25)</f>
        <v>2340</v>
      </c>
      <c r="G26" s="2">
        <f>SUM(G4:G25)</f>
        <v>149</v>
      </c>
      <c r="H26" s="4">
        <f>D26+F26</f>
        <v>4700</v>
      </c>
      <c r="J26" s="1">
        <f>SUM(J4:J25)</f>
        <v>8000</v>
      </c>
      <c r="M26" s="11" t="s">
        <v>26</v>
      </c>
    </row>
    <row r="27" spans="1:18" x14ac:dyDescent="0.3">
      <c r="C27" t="s">
        <v>49</v>
      </c>
      <c r="D27" s="1">
        <f>D26/C26</f>
        <v>32.328767123287669</v>
      </c>
      <c r="E27" t="s">
        <v>49</v>
      </c>
      <c r="F27" s="1">
        <f>F26/E26</f>
        <v>30.789473684210527</v>
      </c>
      <c r="I27" t="s">
        <v>49</v>
      </c>
      <c r="J27" s="13">
        <f>J26/G26</f>
        <v>53.691275167785236</v>
      </c>
      <c r="M27" s="14">
        <v>0.36599999999999999</v>
      </c>
      <c r="N27" s="16">
        <v>12</v>
      </c>
      <c r="O27" s="11" t="s">
        <v>41</v>
      </c>
    </row>
    <row r="28" spans="1:18" x14ac:dyDescent="0.3">
      <c r="M28" s="14">
        <v>0.30399999999999999</v>
      </c>
      <c r="N28" s="16">
        <v>8</v>
      </c>
      <c r="O28" s="11" t="s">
        <v>42</v>
      </c>
    </row>
    <row r="29" spans="1:18" x14ac:dyDescent="0.3">
      <c r="M29" s="14">
        <v>0.27700000000000002</v>
      </c>
      <c r="N29" s="16">
        <v>10</v>
      </c>
      <c r="O29" s="11" t="s">
        <v>43</v>
      </c>
    </row>
    <row r="30" spans="1:18" x14ac:dyDescent="0.3">
      <c r="M30" s="14">
        <v>5.2999999999999999E-2</v>
      </c>
      <c r="N30" s="16">
        <v>12</v>
      </c>
      <c r="O30" s="11" t="s">
        <v>44</v>
      </c>
    </row>
    <row r="31" spans="1:18" x14ac:dyDescent="0.3">
      <c r="M31" s="11" t="s">
        <v>23</v>
      </c>
      <c r="N31" s="16">
        <f>M27*N27+M28*N28+M29*N29+M30*N30</f>
        <v>10.23</v>
      </c>
      <c r="O31" s="11" t="s">
        <v>31</v>
      </c>
    </row>
    <row r="32" spans="1:18" x14ac:dyDescent="0.3">
      <c r="N32" s="12"/>
    </row>
    <row r="33" spans="13:14" x14ac:dyDescent="0.3">
      <c r="M33" s="11" t="s">
        <v>27</v>
      </c>
      <c r="N33" s="12">
        <f>N20/N31</f>
        <v>75.249266862170089</v>
      </c>
    </row>
    <row r="34" spans="13:14" x14ac:dyDescent="0.3">
      <c r="N3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Stanek</dc:creator>
  <cp:lastModifiedBy>Christopher Stanek</cp:lastModifiedBy>
  <dcterms:created xsi:type="dcterms:W3CDTF">2021-08-15T11:21:44Z</dcterms:created>
  <dcterms:modified xsi:type="dcterms:W3CDTF">2021-10-14T11:48:16Z</dcterms:modified>
</cp:coreProperties>
</file>