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Template" sheetId="1" r:id="rId4"/>
    <sheet state="visible" name="Cardano Open Developers" sheetId="2" r:id="rId5"/>
    <sheet state="visible" name="Cardano Open Ecosystem" sheetId="3" r:id="rId6"/>
    <sheet state="visible" name="Cardano Use Cases Concept" sheetId="4" r:id="rId7"/>
    <sheet state="visible" name="Cardano Use Cases Product" sheetId="5" r:id="rId8"/>
    <sheet state="visible" name="Cardano Partners Enterprise R&amp;D" sheetId="6" r:id="rId9"/>
    <sheet state="visible" name="Cardano Partners Growth &amp; Accel" sheetId="7" r:id="rId10"/>
    <sheet state="visible" name="Sponsored by leftovers" sheetId="8" r:id="rId11"/>
    <sheet state="visible" name="Validation" sheetId="9" r:id="rId12"/>
  </sheets>
  <definedNames>
    <definedName name="eco">Validation!$C$3</definedName>
    <definedName name="enterprise">Validation!$C$6</definedName>
    <definedName name="percent">Validation!$C$11</definedName>
    <definedName name="product">Validation!$C$5</definedName>
    <definedName name="dev">Validation!$C$2</definedName>
    <definedName name="leftover">Validation!$C$15</definedName>
    <definedName name="concept">Validation!$C$4</definedName>
    <definedName name="growth">Validation!$C$7</definedName>
    <definedName hidden="1" localSheetId="0" name="_xlnm._FilterDatabase">Template!$A$1:$F$103</definedName>
    <definedName hidden="1" localSheetId="1" name="_xlnm._FilterDatabase">'Cardano Open Developers'!$A$1:$F$358</definedName>
    <definedName hidden="1" localSheetId="2" name="_xlnm._FilterDatabase">'Cardano Open Ecosystem'!$A$1:$F$518</definedName>
    <definedName hidden="1" localSheetId="3" name="_xlnm._FilterDatabase">'Cardano Use Cases Concept'!$A$1:$F$529</definedName>
    <definedName hidden="1" localSheetId="4" name="_xlnm._FilterDatabase">'Cardano Use Cases Product'!$A$1:$F$200</definedName>
    <definedName hidden="1" localSheetId="5" name="_xlnm._FilterDatabase">'Cardano Partners Enterprise R&amp;D'!$A$1:$F$26</definedName>
    <definedName hidden="1" localSheetId="6" name="_xlnm._FilterDatabase">'Cardano Partners Growth &amp; Accel'!$A$1:$F$14</definedName>
    <definedName hidden="1" localSheetId="7" name="_xlnm._FilterDatabase">'Sponsored by leftovers'!$A$1:$H$109</definedName>
  </definedNames>
  <calcPr/>
</workbook>
</file>

<file path=xl/sharedStrings.xml><?xml version="1.0" encoding="utf-8"?>
<sst xmlns="http://schemas.openxmlformats.org/spreadsheetml/2006/main" count="2015" uniqueCount="1795">
  <si>
    <t>Proposal</t>
  </si>
  <si>
    <t>Votes cast</t>
  </si>
  <si>
    <t>Yes</t>
  </si>
  <si>
    <t>Abstain</t>
  </si>
  <si>
    <t>Meets approval threshold</t>
  </si>
  <si>
    <t>Requested Ada</t>
  </si>
  <si>
    <t>Status</t>
  </si>
  <si>
    <t>Fund depletion</t>
  </si>
  <si>
    <t>Reason for not funded status</t>
  </si>
  <si>
    <r>
      <rPr>
        <rFont val="Calibri, sans-serif"/>
        <color rgb="FF1155CC"/>
        <sz val="11.0"/>
        <u/>
      </rPr>
      <t>MLabs: Tooling upgrade for Conway compatibility.</t>
    </r>
  </si>
  <si>
    <r>
      <rPr>
        <rFont val="Calibri, sans-serif"/>
        <color rgb="FF1155CC"/>
        <sz val="11.0"/>
        <u/>
      </rPr>
      <t>Lucid Evolution 2.0 - Maintenance &amp; Development Strategy</t>
    </r>
  </si>
  <si>
    <r>
      <rPr>
        <rFont val="Calibri, sans-serif"/>
        <color rgb="FF1155CC"/>
        <sz val="11.0"/>
        <u/>
      </rPr>
      <t>Sundae Labs: Amaru Node Development Support - Rust Developer Contract</t>
    </r>
  </si>
  <si>
    <r>
      <rPr>
        <rFont val="Calibri, sans-serif"/>
        <color rgb="FF1155CC"/>
        <sz val="11.0"/>
        <u/>
      </rPr>
      <t>Mesh: Hydra Tools for administrating &amp; interacting with Hydra Heads</t>
    </r>
  </si>
  <si>
    <r>
      <rPr>
        <rFont val="Calibri, sans-serif"/>
        <color rgb="FF1155CC"/>
        <sz val="11.0"/>
        <u/>
      </rPr>
      <t>Oura by TxPipe: going multi-chain</t>
    </r>
  </si>
  <si>
    <r>
      <rPr>
        <rFont val="Calibri, sans-serif"/>
        <color rgb="FF1155CC"/>
        <sz val="11.0"/>
        <u/>
      </rPr>
      <t>PoolTool Sustaining</t>
    </r>
  </si>
  <si>
    <r>
      <rPr>
        <rFont val="Calibri, sans-serif"/>
        <color rgb="FF1155CC"/>
        <sz val="11.0"/>
        <u/>
      </rPr>
      <t>MLabs: Static analysis with Covenant</t>
    </r>
  </si>
  <si>
    <r>
      <rPr>
        <rFont val="Calibri, sans-serif"/>
        <color rgb="FF1155CC"/>
        <sz val="11.0"/>
        <u/>
      </rPr>
      <t>HLabs: unembed plu-ts - the next aiken</t>
    </r>
  </si>
  <si>
    <r>
      <rPr>
        <rFont val="Calibri, sans-serif"/>
        <color rgb="FF1155CC"/>
        <sz val="11.0"/>
        <u/>
      </rPr>
      <t>Open-Source Rapid DEX: Batcher-less, instant, with transaction chaining</t>
    </r>
  </si>
  <si>
    <r>
      <rPr>
        <rFont val="Calibri, sans-serif"/>
        <color rgb="FF1155CC"/>
        <sz val="11.0"/>
        <u/>
      </rPr>
      <t>Optim OADA OPEN: Local, Open Source OADA Frontend for Developers</t>
    </r>
  </si>
  <si>
    <r>
      <rPr>
        <rFont val="Calibri, sans-serif"/>
        <color rgb="FF1155CC"/>
        <sz val="11.0"/>
        <u/>
      </rPr>
      <t>Indigo Protocol: Typescript Off-chain SDK</t>
    </r>
  </si>
  <si>
    <r>
      <rPr>
        <rFont val="Calibri, sans-serif"/>
        <color rgb="FF1155CC"/>
        <sz val="11.0"/>
        <u/>
      </rPr>
      <t>Maintain Mesh and Build Developer Community</t>
    </r>
  </si>
  <si>
    <r>
      <rPr>
        <rFont val="Calibri, sans-serif"/>
        <color rgb="FF1155CC"/>
        <sz val="11.0"/>
        <u/>
      </rPr>
      <t>Lucid Evolution 2.0 - Blueprint &amp; Enhanced Plutus Schema</t>
    </r>
  </si>
  <si>
    <r>
      <rPr>
        <rFont val="Calibri, sans-serif"/>
        <color rgb="FF1155CC"/>
        <sz val="11.0"/>
        <u/>
      </rPr>
      <t>Open-Source Smart Contract Library for Midnight: Catalyzing Midnight's Developer Ecosystem with Ready-to-Use Smart Contracts</t>
    </r>
  </si>
  <si>
    <r>
      <rPr>
        <rFont val="Calibri, sans-serif"/>
        <color rgb="FF1155CC"/>
        <sz val="11.0"/>
        <u/>
      </rPr>
      <t>Andamio SDK &amp; UTxO-RPC client</t>
    </r>
  </si>
  <si>
    <r>
      <rPr>
        <rFont val="Calibri, sans-serif"/>
        <color rgb="FF1155CC"/>
        <sz val="11.0"/>
        <u/>
      </rPr>
      <t>Designing an API for ZK-Snark proof verification in Aiken - Eryx</t>
    </r>
  </si>
  <si>
    <r>
      <rPr>
        <rFont val="Calibri, sans-serif"/>
        <color rgb="FF1155CC"/>
        <sz val="11.0"/>
        <u/>
      </rPr>
      <t>Breeze - Trading Bot Framework</t>
    </r>
  </si>
  <si>
    <r>
      <rPr>
        <rFont val="Calibri, sans-serif"/>
        <color rgb="FF1155CC"/>
        <sz val="11.0"/>
        <u/>
      </rPr>
      <t>EUTxO-L2 interoperability: Connect Hydra and other L2s</t>
    </r>
  </si>
  <si>
    <r>
      <rPr>
        <rFont val="Calibri, sans-serif"/>
        <color rgb="FF1155CC"/>
        <sz val="11.0"/>
        <u/>
      </rPr>
      <t>Zero-Knowledge Privacy Protocol for DeFi Lending and Borrowing on Cardano (open source)</t>
    </r>
  </si>
  <si>
    <r>
      <rPr>
        <rFont val="Calibri, sans-serif"/>
        <color rgb="FF1155CC"/>
        <sz val="11.0"/>
        <u/>
      </rPr>
      <t>Mesh: Cquisitor - Transaction Investigation Tool</t>
    </r>
  </si>
  <si>
    <r>
      <rPr>
        <rFont val="Calibri, sans-serif"/>
        <color rgb="FF1155CC"/>
        <sz val="11.0"/>
        <u/>
      </rPr>
      <t>Next-Gen DAOs: On-Chain Delegation, Hierarchies &amp; Reputation</t>
    </r>
  </si>
  <si>
    <r>
      <rPr>
        <rFont val="Calibri, sans-serif"/>
        <color rgb="FF1155CC"/>
        <sz val="11.0"/>
        <u/>
      </rPr>
      <t>Ledger Live Cardano Integration Maintenance</t>
    </r>
  </si>
  <si>
    <r>
      <rPr>
        <rFont val="Calibri, sans-serif"/>
        <color rgb="FF1155CC"/>
        <sz val="11.0"/>
        <u/>
      </rPr>
      <t>CoSponsor by Sundae Labs: A Community Crowdfunding Tool for Proposal Submission</t>
    </r>
  </si>
  <si>
    <r>
      <rPr>
        <rFont val="Calibri, sans-serif"/>
        <color rgb="FF1155CC"/>
        <sz val="11.0"/>
        <u/>
      </rPr>
      <t>Handshake decentralized DNS blockchain integration with cDNSd by Blink Labs</t>
    </r>
  </si>
  <si>
    <r>
      <rPr>
        <rFont val="Calibri, sans-serif"/>
        <color rgb="FF1155CC"/>
        <sz val="11.0"/>
        <u/>
      </rPr>
      <t>Open-Source Datum Explorer: Decode, Understand, Build</t>
    </r>
  </si>
  <si>
    <r>
      <rPr>
        <rFont val="Calibri, sans-serif"/>
        <color rgb="FF1155CC"/>
        <sz val="11.0"/>
        <u/>
      </rPr>
      <t>Powers of Tau: Cardano Zero-Knowledge Setup Ceremony event | Encoins &lt;&gt; Modulo-p</t>
    </r>
  </si>
  <si>
    <r>
      <rPr>
        <rFont val="Calibri, sans-serif"/>
        <color rgb="FF1155CC"/>
        <sz val="11.0"/>
        <u/>
      </rPr>
      <t>Full-feature open-source NFT Web Forge</t>
    </r>
  </si>
  <si>
    <r>
      <rPr>
        <rFont val="Calibri, sans-serif"/>
        <color rgb="FF1155CC"/>
        <sz val="11.0"/>
        <u/>
      </rPr>
      <t>Unlock Apollo’s Potential: Join &amp; Build Cardano’s Golang Library</t>
    </r>
  </si>
  <si>
    <r>
      <rPr>
        <rFont val="Calibri, sans-serif"/>
        <color rgb="FF1155CC"/>
        <sz val="11.0"/>
        <u/>
      </rPr>
      <t>Elixir implementation of Ouroboros networking</t>
    </r>
  </si>
  <si>
    <r>
      <rPr>
        <rFont val="Calibri, sans-serif"/>
        <color rgb="FF1155CC"/>
        <sz val="11.0"/>
        <u/>
      </rPr>
      <t>Integrating Hydra Scaling into Cardano Kuber Library</t>
    </r>
  </si>
  <si>
    <r>
      <rPr>
        <rFont val="Calibri, sans-serif"/>
        <color rgb="FF1155CC"/>
        <sz val="11.0"/>
        <u/>
      </rPr>
      <t>Koios Rust Client Library</t>
    </r>
  </si>
  <si>
    <r>
      <rPr>
        <rFont val="Calibri, sans-serif"/>
        <color rgb="FF1155CC"/>
        <sz val="11.0"/>
        <u/>
      </rPr>
      <t>Cloud Native Blockchain Archive Node by Blink Labs</t>
    </r>
  </si>
  <si>
    <r>
      <rPr>
        <rFont val="Calibri, sans-serif"/>
        <color rgb="FF1155CC"/>
        <sz val="11.0"/>
        <u/>
      </rPr>
      <t>Decentralized Domain Name System (DNS) Marketplace powered by Cardano and Handshake blockchains</t>
    </r>
  </si>
  <si>
    <r>
      <rPr>
        <rFont val="Calibri, sans-serif"/>
        <color rgb="FF1155CC"/>
        <sz val="11.0"/>
        <u/>
      </rPr>
      <t>PyCardano Evolution: Embracing the Chang Hardfork</t>
    </r>
  </si>
  <si>
    <r>
      <rPr>
        <rFont val="Calibri, sans-serif"/>
        <color rgb="FF1155CC"/>
        <sz val="11.0"/>
        <u/>
      </rPr>
      <t>zkFetch: Integrating zkTLS-Powered Oracle Solution for Cardano</t>
    </r>
  </si>
  <si>
    <r>
      <rPr>
        <rFont val="Calibri, sans-serif"/>
        <color rgb="FF1155CC"/>
        <sz val="11.0"/>
        <u/>
      </rPr>
      <t>Extend Open-Source Yoroi wallet to support seamless mobile Cardano dApp integration</t>
    </r>
  </si>
  <si>
    <r>
      <rPr>
        <rFont val="Calibri, sans-serif"/>
        <color rgb="FF1155CC"/>
        <sz val="11.0"/>
        <u/>
      </rPr>
      <t>Dandelion-lite: Decentralized nodes for dummies for GameChanger, Gimbalabs, Roundtable and devs</t>
    </r>
  </si>
  <si>
    <r>
      <rPr>
        <rFont val="Calibri, sans-serif"/>
        <color rgb="FF1155CC"/>
        <sz val="11.0"/>
        <u/>
      </rPr>
      <t>[HTLABS] 5 Project templates combining blockchain and internet of things</t>
    </r>
  </si>
  <si>
    <r>
      <rPr>
        <rFont val="Calibri, sans-serif"/>
        <color rgb="FF1155CC"/>
        <sz val="11.0"/>
        <u/>
      </rPr>
      <t>Cardano EasyDev VS Tool</t>
    </r>
  </si>
  <si>
    <r>
      <rPr>
        <rFont val="Calibri, sans-serif"/>
        <color rgb="FF1155CC"/>
        <sz val="11.0"/>
        <u/>
      </rPr>
      <t>[LANTR] Scalus: Multiplatform Tx Builder – same code for front&amp;backend</t>
    </r>
  </si>
  <si>
    <r>
      <rPr>
        <rFont val="Calibri, sans-serif"/>
        <color rgb="FF1155CC"/>
        <sz val="11.0"/>
        <u/>
      </rPr>
      <t>SAIB: Buriza.Desktop - A Secure, Dedicated Desktop App for Buriza Wallet</t>
    </r>
  </si>
  <si>
    <r>
      <rPr>
        <rFont val="Calibri, sans-serif"/>
        <color rgb="FF1155CC"/>
        <sz val="11.0"/>
        <u/>
      </rPr>
      <t>Cardano Ambassador Tools</t>
    </r>
  </si>
  <si>
    <r>
      <rPr>
        <rFont val="Calibri, sans-serif"/>
        <color rgb="FF1155CC"/>
        <sz val="11.0"/>
        <u/>
      </rPr>
      <t>Verifiable Data Registry for Identus in Cardano</t>
    </r>
  </si>
  <si>
    <r>
      <rPr>
        <rFont val="Calibri, sans-serif"/>
        <color rgb="FF1155CC"/>
        <sz val="11.0"/>
        <u/>
      </rPr>
      <t>Ephemeral Cardano DevNets by TxPipe</t>
    </r>
  </si>
  <si>
    <r>
      <rPr>
        <rFont val="Calibri, sans-serif"/>
        <color rgb="FF1155CC"/>
        <sz val="11.0"/>
        <u/>
      </rPr>
      <t>SAIB: Buriza.Mobile - A Secure, On-the-Go Mobile Cardano Wallet</t>
    </r>
  </si>
  <si>
    <r>
      <rPr>
        <rFont val="Calibri, sans-serif"/>
        <color rgb="FF1155CC"/>
        <sz val="11.0"/>
        <u/>
      </rPr>
      <t>[BBO] Virtual Assistant GovernCardanoBot = AI + Telegram - A tool to help you better understand Cardano Governance</t>
    </r>
  </si>
  <si>
    <r>
      <rPr>
        <rFont val="Calibri, sans-serif"/>
        <color rgb="FF1155CC"/>
        <sz val="11.0"/>
        <u/>
      </rPr>
      <t>cPoker DRED development</t>
    </r>
  </si>
  <si>
    <r>
      <rPr>
        <rFont val="Calibri, sans-serif"/>
        <color rgb="FF1155CC"/>
        <sz val="11.0"/>
        <u/>
      </rPr>
      <t>SAIB: Buriza.Browser - A Dedicated Built-in Browser for the Buriza Wallet</t>
    </r>
  </si>
  <si>
    <r>
      <rPr>
        <rFont val="Calibri, sans-serif"/>
        <color rgb="FF1155CC"/>
        <sz val="11.0"/>
        <u/>
      </rPr>
      <t>Cardano Partnerchain SuperNode by TxPipe</t>
    </r>
  </si>
  <si>
    <r>
      <rPr>
        <rFont val="Calibri, sans-serif"/>
        <color rgb="FF1155CC"/>
        <sz val="11.0"/>
        <u/>
      </rPr>
      <t>CShell by TxPipe: A Cardano wallet in your terminal</t>
    </r>
  </si>
  <si>
    <r>
      <rPr>
        <rFont val="Calibri, sans-serif"/>
        <color rgb="FF1155CC"/>
        <sz val="11.0"/>
        <u/>
      </rPr>
      <t>Cardano Partnerchain Reference Implementation by TxPipe</t>
    </r>
  </si>
  <si>
    <r>
      <rPr>
        <rFont val="Calibri, sans-serif"/>
        <color rgb="FF1155CC"/>
        <sz val="11.0"/>
        <u/>
      </rPr>
      <t>Lucid Evolution 2.0 - Private Testnet SDK &amp; L2 Provider Integration</t>
    </r>
  </si>
  <si>
    <r>
      <rPr>
        <rFont val="Calibri, sans-serif"/>
        <color rgb="FF1155CC"/>
        <sz val="11.0"/>
        <u/>
      </rPr>
      <t>Hydra-Enabled On-Chain Subscriptions &amp; Pay-As-You-Go Micropayments: Open-Source Library for Cardano</t>
    </r>
  </si>
  <si>
    <r>
      <rPr>
        <rFont val="Calibri, sans-serif"/>
        <color rgb="FF1155CC"/>
        <sz val="11.0"/>
        <u/>
      </rPr>
      <t>Open-source Plutus v3 DAO Smart-contract</t>
    </r>
  </si>
  <si>
    <r>
      <rPr>
        <rFont val="Calibri, sans-serif"/>
        <color rgb="FF1155CC"/>
        <sz val="11.0"/>
        <u/>
      </rPr>
      <t>Lucid Evolution 2.0 - Dependency Injection &amp; cardano-js-sdk Integration</t>
    </r>
  </si>
  <si>
    <r>
      <rPr>
        <rFont val="Calibri, sans-serif"/>
        <color rgb="FF1155CC"/>
        <sz val="11.0"/>
        <u/>
      </rPr>
      <t>DRep Integration by $handle.</t>
    </r>
  </si>
  <si>
    <r>
      <rPr>
        <rFont val="Calibri, sans-serif"/>
        <color rgb="FF1155CC"/>
        <sz val="11.0"/>
        <u/>
      </rPr>
      <t>Open-Source Cardano Native Token Staking Smart-Contract for ALL</t>
    </r>
  </si>
  <si>
    <r>
      <rPr>
        <rFont val="Calibri, sans-serif"/>
        <color rgb="FF1155CC"/>
        <sz val="11.0"/>
        <u/>
      </rPr>
      <t>Extend Open-Source One-Click Wallet to support mass actions</t>
    </r>
  </si>
  <si>
    <r>
      <rPr>
        <rFont val="Calibri, sans-serif"/>
        <color rgb="FF1155CC"/>
        <sz val="11.0"/>
        <u/>
      </rPr>
      <t>Genesis: Open-Source Multi-Sig Wallet</t>
    </r>
  </si>
  <si>
    <r>
      <rPr>
        <rFont val="Calibri, sans-serif"/>
        <color rgb="FF1155CC"/>
        <sz val="11.0"/>
        <u/>
      </rPr>
      <t>Hydra in Action: HOSKY Treat - A Hydra-Based Tipping Bot</t>
    </r>
  </si>
  <si>
    <r>
      <rPr>
        <rFont val="Calibri, sans-serif"/>
        <color rgb="FF1155CC"/>
        <sz val="11.0"/>
        <u/>
      </rPr>
      <t>Open-source Staking Basket v3 Smart-Contract Upgrade w/ Multi-dRep Delegation</t>
    </r>
  </si>
  <si>
    <r>
      <rPr>
        <rFont val="Calibri, sans-serif"/>
        <color rgb="FF1155CC"/>
        <sz val="11.0"/>
        <u/>
      </rPr>
      <t>VESPR: Any-Payment Mobile Deep Link and SDK 🌐 | Streamlining Cross-Application Requests</t>
    </r>
  </si>
  <si>
    <r>
      <rPr>
        <rFont val="Calibri, sans-serif"/>
        <color rgb="FF1155CC"/>
        <sz val="11.0"/>
        <u/>
      </rPr>
      <t>SmartCodeVerifier: Automated Formal Verification Tool for Smart Contract Code</t>
    </r>
  </si>
  <si>
    <r>
      <rPr>
        <rFont val="Calibri, sans-serif"/>
        <color rgb="FF1155CC"/>
        <sz val="11.0"/>
        <u/>
      </rPr>
      <t>SIDAN - Cardano Devkit - Blueprint Parser &amp; VSCode Plugin</t>
    </r>
  </si>
  <si>
    <r>
      <rPr>
        <rFont val="Calibri, sans-serif"/>
        <color rgb="FF1155CC"/>
        <sz val="11.0"/>
        <u/>
      </rPr>
      <t>Decentralized Governance Smart Contracts: A User-Controlled Future</t>
    </r>
  </si>
  <si>
    <r>
      <rPr>
        <rFont val="Calibri, sans-serif"/>
        <color rgb="FF1155CC"/>
        <sz val="11.0"/>
        <u/>
      </rPr>
      <t>PROTOFIRE - Cardano Cross-Chain Interoperability Protocol Integration</t>
    </r>
  </si>
  <si>
    <r>
      <rPr>
        <rFont val="Calibri, sans-serif"/>
        <color rgb="FF1155CC"/>
        <sz val="11.0"/>
        <u/>
      </rPr>
      <t>Coxylib.js - Simplifying Cardano DApp Development</t>
    </r>
  </si>
  <si>
    <r>
      <rPr>
        <rFont val="Calibri, sans-serif"/>
        <color rgb="FF1155CC"/>
        <sz val="11.0"/>
        <u/>
      </rPr>
      <t>Githoney by TxPipe: Good-First-Issue Program</t>
    </r>
  </si>
  <si>
    <r>
      <rPr>
        <rFont val="Calibri, sans-serif"/>
        <color rgb="FF1155CC"/>
        <sz val="11.0"/>
        <u/>
      </rPr>
      <t>Cardano SDK for Mobile dApp Development</t>
    </r>
  </si>
  <si>
    <r>
      <rPr>
        <rFont val="Calibri, sans-serif"/>
        <color rgb="FF1155CC"/>
        <sz val="11.0"/>
        <u/>
      </rPr>
      <t>[VTC] ADAcommerce: RWAs E-commerce solution for businesses on Cardano</t>
    </r>
  </si>
  <si>
    <r>
      <rPr>
        <rFont val="Calibri, sans-serif"/>
        <color rgb="FF1155CC"/>
        <sz val="11.0"/>
        <u/>
      </rPr>
      <t>Plutus V3 for OpShin</t>
    </r>
  </si>
  <si>
    <r>
      <rPr>
        <rFont val="Calibri, sans-serif"/>
        <color rgb="FF1155CC"/>
        <sz val="11.0"/>
        <u/>
      </rPr>
      <t>VESPR - Open-Source YubiKey Hardware Wallet SDK 🔐 | Affordable Security for Cardano Users 👫</t>
    </r>
  </si>
  <si>
    <r>
      <rPr>
        <rFont val="Calibri, sans-serif"/>
        <color rgb="FF1155CC"/>
        <sz val="11.0"/>
        <u/>
      </rPr>
      <t>Marlowe 2025: Developer-Driven Platform Enhancements</t>
    </r>
  </si>
  <si>
    <r>
      <rPr>
        <rFont val="Calibri, sans-serif"/>
        <color rgb="FF1155CC"/>
        <sz val="11.0"/>
        <u/>
      </rPr>
      <t>Midnight-enabled ZK-Identity (zkID) protocol for DeFi, Governance, Healthcare, etc. [open Source]</t>
    </r>
  </si>
  <si>
    <r>
      <rPr>
        <rFont val="Calibri, sans-serif"/>
        <color rgb="FF1155CC"/>
        <sz val="11.0"/>
        <u/>
      </rPr>
      <t>End-to-End DApp Templates: 10 Smart Contracts, Aiken, Mesh, Auth, DB, UI by Edda Labs</t>
    </r>
  </si>
  <si>
    <r>
      <rPr>
        <rFont val="Calibri, sans-serif"/>
        <color rgb="FF1155CC"/>
        <sz val="11.0"/>
        <u/>
      </rPr>
      <t>SIDAN - DRep Governance Tooling powered by Mesh</t>
    </r>
  </si>
  <si>
    <r>
      <rPr>
        <rFont val="Calibri, sans-serif"/>
        <color rgb="FF1155CC"/>
        <sz val="11.0"/>
        <u/>
      </rPr>
      <t>Cardano Component UI Library [by Lido Nation]</t>
    </r>
  </si>
  <si>
    <r>
      <rPr>
        <rFont val="Calibri, sans-serif"/>
        <color rgb="FF1155CC"/>
        <sz val="11.0"/>
        <u/>
      </rPr>
      <t>Enterprise OS: Cardano + Hydra for Onboarding Institutions &amp; Enterprises with No-Code/Low-Code</t>
    </r>
  </si>
  <si>
    <r>
      <rPr>
        <rFont val="Calibri, sans-serif"/>
        <color rgb="FF1155CC"/>
        <sz val="11.0"/>
        <u/>
      </rPr>
      <t>GeroWallet - Open Sourcing GeroWallet</t>
    </r>
  </si>
  <si>
    <r>
      <rPr>
        <rFont val="Calibri, sans-serif"/>
        <color rgb="FF1155CC"/>
        <sz val="11.0"/>
        <u/>
      </rPr>
      <t>Protofire - Developer Studio v2</t>
    </r>
  </si>
  <si>
    <r>
      <rPr>
        <rFont val="Calibri, sans-serif"/>
        <color rgb="FF1155CC"/>
        <sz val="11.0"/>
        <u/>
      </rPr>
      <t>C# Package for PRISM DIDs and Credential Signatures</t>
    </r>
  </si>
  <si>
    <r>
      <rPr>
        <rFont val="Calibri, sans-serif"/>
        <color rgb="FF1155CC"/>
        <sz val="11.0"/>
        <u/>
      </rPr>
      <t>CARO: Cardano Dev Studio - Desktop GUI for Cardano CLI</t>
    </r>
  </si>
  <si>
    <r>
      <rPr>
        <rFont val="Calibri, sans-serif"/>
        <color rgb="FF1155CC"/>
        <sz val="11.0"/>
        <u/>
      </rPr>
      <t>Open Source Arbitrage Bot: Leverage Price Discrepancies Across Cardano DEXs</t>
    </r>
  </si>
  <si>
    <r>
      <rPr>
        <rFont val="Calibri, sans-serif"/>
        <color rgb="FF1155CC"/>
        <sz val="11.0"/>
        <u/>
      </rPr>
      <t>[Tempo] Empowering Delegation: Comprehensive DRep Profiles for ADA Holders</t>
    </r>
  </si>
  <si>
    <r>
      <rPr>
        <rFont val="Calibri, sans-serif"/>
        <color rgb="FF1155CC"/>
        <sz val="11.0"/>
        <u/>
      </rPr>
      <t>Yepple - CIP-68 Token Creation SDK to Fuel DeFi &amp; DePIN</t>
    </r>
  </si>
  <si>
    <r>
      <rPr>
        <rFont val="Calibri, sans-serif"/>
        <color rgb="FF1155CC"/>
        <sz val="11.0"/>
        <u/>
      </rPr>
      <t>Partnerchain Migration Tool: Solana Permissioned Env &amp; Avalanche Subnets to Cardano Partner Chains</t>
    </r>
  </si>
  <si>
    <r>
      <rPr>
        <rFont val="Calibri, sans-serif"/>
        <color rgb="FF1155CC"/>
        <sz val="11.0"/>
        <u/>
      </rPr>
      <t>Zig SDK for Cardano: A New Developer Tool</t>
    </r>
  </si>
  <si>
    <r>
      <rPr>
        <rFont val="Calibri, sans-serif"/>
        <color rgb="FF1155CC"/>
        <sz val="11.0"/>
        <u/>
      </rPr>
      <t>Zero-Knowledge Proofs (ZKP) SDK for Privacy in Cardano</t>
    </r>
  </si>
  <si>
    <r>
      <rPr>
        <rFont val="Calibri, sans-serif"/>
        <color rgb="FF1155CC"/>
        <sz val="11.0"/>
        <u/>
      </rPr>
      <t>Anvil - Open Source - Universal Wallet Connector (Weld) for Unity, Godot, and Game Maker</t>
    </r>
  </si>
  <si>
    <r>
      <rPr>
        <rFont val="Calibri, sans-serif"/>
        <color rgb="FF1155CC"/>
        <sz val="11.0"/>
        <u/>
      </rPr>
      <t>AI-Powered Cardano Ecosystem Dashboard</t>
    </r>
  </si>
  <si>
    <r>
      <rPr>
        <rFont val="Calibri, sans-serif"/>
        <color rgb="FF1155CC"/>
        <sz val="11.0"/>
        <u/>
      </rPr>
      <t>Next-Gen Cardano Explorer: Advanced Cardano Smart Contract Analytics &amp; Dashboard</t>
    </r>
  </si>
  <si>
    <r>
      <rPr>
        <rFont val="Calibri, sans-serif"/>
        <color rgb="FF1155CC"/>
        <sz val="11.0"/>
        <u/>
      </rPr>
      <t>DexHunter Price, Swaps, and Token API for Cardano Developers and Projects</t>
    </r>
  </si>
  <si>
    <r>
      <rPr>
        <rFont val="Calibri, sans-serif"/>
        <color rgb="FF1155CC"/>
        <sz val="11.0"/>
        <u/>
      </rPr>
      <t>Cardano Native Token -&gt; Bitcoin Bridge (Open Source)</t>
    </r>
  </si>
  <si>
    <r>
      <rPr>
        <rFont val="Calibri, sans-serif"/>
        <color rgb="FF1155CC"/>
        <sz val="11.0"/>
        <u/>
      </rPr>
      <t>Automating Smart Contract and dApp Development</t>
    </r>
  </si>
  <si>
    <r>
      <rPr>
        <rFont val="Calibri, sans-serif"/>
        <color rgb="FF1155CC"/>
        <sz val="11.0"/>
        <u/>
      </rPr>
      <t>Cardano Code Lab - Code, Test, Deploy - All in One Place</t>
    </r>
  </si>
  <si>
    <r>
      <rPr>
        <rFont val="Calibri, sans-serif"/>
        <color rgb="FF1155CC"/>
        <sz val="11.0"/>
        <u/>
      </rPr>
      <t>Zero-Knowledge RWA Tokenization &amp; Trading Protocol on Midnight (open source)</t>
    </r>
  </si>
  <si>
    <r>
      <rPr>
        <rFont val="Calibri, sans-serif"/>
        <color rgb="FF1155CC"/>
        <sz val="11.0"/>
        <u/>
      </rPr>
      <t>Cross-Platform SDK: Empowering Blockchain Integration</t>
    </r>
  </si>
  <si>
    <r>
      <rPr>
        <rFont val="Calibri, sans-serif"/>
        <color rgb="FF1155CC"/>
        <sz val="11.0"/>
        <u/>
      </rPr>
      <t>Marlowe VS Code Extension - AI &amp; CLIs Support with GUI</t>
    </r>
  </si>
  <si>
    <r>
      <rPr>
        <rFont val="Calibri, sans-serif"/>
        <color rgb="FF1155CC"/>
        <sz val="11.0"/>
        <u/>
      </rPr>
      <t>TrustPilot for DReps: On-Chain DReps Rating &amp; Review Score Algorithmic Framework for Cardano Governance</t>
    </r>
  </si>
  <si>
    <r>
      <rPr>
        <rFont val="Calibri, sans-serif"/>
        <color rgb="FF1155CC"/>
        <sz val="11.0"/>
        <u/>
      </rPr>
      <t>Cardano SDK For Flutter: Cross-Platform Integration</t>
    </r>
  </si>
  <si>
    <r>
      <rPr>
        <rFont val="Calibri, sans-serif"/>
        <color rgb="FF1155CC"/>
        <sz val="11.0"/>
        <u/>
      </rPr>
      <t>Expanding Unified Open-Source DEX Analytics for Cardano</t>
    </r>
  </si>
  <si>
    <r>
      <rPr>
        <rFont val="Calibri, sans-serif"/>
        <color rgb="FF1155CC"/>
        <sz val="11.0"/>
        <u/>
      </rPr>
      <t>Cardano Python SDK with Latest Updates</t>
    </r>
  </si>
  <si>
    <r>
      <rPr>
        <rFont val="Calibri, sans-serif"/>
        <color rgb="FF1155CC"/>
        <sz val="11.0"/>
        <u/>
      </rPr>
      <t>Turbocharging Cardano Dev Experience: Automated Tools &amp; Templates</t>
    </r>
  </si>
  <si>
    <r>
      <rPr>
        <rFont val="Calibri, sans-serif"/>
        <color rgb="FF1155CC"/>
        <sz val="11.0"/>
        <u/>
      </rPr>
      <t>Ikigai | Steam Wallet Account Linking and Integration, open-source</t>
    </r>
  </si>
  <si>
    <r>
      <rPr>
        <rFont val="Calibri, sans-serif"/>
        <color rgb="FF1155CC"/>
        <sz val="11.0"/>
        <u/>
      </rPr>
      <t>Yepple - Airdrop Solutions - API &amp; SDK</t>
    </r>
  </si>
  <si>
    <r>
      <rPr>
        <rFont val="Calibri, sans-serif"/>
        <color rgb="FF1155CC"/>
        <sz val="11.0"/>
        <u/>
      </rPr>
      <t>Yepple - React/Next.js Wallet Connector for Mainstream Adoption</t>
    </r>
  </si>
  <si>
    <r>
      <rPr>
        <rFont val="Calibri, sans-serif"/>
        <color rgb="FF1155CC"/>
        <sz val="11.0"/>
        <u/>
      </rPr>
      <t>Cardano Smart Contract Generator | Generate and Deploy a Smart Contract in Under 1 Hour</t>
    </r>
  </si>
  <si>
    <r>
      <rPr>
        <rFont val="Calibri, sans-serif"/>
        <color rgb="FF1155CC"/>
        <sz val="11.0"/>
        <u/>
      </rPr>
      <t>Nova Finance V2 - Smart Lending</t>
    </r>
  </si>
  <si>
    <r>
      <rPr>
        <rFont val="Calibri, sans-serif"/>
        <color rgb="FF1155CC"/>
        <sz val="11.0"/>
        <u/>
      </rPr>
      <t>[ DjedAlliance - StableOrder ] Djed Shu Stablecoin Implementation</t>
    </r>
  </si>
  <si>
    <r>
      <rPr>
        <rFont val="Calibri, sans-serif"/>
        <color rgb="FF1155CC"/>
        <sz val="11.0"/>
        <u/>
      </rPr>
      <t>Open-Source Cardano Event-Driven Architecture Framework</t>
    </r>
  </si>
  <si>
    <r>
      <rPr>
        <rFont val="Calibri, sans-serif"/>
        <color rgb="FF1155CC"/>
        <sz val="11.0"/>
        <u/>
      </rPr>
      <t>DRep Evaluation &amp; Reputation Protocol for Cardano Governance (open source)</t>
    </r>
  </si>
  <si>
    <r>
      <rPr>
        <rFont val="Calibri, sans-serif"/>
        <color rgb="FF1155CC"/>
        <sz val="11.0"/>
        <u/>
      </rPr>
      <t>[VTC] ADAtrust: Decentralized Fund Management Solution on Cardano</t>
    </r>
  </si>
  <si>
    <r>
      <rPr>
        <rFont val="Calibri, sans-serif"/>
        <color rgb="FF1155CC"/>
        <sz val="11.0"/>
        <u/>
      </rPr>
      <t>Ultimate Library of Cardano Tools (130+ pages) — Adastack.io</t>
    </r>
  </si>
  <si>
    <r>
      <rPr>
        <rFont val="Calibri, sans-serif"/>
        <color rgb="FF1155CC"/>
        <sz val="11.0"/>
        <u/>
      </rPr>
      <t>Blockfrost C++ SDK</t>
    </r>
  </si>
  <si>
    <r>
      <rPr>
        <rFont val="Calibri, sans-serif"/>
        <color rgb="FF1155CC"/>
        <sz val="11.0"/>
        <u/>
      </rPr>
      <t>[Tempo] Visualizing Cardano Treasury and Reserve Data</t>
    </r>
  </si>
  <si>
    <r>
      <rPr>
        <rFont val="Calibri, sans-serif"/>
        <color rgb="FF1155CC"/>
        <sz val="11.0"/>
        <u/>
      </rPr>
      <t>Yepple - Token Staking API, SDK &amp; Dashboard</t>
    </r>
  </si>
  <si>
    <r>
      <rPr>
        <rFont val="Calibri, sans-serif"/>
        <color rgb="FF1155CC"/>
        <sz val="11.0"/>
        <u/>
      </rPr>
      <t>Unified Development Tool Chain for Cardano Smart Contract Development</t>
    </r>
  </si>
  <si>
    <r>
      <rPr>
        <rFont val="Calibri, sans-serif"/>
        <color rgb="FF1155CC"/>
        <sz val="11.0"/>
        <u/>
      </rPr>
      <t>Cardano DevHub - A Comprehensive Support Platform for New Developers</t>
    </r>
  </si>
  <si>
    <r>
      <rPr>
        <rFont val="Calibri, sans-serif"/>
        <color rgb="FF1155CC"/>
        <sz val="11.0"/>
        <u/>
      </rPr>
      <t>Embeddable code playground and runner for interactive Cardano documentation that supports multiple programming languages (Aiken, Opshin, Python, Javascript…)</t>
    </r>
  </si>
  <si>
    <r>
      <rPr>
        <rFont val="Calibri, sans-serif"/>
        <color rgb="FF1155CC"/>
        <sz val="11.0"/>
        <u/>
      </rPr>
      <t>Secure Cross-Chain Bitcoin Lightning &amp; Cardano Channels with Perun</t>
    </r>
  </si>
  <si>
    <r>
      <rPr>
        <rFont val="Calibri, sans-serif"/>
        <color rgb="FF1155CC"/>
        <sz val="11.0"/>
        <u/>
      </rPr>
      <t>Cardano Visual Studio Code Extension: Enhancing the Developer Experience</t>
    </r>
  </si>
  <si>
    <r>
      <rPr>
        <rFont val="Calibri, sans-serif"/>
        <color rgb="FF1155CC"/>
        <sz val="11.0"/>
        <u/>
      </rPr>
      <t>Tiamat: Decentralized &amp; Instantly Interoperable Layer 2 for Cardano</t>
    </r>
  </si>
  <si>
    <r>
      <rPr>
        <rFont val="Calibri, sans-serif"/>
        <color rgb="FF1155CC"/>
        <sz val="11.0"/>
        <u/>
      </rPr>
      <t>Open-Source Prediction Market Smart Contracts</t>
    </r>
  </si>
  <si>
    <r>
      <rPr>
        <rFont val="Calibri, sans-serif"/>
        <color rgb="FF1155CC"/>
        <sz val="11.0"/>
        <u/>
      </rPr>
      <t>Protofire - Contract Explorer</t>
    </r>
  </si>
  <si>
    <r>
      <rPr>
        <rFont val="Calibri, sans-serif"/>
        <color rgb="FF1155CC"/>
        <sz val="11.0"/>
        <u/>
      </rPr>
      <t>Transaction Model Management</t>
    </r>
  </si>
  <si>
    <r>
      <rPr>
        <rFont val="Calibri, sans-serif"/>
        <color rgb="FF1155CC"/>
        <sz val="11.0"/>
        <u/>
      </rPr>
      <t>[LANTR] Scalus: Plutus V3 support</t>
    </r>
  </si>
  <si>
    <r>
      <rPr>
        <rFont val="Calibri, sans-serif"/>
        <color rgb="FF1155CC"/>
        <sz val="11.0"/>
        <u/>
      </rPr>
      <t>Visualized Tool for Transaction Building in Cardano</t>
    </r>
  </si>
  <si>
    <r>
      <rPr>
        <rFont val="Calibri, sans-serif"/>
        <color rgb="FF1155CC"/>
        <sz val="11.0"/>
        <u/>
      </rPr>
      <t>CardanoPlugin: Plutus Code Analyzer</t>
    </r>
  </si>
  <si>
    <r>
      <rPr>
        <rFont val="Calibri, sans-serif"/>
        <color rgb="FF1155CC"/>
        <sz val="11.0"/>
        <u/>
      </rPr>
      <t>Plug-and-Play Open-Source DEX Platform</t>
    </r>
  </si>
  <si>
    <r>
      <rPr>
        <rFont val="Calibri, sans-serif"/>
        <color rgb="FF1155CC"/>
        <sz val="11.0"/>
        <u/>
      </rPr>
      <t>DanoCross-Pioneering cross-chain investment strategy.</t>
    </r>
  </si>
  <si>
    <r>
      <rPr>
        <rFont val="Calibri, sans-serif"/>
        <color rgb="FF1155CC"/>
        <sz val="11.0"/>
        <u/>
      </rPr>
      <t>TrustTX AI SDK: Turning Cardano Tx Signing into Easy-to-Read Natural Language, Solving a $300M problem, making web3 safer.</t>
    </r>
  </si>
  <si>
    <r>
      <rPr>
        <rFont val="Calibri, sans-serif"/>
        <color rgb="FF1155CC"/>
        <sz val="11.0"/>
        <u/>
      </rPr>
      <t>CardanoSmartVerify: Securing Plutus Smart Contracts with Formal Verification</t>
    </r>
  </si>
  <si>
    <r>
      <rPr>
        <rFont val="Calibri, sans-serif"/>
        <color rgb="FF1155CC"/>
        <sz val="11.0"/>
        <u/>
      </rPr>
      <t>Paideia: Off chain and UI for a smooth DAO UX</t>
    </r>
  </si>
  <si>
    <r>
      <rPr>
        <rFont val="Calibri, sans-serif"/>
        <color rgb="FF1155CC"/>
        <sz val="11.0"/>
        <u/>
      </rPr>
      <t>Advanced Swap Templates | NFT Guild</t>
    </r>
  </si>
  <si>
    <r>
      <rPr>
        <rFont val="Calibri, sans-serif"/>
        <color rgb="FF1155CC"/>
        <sz val="11.0"/>
        <u/>
      </rPr>
      <t>Cardano X Internet Computer Interoperability Framework</t>
    </r>
  </si>
  <si>
    <r>
      <rPr>
        <rFont val="Calibri, sans-serif"/>
        <color rgb="FF1155CC"/>
        <sz val="11.0"/>
        <u/>
      </rPr>
      <t>SAIB: Futura – Enabling F# Smart Contracts for Cardano .NET Developers</t>
    </r>
  </si>
  <si>
    <r>
      <rPr>
        <rFont val="Calibri, sans-serif"/>
        <color rgb="FF1155CC"/>
        <sz val="11.0"/>
        <u/>
      </rPr>
      <t>Bind-friendly C Library for Ledger Hardware Wallet Cardano App</t>
    </r>
  </si>
  <si>
    <r>
      <rPr>
        <rFont val="Calibri, sans-serif"/>
        <color rgb="FF1155CC"/>
        <sz val="11.0"/>
        <u/>
      </rPr>
      <t>Unreal Engine (UE) Cardano Wallet Connector</t>
    </r>
  </si>
  <si>
    <r>
      <rPr>
        <rFont val="Calibri, sans-serif"/>
        <color rgb="FF1155CC"/>
        <sz val="11.0"/>
        <u/>
      </rPr>
      <t>Yepple - Full-Stack Token (CNT) &amp; NFT Sale Platform &amp; SDK</t>
    </r>
  </si>
  <si>
    <r>
      <rPr>
        <rFont val="Calibri, sans-serif"/>
        <color rgb="FF1155CC"/>
        <sz val="11.0"/>
        <u/>
      </rPr>
      <t>Open Source Identity Wallet: Atala PRISM for ID Verification.</t>
    </r>
  </si>
  <si>
    <r>
      <rPr>
        <rFont val="Calibri, sans-serif"/>
        <color rgb="FF1155CC"/>
        <sz val="11.0"/>
        <u/>
      </rPr>
      <t>TuxChain - A Linux Distro for build and deploy Cardano Nodes in a easy way</t>
    </r>
  </si>
  <si>
    <r>
      <rPr>
        <rFont val="Calibri, sans-serif"/>
        <color rgb="FF1155CC"/>
        <sz val="11.0"/>
        <u/>
      </rPr>
      <t>Haskell.nix alternative: build Plutus contracts with Dream2Nix</t>
    </r>
  </si>
  <si>
    <r>
      <rPr>
        <rFont val="Calibri, sans-serif"/>
        <color rgb="FF1155CC"/>
        <sz val="11.0"/>
        <u/>
      </rPr>
      <t>Open-Source Batchers for MuesliSwap Orderbook</t>
    </r>
  </si>
  <si>
    <r>
      <rPr>
        <rFont val="Calibri, sans-serif"/>
        <color rgb="FF1155CC"/>
        <sz val="11.0"/>
        <u/>
      </rPr>
      <t>Cardano Learn-to-Earn: Blockchain-Powered Educational Incentives</t>
    </r>
  </si>
  <si>
    <r>
      <rPr>
        <rFont val="Calibri, sans-serif"/>
        <color rgb="FF1155CC"/>
        <sz val="11.0"/>
        <u/>
      </rPr>
      <t>Unreal Engine Plugin for Cardano Blockchain Interactions</t>
    </r>
  </si>
  <si>
    <r>
      <rPr>
        <rFont val="Calibri, sans-serif"/>
        <color rgb="FF1155CC"/>
        <sz val="11.0"/>
        <u/>
      </rPr>
      <t>Unified Cardano Developer Documentation Portal with AI-Powered Search Engine</t>
    </r>
  </si>
  <si>
    <r>
      <rPr>
        <rFont val="Calibri, sans-serif"/>
        <color rgb="FF1155CC"/>
        <sz val="11.0"/>
        <u/>
      </rPr>
      <t>ZK-RWA Tokenization Library: Secure and Compliant Real-World Asset Tokenization on Cardano Powered by Midnight</t>
    </r>
  </si>
  <si>
    <r>
      <rPr>
        <rFont val="Calibri, sans-serif"/>
        <color rgb="FF1155CC"/>
        <sz val="11.0"/>
        <u/>
      </rPr>
      <t>VYFI: Fix For Incorrect Datums Resulting in "Burnt" Assets on Chain</t>
    </r>
  </si>
  <si>
    <r>
      <rPr>
        <rFont val="Calibri, sans-serif"/>
        <color rgb="FF1155CC"/>
        <sz val="11.0"/>
        <u/>
      </rPr>
      <t>DePIN- Atala Prism for Radio Frequency Identification Infrastructure- Developers</t>
    </r>
  </si>
  <si>
    <r>
      <rPr>
        <rFont val="Calibri, sans-serif"/>
        <color rgb="FF1155CC"/>
        <sz val="11.0"/>
        <u/>
      </rPr>
      <t>Wider accessibility of automated P2P borrowing - Lenfi Software Development Kit (SDK)</t>
    </r>
  </si>
  <si>
    <r>
      <rPr>
        <rFont val="Calibri, sans-serif"/>
        <color rgb="FF1155CC"/>
        <sz val="11.0"/>
        <u/>
      </rPr>
      <t>Personalizing Autonomous Agents for Cardano Governance</t>
    </r>
  </si>
  <si>
    <r>
      <rPr>
        <rFont val="Calibri, sans-serif"/>
        <color rgb="FF1155CC"/>
        <sz val="11.0"/>
        <u/>
      </rPr>
      <t>Secure IoT Device Management on Cardano</t>
    </r>
  </si>
  <si>
    <r>
      <rPr>
        <rFont val="Calibri, sans-serif"/>
        <color rgb="FF1155CC"/>
        <sz val="11.0"/>
        <u/>
      </rPr>
      <t>Cardano Identity-Based Access Control NPM Package</t>
    </r>
  </si>
  <si>
    <r>
      <rPr>
        <rFont val="Calibri, sans-serif"/>
        <color rgb="FF1155CC"/>
        <sz val="11.0"/>
        <u/>
      </rPr>
      <t>HasGen: AI-Powered Code and UI Generation for Cardano Haskell Developers</t>
    </r>
  </si>
  <si>
    <r>
      <rPr>
        <rFont val="Calibri, sans-serif"/>
        <color rgb="FF1155CC"/>
        <sz val="11.0"/>
        <u/>
      </rPr>
      <t>Cardano Decentralized Data Storage using Atala Prism</t>
    </r>
  </si>
  <si>
    <r>
      <rPr>
        <rFont val="Calibri, sans-serif"/>
        <color rgb="FF1155CC"/>
        <sz val="11.0"/>
        <u/>
      </rPr>
      <t>Bind-friendly C Library for UPLC (Untyped Plutus Core) code execution</t>
    </r>
  </si>
  <si>
    <r>
      <rPr>
        <rFont val="Calibri, sans-serif"/>
        <color rgb="FF1155CC"/>
        <sz val="11.0"/>
        <u/>
      </rPr>
      <t>AI-Enhanced Knowledge Graph for Cardano Blockchain Development</t>
    </r>
  </si>
  <si>
    <r>
      <rPr>
        <rFont val="Calibri, sans-serif"/>
        <color rgb="FF1155CC"/>
        <sz val="11.0"/>
        <u/>
      </rPr>
      <t>Phase 2: Cardano for 100,000+ users</t>
    </r>
  </si>
  <si>
    <r>
      <rPr>
        <rFont val="Calibri, sans-serif"/>
        <color rgb="FF1155CC"/>
        <sz val="11.0"/>
        <u/>
      </rPr>
      <t>AttentionSDK: Deploy On-Chain Marketing Campaigns in One Click to Help Projects and Developers Build Distribution (Open-Source Galxe/Zealy Clone)</t>
    </r>
  </si>
  <si>
    <r>
      <rPr>
        <rFont val="Calibri, sans-serif"/>
        <color rgb="FF1155CC"/>
        <sz val="11.0"/>
        <u/>
      </rPr>
      <t>Millions of Sites, One Solution: Plug-and-Play Cardano Integration</t>
    </r>
  </si>
  <si>
    <r>
      <rPr>
        <rFont val="Calibri, sans-serif"/>
        <color rgb="FF1155CC"/>
        <sz val="11.0"/>
        <u/>
      </rPr>
      <t>Cardano Python SDK: Easy Wallet Management &amp; Transaction Handling</t>
    </r>
  </si>
  <si>
    <r>
      <rPr>
        <rFont val="Calibri, sans-serif"/>
        <color rgb="FF1155CC"/>
        <sz val="11.0"/>
        <u/>
      </rPr>
      <t>Intra-DRep Voting Framework: Enabling DReps to Align Votes with Delegators' Interests, Transparency and Inclusive Governance</t>
    </r>
  </si>
  <si>
    <r>
      <rPr>
        <rFont val="Calibri, sans-serif"/>
        <color rgb="FF1155CC"/>
        <sz val="11.0"/>
        <u/>
      </rPr>
      <t>Cardano on Telegram: Made Easy</t>
    </r>
  </si>
  <si>
    <r>
      <rPr>
        <rFont val="Calibri, sans-serif"/>
        <color rgb="FF1155CC"/>
        <sz val="11.0"/>
        <u/>
      </rPr>
      <t>Cardano Privacy Layer: A Zero-Knowledge based anonymous membership and voting protocol (Phase 2)</t>
    </r>
  </si>
  <si>
    <r>
      <rPr>
        <rFont val="Calibri, sans-serif"/>
        <color rgb="FF1155CC"/>
        <sz val="11.0"/>
        <u/>
      </rPr>
      <t>React Native NPM Package for Cardano Blockchain Integration</t>
    </r>
  </si>
  <si>
    <r>
      <rPr>
        <rFont val="Calibri, sans-serif"/>
        <color rgb="FF1155CC"/>
        <sz val="11.0"/>
        <u/>
      </rPr>
      <t>Reward-Driven Gaming Platform</t>
    </r>
  </si>
  <si>
    <r>
      <rPr>
        <rFont val="Calibri, sans-serif"/>
        <color rgb="FF1155CC"/>
        <sz val="11.0"/>
        <u/>
      </rPr>
      <t>Open Source Minting Platform for NFTs - With Payment Gateway and Wallet integration</t>
    </r>
  </si>
  <si>
    <r>
      <rPr>
        <rFont val="Calibri, sans-serif"/>
        <color rgb="FF1155CC"/>
        <sz val="11.0"/>
        <u/>
      </rPr>
      <t>Next-Gen AI and Blockchain Tools for Developers</t>
    </r>
  </si>
  <si>
    <r>
      <rPr>
        <rFont val="Calibri, sans-serif"/>
        <color rgb="FF1155CC"/>
        <sz val="11.0"/>
        <u/>
      </rPr>
      <t>Yepple - Beginner-friendly NFT/CNT Metadata &amp; Image Creation</t>
    </r>
  </si>
  <si>
    <r>
      <rPr>
        <rFont val="Calibri, sans-serif"/>
        <color rgb="FF1155CC"/>
        <sz val="11.0"/>
        <u/>
      </rPr>
      <t>Revolutionizing Property Management with Cardano Blockchain</t>
    </r>
  </si>
  <si>
    <r>
      <rPr>
        <rFont val="Calibri, sans-serif"/>
        <color rgb="FF1155CC"/>
        <sz val="11.0"/>
        <u/>
      </rPr>
      <t>VERALIDITY 🔥 Integrated REST &amp; GraphQl APIs for eCommerce platforms 🚀 Adobe Commerce &amp; Magento 2 Open Source</t>
    </r>
  </si>
  <si>
    <r>
      <rPr>
        <rFont val="Calibri, sans-serif"/>
        <color rgb="FF1155CC"/>
        <sz val="11.0"/>
        <u/>
      </rPr>
      <t>Blockchain crypto jobs with AI Aggregator and Web3 talents recruiting platform - CardanoFeed</t>
    </r>
  </si>
  <si>
    <r>
      <rPr>
        <rFont val="Calibri, sans-serif"/>
        <color rgb="FF1155CC"/>
        <sz val="11.0"/>
        <u/>
      </rPr>
      <t>Ouroboros Capital: Tokenized VC Fund Library Powered by SPOs – Sandbox Pilot for Voltaire Era Decentralized VC Arm</t>
    </r>
  </si>
  <si>
    <r>
      <rPr>
        <rFont val="Calibri, sans-serif"/>
        <color rgb="FF1155CC"/>
        <sz val="11.0"/>
        <u/>
      </rPr>
      <t>Koios C++ Client Library</t>
    </r>
  </si>
  <si>
    <r>
      <rPr>
        <rFont val="Calibri, sans-serif"/>
        <color rgb="FF1155CC"/>
        <sz val="11.0"/>
        <u/>
      </rPr>
      <t>Uniting Innovators Worldwide with Cardano Idea Connect</t>
    </r>
  </si>
  <si>
    <r>
      <rPr>
        <rFont val="Calibri, sans-serif"/>
        <color rgb="FF1155CC"/>
        <sz val="11.0"/>
        <u/>
      </rPr>
      <t>Collateral UTxO Provider API</t>
    </r>
  </si>
  <si>
    <r>
      <rPr>
        <rFont val="Calibri, sans-serif"/>
        <color rgb="FF1155CC"/>
        <sz val="11.0"/>
        <u/>
      </rPr>
      <t>A beginner's Toolkit: Cardano ZKP-based AI Assistant for syndicated transactional privacy and smart contracts using Midnight</t>
    </r>
  </si>
  <si>
    <r>
      <rPr>
        <rFont val="Calibri, sans-serif"/>
        <color rgb="FF1155CC"/>
        <sz val="11.0"/>
        <u/>
      </rPr>
      <t>Cardano Natural Language Smart Contract Interface</t>
    </r>
  </si>
  <si>
    <r>
      <rPr>
        <rFont val="Calibri, sans-serif"/>
        <color rgb="FF1155CC"/>
        <sz val="11.0"/>
        <u/>
      </rPr>
      <t>Data Tokenization As A Decentralised Data Storage Mechanism: A Fully Decentralised Wallet Seed Phrase Recovery Manager.</t>
    </r>
  </si>
  <si>
    <r>
      <rPr>
        <rFont val="Calibri, sans-serif"/>
        <color rgb="FF1155CC"/>
        <sz val="11.0"/>
        <u/>
      </rPr>
      <t>Cardano Football Fanverse: Decentralized Fan Engagement Platform</t>
    </r>
  </si>
  <si>
    <r>
      <rPr>
        <rFont val="Calibri, sans-serif"/>
        <color rgb="FF1155CC"/>
        <sz val="11.0"/>
        <u/>
      </rPr>
      <t>[TEX] TEX Academy: Cardano-Oriented Blockchain Learning and Education Platform</t>
    </r>
  </si>
  <si>
    <r>
      <rPr>
        <rFont val="Calibri, sans-serif"/>
        <color rgb="FF1155CC"/>
        <sz val="11.0"/>
        <u/>
      </rPr>
      <t>Cardano Insight: Open-Source Project Analytics</t>
    </r>
  </si>
  <si>
    <r>
      <rPr>
        <rFont val="Calibri, sans-serif"/>
        <color rgb="FF1155CC"/>
        <sz val="11.0"/>
        <u/>
      </rPr>
      <t>Maintain latest aarch64 (ARM) compliant static binaries for Cardano SPOs, developers and users</t>
    </r>
  </si>
  <si>
    <r>
      <rPr>
        <rFont val="Calibri, sans-serif"/>
        <color rgb="FF1155CC"/>
        <sz val="11.0"/>
        <u/>
      </rPr>
      <t>Blockchain for Home-Based Healthcare: Secure Patient Records</t>
    </r>
  </si>
  <si>
    <r>
      <rPr>
        <rFont val="Calibri, sans-serif"/>
        <color rgb="FF1155CC"/>
        <sz val="11.0"/>
        <u/>
      </rPr>
      <t>[LANTR] Fee Market Implementation for Cardano Node</t>
    </r>
  </si>
  <si>
    <r>
      <rPr>
        <rFont val="Calibri, sans-serif"/>
        <color rgb="FF1155CC"/>
        <sz val="11.0"/>
        <u/>
      </rPr>
      <t>Friendly Hydra Explorer</t>
    </r>
  </si>
  <si>
    <r>
      <rPr>
        <rFont val="Calibri, sans-serif"/>
        <color rgb="FF1155CC"/>
        <sz val="11.0"/>
        <u/>
      </rPr>
      <t>NeoPRISM - Rust PRISM Node goes to production, supporting wider community use cases</t>
    </r>
  </si>
  <si>
    <r>
      <rPr>
        <rFont val="Calibri, sans-serif"/>
        <color rgb="FF1155CC"/>
        <sz val="11.0"/>
        <u/>
      </rPr>
      <t>Cardano-Python SDK: Streamlined Integration for Developers</t>
    </r>
  </si>
  <si>
    <r>
      <rPr>
        <rFont val="Calibri, sans-serif"/>
        <color rgb="FF1155CC"/>
        <sz val="11.0"/>
        <u/>
      </rPr>
      <t>Decentralized Judiciary System with Cardano Smart Contracts</t>
    </r>
  </si>
  <si>
    <r>
      <rPr>
        <rFont val="Calibri, sans-serif"/>
        <color rgb="FF1155CC"/>
        <sz val="11.0"/>
        <u/>
      </rPr>
      <t>Cardano Insight: AI-Powered Contract Analyzer</t>
    </r>
  </si>
  <si>
    <r>
      <rPr>
        <rFont val="Calibri, sans-serif"/>
        <color rgb="FF1155CC"/>
        <sz val="11.0"/>
        <u/>
      </rPr>
      <t>Global Health on the Blockchain: Secure and Accessible Patient Records</t>
    </r>
  </si>
  <si>
    <r>
      <rPr>
        <rFont val="Calibri, sans-serif"/>
        <color rgb="FF1155CC"/>
        <sz val="11.0"/>
        <u/>
      </rPr>
      <t>AI-Powered Dune Analytics Clone for Cardano: Open-Source Toolkit for Custom Real-Time On-Chain &amp; DeFi Dashboards</t>
    </r>
  </si>
  <si>
    <r>
      <rPr>
        <rFont val="Calibri, sans-serif"/>
        <color rgb="FF1155CC"/>
        <sz val="11.0"/>
        <u/>
      </rPr>
      <t>Automated Testing Framework for Cardano Smart Contracts</t>
    </r>
  </si>
  <si>
    <r>
      <rPr>
        <rFont val="Calibri, sans-serif"/>
        <color rgb="FF1155CC"/>
        <sz val="11.0"/>
        <u/>
      </rPr>
      <t>Protofire - Smart Contracts Unleashed: Mastering Cardano Development</t>
    </r>
  </si>
  <si>
    <r>
      <rPr>
        <rFont val="Calibri, sans-serif"/>
        <color rgb="FF1155CC"/>
        <sz val="11.0"/>
        <u/>
      </rPr>
      <t>Cardano Starter Kit: Simplifying dApp Development on Cardano</t>
    </r>
  </si>
  <si>
    <r>
      <rPr>
        <rFont val="Calibri, sans-serif"/>
        <color rgb="FF1155CC"/>
        <sz val="11.0"/>
        <u/>
      </rPr>
      <t>ModelTrust: Decentralized AI Model Verification Framework</t>
    </r>
  </si>
  <si>
    <r>
      <rPr>
        <rFont val="Calibri, sans-serif"/>
        <color rgb="FF1155CC"/>
        <sz val="11.0"/>
        <u/>
      </rPr>
      <t>Dynamic Royalties &amp; Burning Tools for Creators | NFT Guild</t>
    </r>
  </si>
  <si>
    <r>
      <rPr>
        <rFont val="Calibri, sans-serif"/>
        <color rgb="FF1155CC"/>
        <sz val="11.0"/>
        <u/>
      </rPr>
      <t>DRep Governance Dashboard</t>
    </r>
  </si>
  <si>
    <r>
      <rPr>
        <rFont val="Calibri, sans-serif"/>
        <color rgb="FF1155CC"/>
        <sz val="11.0"/>
        <u/>
      </rPr>
      <t>CSWAP: Advanced RWA Standards, Templates</t>
    </r>
  </si>
  <si>
    <r>
      <rPr>
        <rFont val="Calibri, sans-serif"/>
        <color rgb="FF1155CC"/>
        <sz val="11.0"/>
        <u/>
      </rPr>
      <t>.NET SDK for CardanoBI API</t>
    </r>
  </si>
  <si>
    <r>
      <rPr>
        <rFont val="Calibri, sans-serif"/>
        <color rgb="FF1155CC"/>
        <sz val="11.0"/>
        <u/>
      </rPr>
      <t>Phase 2: Universal ADA Payment Gateway for 45%+ of Global Websites</t>
    </r>
  </si>
  <si>
    <r>
      <rPr>
        <rFont val="Calibri, sans-serif"/>
        <color rgb="FF1155CC"/>
        <sz val="11.0"/>
        <u/>
      </rPr>
      <t>Cardano Test Wallet: E2E DApp Testing &amp; Private Network</t>
    </r>
  </si>
  <si>
    <r>
      <rPr>
        <rFont val="Calibri, sans-serif"/>
        <color rgb="FF1155CC"/>
        <sz val="11.0"/>
        <u/>
      </rPr>
      <t>Cardano Blockchain E-Learning Web App for High School &amp; University Freshmen Students in Ethiopia</t>
    </r>
  </si>
  <si>
    <r>
      <rPr>
        <rFont val="Calibri, sans-serif"/>
        <color rgb="FF1155CC"/>
        <sz val="11.0"/>
        <u/>
      </rPr>
      <t>Proposal Title: Decentralized Tax Payment &amp; Verification on Cardano</t>
    </r>
  </si>
  <si>
    <r>
      <rPr>
        <rFont val="Calibri, sans-serif"/>
        <color rgb="FF1155CC"/>
        <sz val="11.0"/>
        <u/>
      </rPr>
      <t>Tap to earn telegram mini app</t>
    </r>
  </si>
  <si>
    <r>
      <rPr>
        <rFont val="Calibri, sans-serif"/>
        <color rgb="FF1155CC"/>
        <sz val="11.0"/>
        <u/>
      </rPr>
      <t>SAIB: Chrysalis – A Modern C# Serialization Library for .NET Cardano Development</t>
    </r>
  </si>
  <si>
    <r>
      <rPr>
        <rFont val="Calibri, sans-serif"/>
        <color rgb="FF1155CC"/>
        <sz val="11.0"/>
        <u/>
      </rPr>
      <t>Cardano Playground++: Code, Compile &amp; Deploy in One Place</t>
    </r>
  </si>
  <si>
    <r>
      <rPr>
        <rFont val="Calibri, sans-serif"/>
        <color rgb="FF1155CC"/>
        <sz val="11.0"/>
        <u/>
      </rPr>
      <t>Cardano Mobile Multisig Wallet</t>
    </r>
  </si>
  <si>
    <r>
      <rPr>
        <rFont val="Calibri, sans-serif"/>
        <color rgb="FF1155CC"/>
        <sz val="11.0"/>
        <u/>
      </rPr>
      <t>GameChanger: Open sourcing GCFS to put dapps FULLY on-chain, not in centralized nor external infrastructure</t>
    </r>
  </si>
  <si>
    <r>
      <rPr>
        <rFont val="Calibri, sans-serif"/>
        <color rgb="FF1155CC"/>
        <sz val="11.0"/>
        <u/>
      </rPr>
      <t>Cardano Dev Assistant: An AI-Powered VS Code Extension</t>
    </r>
  </si>
  <si>
    <r>
      <rPr>
        <rFont val="Calibri, sans-serif"/>
        <color rgb="FF1155CC"/>
        <sz val="11.0"/>
        <u/>
      </rPr>
      <t>[TEX] Marlowe Hub</t>
    </r>
  </si>
  <si>
    <r>
      <rPr>
        <rFont val="Calibri, sans-serif"/>
        <color rgb="FF1155CC"/>
        <sz val="11.0"/>
        <u/>
      </rPr>
      <t>Biometric Access Identity Verification System (BAIVS) – A Customizable Blockchain-Based Solution for Secure Corporate Access Control on Cardano</t>
    </r>
  </si>
  <si>
    <r>
      <rPr>
        <rFont val="Calibri, sans-serif"/>
        <color rgb="FF1155CC"/>
        <sz val="11.0"/>
        <u/>
      </rPr>
      <t>Blockchain-Powered E-commerce Platform</t>
    </r>
  </si>
  <si>
    <r>
      <rPr>
        <rFont val="Calibri, sans-serif"/>
        <color rgb="FF1155CC"/>
        <sz val="11.0"/>
        <u/>
      </rPr>
      <t>Sky Protocol level 2—a Proof-of-Authority (PoA) Data Availability (DA) network for Cardano.</t>
    </r>
  </si>
  <si>
    <r>
      <rPr>
        <rFont val="Calibri, sans-serif"/>
        <color rgb="FF1155CC"/>
        <sz val="11.0"/>
        <u/>
      </rPr>
      <t>Cardano Poker: Blockchain Card Game</t>
    </r>
  </si>
  <si>
    <r>
      <rPr>
        <rFont val="Calibri, sans-serif"/>
        <color rgb="FF1155CC"/>
        <sz val="11.0"/>
        <u/>
      </rPr>
      <t>A Cardano Development Roadmap and Tooling Platform</t>
    </r>
  </si>
  <si>
    <r>
      <rPr>
        <rFont val="Calibri, sans-serif"/>
        <color rgb="FF1155CC"/>
        <sz val="11.0"/>
        <u/>
      </rPr>
      <t>Paas open-source off-chain libraries, web3 UI components to build dApp transactions (TXs) with free Paas APIs</t>
    </r>
  </si>
  <si>
    <r>
      <rPr>
        <rFont val="Calibri, sans-serif"/>
        <color rgb="FF1155CC"/>
        <sz val="11.0"/>
        <u/>
      </rPr>
      <t>Open-Source Cardano Payment Gateway for E-Commerce mini app</t>
    </r>
  </si>
  <si>
    <r>
      <rPr>
        <rFont val="Calibri, sans-serif"/>
        <color rgb="FF1155CC"/>
        <sz val="11.0"/>
        <u/>
      </rPr>
      <t>MAYZ - Cardano Index Funds - FlexToken Orders</t>
    </r>
  </si>
  <si>
    <r>
      <rPr>
        <rFont val="Calibri, sans-serif"/>
        <color rgb="FF1155CC"/>
        <sz val="11.0"/>
        <u/>
      </rPr>
      <t>Cardano Smart Contract Testing Sandbox for Developers</t>
    </r>
  </si>
  <si>
    <r>
      <rPr>
        <rFont val="Calibri, sans-serif"/>
        <color rgb="FF1155CC"/>
        <sz val="11.0"/>
        <u/>
      </rPr>
      <t>QR-Code-TxTemplates Creator (for SPOs, DReps, NFT, Educators)</t>
    </r>
  </si>
  <si>
    <r>
      <rPr>
        <rFont val="Calibri, sans-serif"/>
        <color rgb="FF1155CC"/>
        <sz val="11.0"/>
        <u/>
      </rPr>
      <t>Open Wallet Score (OWS). An AI deterctor to empower safe authentic P2P interactions against impersonation / AI / bots, and bad actors by giving each wallet an objective score based on chain metrics.</t>
    </r>
  </si>
  <si>
    <r>
      <rPr>
        <rFont val="Calibri, sans-serif"/>
        <color rgb="FF1155CC"/>
        <sz val="11.0"/>
        <u/>
      </rPr>
      <t>CARPS: Cardano Plutus Package Registry</t>
    </r>
  </si>
  <si>
    <r>
      <rPr>
        <rFont val="Calibri, sans-serif"/>
        <color rgb="FF1155CC"/>
        <sz val="11.0"/>
        <u/>
      </rPr>
      <t>Advanced Smart-Contract Libraries: AI-Enhanced</t>
    </r>
  </si>
  <si>
    <r>
      <rPr>
        <rFont val="Calibri, sans-serif"/>
        <color rgb="FF1155CC"/>
        <sz val="11.0"/>
        <u/>
      </rPr>
      <t>Building Smart Contracts: A Comprehensive Learning Platform for Cardano Developers to Improve Skills in Plutus and Lucid Frameworks.</t>
    </r>
  </si>
  <si>
    <r>
      <rPr>
        <rFont val="Calibri, sans-serif"/>
        <color rgb="FF1155CC"/>
        <sz val="11.0"/>
        <u/>
      </rPr>
      <t>Customizable Airdrops &amp; Escrow Tools for Creators | NFT Guild</t>
    </r>
  </si>
  <si>
    <r>
      <rPr>
        <rFont val="Calibri, sans-serif"/>
        <color rgb="FF1155CC"/>
        <sz val="11.0"/>
        <u/>
      </rPr>
      <t>Cardano Browser: Your Gateway to the Cardano Ecosystem - Earn ADA While Browsing, Block Ads or Get Paid to Watch</t>
    </r>
  </si>
  <si>
    <r>
      <rPr>
        <rFont val="Calibri, sans-serif"/>
        <color rgb="FF1155CC"/>
        <sz val="11.0"/>
        <u/>
      </rPr>
      <t>Cardano Collectibles: A Decentralized Trading Card Game.</t>
    </r>
  </si>
  <si>
    <r>
      <rPr>
        <rFont val="Calibri, sans-serif"/>
        <color rgb="FF1155CC"/>
        <sz val="11.0"/>
        <u/>
      </rPr>
      <t>Learn and Play: Cardano for Kids</t>
    </r>
  </si>
  <si>
    <r>
      <rPr>
        <rFont val="Calibri, sans-serif"/>
        <color rgb="FF1155CC"/>
        <sz val="11.0"/>
        <u/>
      </rPr>
      <t>Decentralized Microloan Platform on Cardano</t>
    </r>
  </si>
  <si>
    <r>
      <rPr>
        <rFont val="Calibri, sans-serif"/>
        <color rgb="FF1155CC"/>
        <sz val="11.0"/>
        <u/>
      </rPr>
      <t>AI-Based Smart Contract Auditing Tool that saves millions from being stolen</t>
    </r>
  </si>
  <si>
    <r>
      <rPr>
        <rFont val="Calibri, sans-serif"/>
        <color rgb="FF1155CC"/>
        <sz val="11.0"/>
        <u/>
      </rPr>
      <t>Cardano X Polkadot - SubCatalyst</t>
    </r>
  </si>
  <si>
    <r>
      <rPr>
        <rFont val="Calibri, sans-serif"/>
        <color rgb="FF1155CC"/>
        <sz val="11.0"/>
        <u/>
      </rPr>
      <t>AI-powered Autonomous Cardano Stake Pool Operator</t>
    </r>
  </si>
  <si>
    <r>
      <rPr>
        <rFont val="Calibri, sans-serif"/>
        <color rgb="FF1155CC"/>
        <sz val="11.0"/>
        <u/>
      </rPr>
      <t>Cardano Assistant</t>
    </r>
  </si>
  <si>
    <r>
      <rPr>
        <rFont val="Calibri, sans-serif"/>
        <color rgb="FF1155CC"/>
        <sz val="11.0"/>
        <u/>
      </rPr>
      <t>Learn.AI For AIKEN Education Growth</t>
    </r>
  </si>
  <si>
    <r>
      <rPr>
        <rFont val="Calibri, sans-serif"/>
        <color rgb="FF1155CC"/>
        <sz val="11.0"/>
        <u/>
      </rPr>
      <t>Cardano Threat Intelligence: A Security Education Platform</t>
    </r>
  </si>
  <si>
    <r>
      <rPr>
        <rFont val="Calibri, sans-serif"/>
        <color rgb="FF1155CC"/>
        <sz val="11.0"/>
        <u/>
      </rPr>
      <t>Cardano AI-Powered Learning Management System</t>
    </r>
  </si>
  <si>
    <r>
      <rPr>
        <rFont val="Calibri, sans-serif"/>
        <color rgb="FF1155CC"/>
        <sz val="11.0"/>
        <u/>
      </rPr>
      <t>Cardano Wallet Management System</t>
    </r>
  </si>
  <si>
    <r>
      <rPr>
        <rFont val="Calibri, sans-serif"/>
        <color rgb="FF1155CC"/>
        <sz val="11.0"/>
        <u/>
      </rPr>
      <t>CardanoPilot: AI powered Smart Contract Audit Companion</t>
    </r>
  </si>
  <si>
    <r>
      <rPr>
        <rFont val="Calibri, sans-serif"/>
        <color rgb="FF1155CC"/>
        <sz val="11.0"/>
        <u/>
      </rPr>
      <t>AI-Driven Predictive Analytics for Network Performance and Security Optimization on Cardano</t>
    </r>
  </si>
  <si>
    <r>
      <rPr>
        <rFont val="Calibri, sans-serif"/>
        <color rgb="FF1155CC"/>
        <sz val="11.0"/>
        <u/>
      </rPr>
      <t>MISRA compliant C SDK for Blockfrost API</t>
    </r>
  </si>
  <si>
    <r>
      <rPr>
        <rFont val="Calibri, sans-serif"/>
        <color rgb="FF1155CC"/>
        <sz val="11.0"/>
        <u/>
      </rPr>
      <t>New set of daily tooling for Cardano developers</t>
    </r>
  </si>
  <si>
    <r>
      <rPr>
        <rFont val="Calibri, sans-serif"/>
        <color rgb="FF1155CC"/>
        <sz val="11.0"/>
        <u/>
      </rPr>
      <t>HX-DAO: Empowering Human Value Exchange on Cardano</t>
    </r>
  </si>
  <si>
    <r>
      <rPr>
        <rFont val="Calibri, sans-serif"/>
        <color rgb="FF1155CC"/>
        <sz val="11.0"/>
        <u/>
      </rPr>
      <t>Cardano Telegram Wallet with DeFi Integration &amp; Whale Watcher</t>
    </r>
  </si>
  <si>
    <r>
      <rPr>
        <rFont val="Calibri, sans-serif"/>
        <color rgb="FF1155CC"/>
        <sz val="11.0"/>
        <u/>
      </rPr>
      <t>Elliptic: DePin Partnerchain Framework for Cardano</t>
    </r>
  </si>
  <si>
    <r>
      <rPr>
        <rFont val="Calibri, sans-serif"/>
        <color rgb="FF1155CC"/>
        <sz val="11.0"/>
        <u/>
      </rPr>
      <t>Golang SDK for CardanoBI API</t>
    </r>
  </si>
  <si>
    <r>
      <rPr>
        <rFont val="Calibri, sans-serif"/>
        <color rgb="FF1155CC"/>
        <sz val="11.0"/>
        <u/>
      </rPr>
      <t>[ DjedAlliance - StableOrder ] hodlCoin Staking Platform</t>
    </r>
  </si>
  <si>
    <r>
      <rPr>
        <rFont val="Calibri, sans-serif"/>
        <color rgb="FF1155CC"/>
        <sz val="11.0"/>
        <u/>
      </rPr>
      <t>Cardano AI Mentor</t>
    </r>
  </si>
  <si>
    <r>
      <rPr>
        <rFont val="Calibri, sans-serif"/>
        <color rgb="FF1155CC"/>
        <sz val="11.0"/>
        <u/>
      </rPr>
      <t>Cardano Blockchain Academy (CBA) – blockchain education focusing on the Cardano ecosystem, DeFi, and staking mechanisms.</t>
    </r>
  </si>
  <si>
    <r>
      <rPr>
        <rFont val="Calibri, sans-serif"/>
        <color rgb="FF1155CC"/>
        <sz val="11.0"/>
        <u/>
      </rPr>
      <t>Universal Decentralized Voting System (UDVS) – A Blockchain-Based Global Voting Platform for Transparent, Secure, and Inclusive Elections Using Cardano.</t>
    </r>
  </si>
  <si>
    <r>
      <rPr>
        <rFont val="Calibri, sans-serif"/>
        <color rgb="FF1155CC"/>
        <sz val="11.0"/>
        <u/>
      </rPr>
      <t>Cardano-Integrated Crypto Asset Management App with Multi-Wallet Tracking and Portfolio Analytics</t>
    </r>
  </si>
  <si>
    <r>
      <rPr>
        <rFont val="Calibri, sans-serif"/>
        <color rgb="FF1155CC"/>
        <sz val="11.0"/>
        <u/>
      </rPr>
      <t>Cardano Marketplace SDK</t>
    </r>
  </si>
  <si>
    <r>
      <rPr>
        <rFont val="Calibri, sans-serif"/>
        <color rgb="FF1155CC"/>
        <sz val="11.0"/>
        <u/>
      </rPr>
      <t>Cardano Oracle DAO</t>
    </r>
  </si>
  <si>
    <r>
      <rPr>
        <rFont val="Calibri, sans-serif"/>
        <color rgb="FF1155CC"/>
        <sz val="11.0"/>
        <u/>
      </rPr>
      <t>Foreon Network Oracles: Trustworthy Cardano Oracles For Real World Data</t>
    </r>
  </si>
  <si>
    <r>
      <rPr>
        <rFont val="Calibri, sans-serif"/>
        <color rgb="FF1155CC"/>
        <sz val="11.0"/>
        <u/>
      </rPr>
      <t>Cardano Gamified NFT Arena: A Play-to-Earn Gaming Platform</t>
    </r>
  </si>
  <si>
    <r>
      <rPr>
        <rFont val="Calibri, sans-serif"/>
        <color rgb="FF1155CC"/>
        <sz val="11.0"/>
        <u/>
      </rPr>
      <t>Open source Professional Network Platform for People in Blockchain, Web3 and Crypto - CardanoFeed</t>
    </r>
  </si>
  <si>
    <r>
      <rPr>
        <rFont val="Calibri, sans-serif"/>
        <color rgb="FF1155CC"/>
        <sz val="11.0"/>
        <u/>
      </rPr>
      <t>A Secure Blockchain Voting System</t>
    </r>
  </si>
  <si>
    <r>
      <rPr>
        <rFont val="Calibri, sans-serif"/>
        <color rgb="FF1155CC"/>
        <sz val="11.0"/>
        <u/>
      </rPr>
      <t>Java SDK for CardanoBI API</t>
    </r>
  </si>
  <si>
    <r>
      <rPr>
        <rFont val="Calibri, sans-serif"/>
        <color rgb="FF1155CC"/>
        <sz val="11.0"/>
        <u/>
      </rPr>
      <t>[selfdriven] Cardano.Build v2 Upgrade</t>
    </r>
  </si>
  <si>
    <r>
      <rPr>
        <rFont val="Calibri, sans-serif"/>
        <color rgb="FF1155CC"/>
        <sz val="11.0"/>
        <u/>
      </rPr>
      <t>Your Identity, Your Rules.</t>
    </r>
  </si>
  <si>
    <r>
      <rPr>
        <rFont val="Calibri, sans-serif"/>
        <color rgb="FF1155CC"/>
        <sz val="11.0"/>
        <u/>
      </rPr>
      <t>Standardizing Global Game Development: Play-to-Earn ADA</t>
    </r>
  </si>
  <si>
    <r>
      <rPr>
        <rFont val="Calibri, sans-serif"/>
        <color rgb="FF1155CC"/>
        <sz val="11.0"/>
        <u/>
      </rPr>
      <t>Microfinance Platform: Enabling Access to Capital for Underserved Communities</t>
    </r>
  </si>
  <si>
    <r>
      <rPr>
        <rFont val="Calibri, sans-serif"/>
        <color rgb="FF1155CC"/>
        <sz val="11.0"/>
        <u/>
      </rPr>
      <t>On-chain Timelock Capabilities</t>
    </r>
  </si>
  <si>
    <r>
      <rPr>
        <rFont val="Calibri, sans-serif"/>
        <color rgb="FF1155CC"/>
        <sz val="11.0"/>
        <u/>
      </rPr>
      <t>Cardano Gallery and Library - A Comprehensive Library for Everything Cardano</t>
    </r>
  </si>
  <si>
    <r>
      <rPr>
        <rFont val="Calibri, sans-serif"/>
        <color rgb="FF1155CC"/>
        <sz val="11.0"/>
        <u/>
      </rPr>
      <t>Crypto Tycoon: Build Your Blockchain Empire</t>
    </r>
  </si>
  <si>
    <r>
      <rPr>
        <rFont val="Calibri, sans-serif"/>
        <color rgb="FF1155CC"/>
        <sz val="11.0"/>
        <u/>
      </rPr>
      <t>Open the Identus Sandbox to the community and maintain it for 1 year</t>
    </r>
  </si>
  <si>
    <r>
      <rPr>
        <rFont val="Calibri, sans-serif"/>
        <color rgb="FF1155CC"/>
        <sz val="11.0"/>
        <u/>
      </rPr>
      <t>SAIB: Buriza.Core – The Library Behind Buriza, the Truly Open Source, Cross-Platform Cardano Wallet</t>
    </r>
  </si>
  <si>
    <r>
      <rPr>
        <rFont val="Calibri, sans-serif"/>
        <color rgb="FF1155CC"/>
        <sz val="11.0"/>
        <u/>
      </rPr>
      <t>Paideia: On-Chain Trustless Profit Distribution System for Cardano - Smart Contract and CLI</t>
    </r>
  </si>
  <si>
    <r>
      <rPr>
        <rFont val="Calibri, sans-serif"/>
        <color rgb="FF1155CC"/>
        <sz val="11.0"/>
        <u/>
      </rPr>
      <t>Amharic UI for Project Catalyst (Ethiopia)</t>
    </r>
  </si>
  <si>
    <r>
      <rPr>
        <rFont val="Calibri, sans-serif"/>
        <color rgb="FF1155CC"/>
        <sz val="11.0"/>
        <u/>
      </rPr>
      <t>Telegram Mini App Game for Cardano</t>
    </r>
  </si>
  <si>
    <r>
      <rPr>
        <rFont val="Calibri, sans-serif"/>
        <color rgb="FF1155CC"/>
        <sz val="11.0"/>
        <u/>
      </rPr>
      <t>Empowering the Cardano Ecosystem: Accelerating DApp Development</t>
    </r>
  </si>
  <si>
    <r>
      <rPr>
        <rFont val="Calibri, sans-serif"/>
        <color rgb="FF1155CC"/>
        <sz val="11.0"/>
        <u/>
      </rPr>
      <t>DIY CardanoBot - Build your bot with Zero cost</t>
    </r>
  </si>
  <si>
    <r>
      <rPr>
        <rFont val="Calibri, sans-serif"/>
        <color rgb="FF1155CC"/>
        <sz val="11.0"/>
        <u/>
      </rPr>
      <t>Decentralized Java Marketplace</t>
    </r>
  </si>
  <si>
    <r>
      <rPr>
        <rFont val="Calibri, sans-serif"/>
        <color rgb="FF1155CC"/>
        <sz val="11.0"/>
        <u/>
      </rPr>
      <t>Cardano Tours</t>
    </r>
  </si>
  <si>
    <r>
      <rPr>
        <rFont val="Calibri, sans-serif"/>
        <color rgb="FF1155CC"/>
        <sz val="11.0"/>
        <u/>
      </rPr>
      <t>[selfdriven] CardanoWallets.io v2 Upgrade</t>
    </r>
  </si>
  <si>
    <r>
      <rPr>
        <rFont val="Calibri, sans-serif"/>
        <color rgb="FF1155CC"/>
        <sz val="11.0"/>
        <u/>
      </rPr>
      <t>Multisig Wallet Library with APIs for Cardano</t>
    </r>
  </si>
  <si>
    <r>
      <rPr>
        <rFont val="Calibri, sans-serif"/>
        <color rgb="FF1155CC"/>
        <sz val="11.0"/>
        <u/>
      </rPr>
      <t>Decentralized Company Management System with Smart Contracts</t>
    </r>
  </si>
  <si>
    <r>
      <rPr>
        <rFont val="Calibri, sans-serif"/>
        <color rgb="FF1155CC"/>
        <sz val="11.0"/>
        <u/>
      </rPr>
      <t>Crowdsourced Urban Planning on Cardano</t>
    </r>
  </si>
  <si>
    <r>
      <rPr>
        <rFont val="Calibri, sans-serif"/>
        <color rgb="FF1155CC"/>
        <sz val="11.0"/>
        <u/>
      </rPr>
      <t>Educating student in cardano app</t>
    </r>
  </si>
  <si>
    <r>
      <rPr>
        <rFont val="Calibri, sans-serif"/>
        <color rgb="FF1155CC"/>
        <sz val="11.0"/>
        <u/>
      </rPr>
      <t>CardanoDevSync (CDS) – A Decentralized Developer Productivity and Collaboration Tool on Cardano.</t>
    </r>
  </si>
  <si>
    <r>
      <rPr>
        <rFont val="Calibri, sans-serif"/>
        <color rgb="FF1155CC"/>
        <sz val="11.0"/>
        <u/>
      </rPr>
      <t>Cardano-Based Microfinance Platform</t>
    </r>
  </si>
  <si>
    <r>
      <rPr>
        <rFont val="Calibri, sans-serif"/>
        <color rgb="FF1155CC"/>
        <sz val="11.0"/>
        <u/>
      </rPr>
      <t>Cardano Education Platform: Blockchain &amp; Crypto by Ashewa</t>
    </r>
  </si>
  <si>
    <r>
      <rPr>
        <rFont val="Calibri, sans-serif"/>
        <color rgb="FF1155CC"/>
        <sz val="11.0"/>
        <u/>
      </rPr>
      <t>Cardano RealEstate &amp; AutoChain: Decentralized Ownership Platform</t>
    </r>
  </si>
  <si>
    <r>
      <rPr>
        <rFont val="Calibri, sans-serif"/>
        <color rgb="FF1155CC"/>
        <sz val="11.0"/>
        <u/>
      </rPr>
      <t>Cardano API Aggregator: Simplifying Access for Developers</t>
    </r>
  </si>
  <si>
    <r>
      <rPr>
        <rFont val="Calibri, sans-serif"/>
        <color rgb="FF1155CC"/>
        <sz val="11.0"/>
        <u/>
      </rPr>
      <t>Open-Sourcing Multisafe: Accessible Multisig for Cardano</t>
    </r>
  </si>
  <si>
    <r>
      <rPr>
        <rFont val="Calibri, sans-serif"/>
        <color rgb="FF1155CC"/>
        <sz val="11.0"/>
        <u/>
      </rPr>
      <t>Ikigai | Charity SDK</t>
    </r>
  </si>
  <si>
    <r>
      <rPr>
        <rFont val="Calibri, sans-serif"/>
        <color rgb="FF1155CC"/>
        <sz val="11.0"/>
        <u/>
      </rPr>
      <t>Identus: Complete SD-JWT-VC Support</t>
    </r>
  </si>
  <si>
    <r>
      <rPr>
        <rFont val="Calibri, sans-serif"/>
        <color rgb="FF1155CC"/>
        <sz val="11.0"/>
        <u/>
      </rPr>
      <t>Cardano DevBot: Your AI Assistant for Cardano</t>
    </r>
  </si>
  <si>
    <r>
      <rPr>
        <rFont val="Calibri, sans-serif"/>
        <color rgb="FF1155CC"/>
        <sz val="11.0"/>
        <u/>
      </rPr>
      <t>Cardano Battle Arena: NFT Fighting Game</t>
    </r>
  </si>
  <si>
    <r>
      <rPr>
        <rFont val="Calibri, sans-serif"/>
        <color rgb="FF1155CC"/>
        <sz val="11.0"/>
        <u/>
      </rPr>
      <t>Blockchain-Driven Supply Chain &amp; Logistics Transformation</t>
    </r>
  </si>
  <si>
    <r>
      <rPr>
        <rFont val="Calibri, sans-serif"/>
        <color rgb="FF1155CC"/>
        <sz val="11.0"/>
        <u/>
      </rPr>
      <t>Open source ERP for Developers Building on Cardano</t>
    </r>
  </si>
  <si>
    <r>
      <rPr>
        <rFont val="Calibri, sans-serif"/>
        <color rgb="FF1155CC"/>
        <sz val="11.0"/>
        <u/>
      </rPr>
      <t>CFC( cardano for commerce)</t>
    </r>
  </si>
  <si>
    <r>
      <rPr>
        <rFont val="Calibri, sans-serif"/>
        <color rgb="FF1155CC"/>
        <sz val="11.0"/>
        <u/>
      </rPr>
      <t>stealthWallet - Open Source Hardware Wallet</t>
    </r>
  </si>
  <si>
    <r>
      <rPr>
        <rFont val="Calibri, sans-serif"/>
        <color rgb="FF1155CC"/>
        <sz val="11.0"/>
        <u/>
      </rPr>
      <t>Smart Transaction Batching for Optimized Cardano Network Efficiency</t>
    </r>
  </si>
  <si>
    <r>
      <rPr>
        <rFont val="Calibri, sans-serif"/>
        <color rgb="FF1155CC"/>
        <sz val="11.0"/>
        <u/>
      </rPr>
      <t>Cardano Developer Toolkit</t>
    </r>
  </si>
  <si>
    <r>
      <rPr>
        <rFont val="Calibri, sans-serif"/>
        <color rgb="FF1155CC"/>
        <sz val="11.0"/>
        <u/>
      </rPr>
      <t>Jupyter Notebooks Support for Plutus Smart Contracts</t>
    </r>
  </si>
  <si>
    <r>
      <rPr>
        <rFont val="Calibri, sans-serif"/>
        <color rgb="FF1155CC"/>
        <sz val="11.0"/>
        <u/>
      </rPr>
      <t>Establishing a Network of Interconnected, Interest-Based Clubs Across Universities</t>
    </r>
  </si>
  <si>
    <r>
      <rPr>
        <rFont val="Calibri, sans-serif"/>
        <color rgb="FF1155CC"/>
        <sz val="11.0"/>
        <u/>
      </rPr>
      <t>Decentralized Water &amp; Electricity Payment System on Cardano</t>
    </r>
  </si>
  <si>
    <r>
      <rPr>
        <rFont val="Calibri, sans-serif"/>
        <color rgb="FF1155CC"/>
        <sz val="11.0"/>
        <u/>
      </rPr>
      <t>Empowering Farmers and Merchants: A Cardano-Based Platform for Agricultural Growth and ADA-Backed Financing</t>
    </r>
  </si>
  <si>
    <r>
      <rPr>
        <rFont val="Calibri, sans-serif"/>
        <color rgb="FF1155CC"/>
        <sz val="11.0"/>
        <u/>
      </rPr>
      <t>Cardano Full-Stack dApp Framework Simplifying On-Chain and Off-Chain Development</t>
    </r>
  </si>
  <si>
    <r>
      <rPr>
        <rFont val="Calibri, sans-serif"/>
        <color rgb="FF1155CC"/>
        <sz val="11.0"/>
        <u/>
      </rPr>
      <t>Blockchain-Based Gym Membership System with Cardano Integration</t>
    </r>
  </si>
  <si>
    <r>
      <rPr>
        <rFont val="Calibri, sans-serif"/>
        <color rgb="FF1155CC"/>
        <sz val="11.0"/>
        <u/>
      </rPr>
      <t>Sutra: Build Cardano Application using Elixir Language [Open source]</t>
    </r>
  </si>
  <si>
    <r>
      <rPr>
        <rFont val="Calibri, sans-serif"/>
        <color rgb="FF1155CC"/>
        <sz val="11.0"/>
        <u/>
      </rPr>
      <t>Advanced and Clear Cardano Explorer:</t>
    </r>
  </si>
  <si>
    <r>
      <rPr>
        <rFont val="Calibri, sans-serif"/>
        <color rgb="FF1155CC"/>
        <sz val="11.0"/>
        <u/>
      </rPr>
      <t>C^3(Cardano Credit Connect)</t>
    </r>
  </si>
  <si>
    <r>
      <rPr>
        <rFont val="Calibri, sans-serif"/>
        <color rgb="FF1155CC"/>
        <sz val="11.0"/>
        <u/>
      </rPr>
      <t>Diversum: An Inclusive Platform for Neurodivergent Individuals</t>
    </r>
  </si>
  <si>
    <r>
      <rPr>
        <rFont val="Calibri, sans-serif"/>
        <color rgb="FF1155CC"/>
        <sz val="11.0"/>
        <u/>
      </rPr>
      <t>care by cardano for patient</t>
    </r>
  </si>
  <si>
    <r>
      <rPr>
        <rFont val="Calibri, sans-serif"/>
        <color rgb="FF1155CC"/>
        <sz val="11.0"/>
        <u/>
      </rPr>
      <t>Cardano Big Brain: An Open-source Decentralized Cardano LLM</t>
    </r>
  </si>
  <si>
    <r>
      <rPr>
        <rFont val="Calibri, sans-serif"/>
        <color rgb="FF1155CC"/>
        <sz val="11.0"/>
        <u/>
      </rPr>
      <t>Cardano Farm: NFT Farming Game</t>
    </r>
  </si>
  <si>
    <r>
      <rPr>
        <rFont val="Calibri, sans-serif"/>
        <color rgb="FF1155CC"/>
        <sz val="11.0"/>
        <u/>
      </rPr>
      <t>Develop Crypto News Platform and Educate Users on the Cardano Ecosystem and Futures in ethiopia</t>
    </r>
  </si>
  <si>
    <r>
      <rPr>
        <rFont val="Calibri, sans-serif"/>
        <color rgb="FF1155CC"/>
        <sz val="11.0"/>
        <u/>
      </rPr>
      <t>OdyC DAO Cardano Developer Education Initiative</t>
    </r>
  </si>
  <si>
    <r>
      <rPr>
        <rFont val="Calibri, sans-serif"/>
        <color rgb="FF1155CC"/>
        <sz val="11.0"/>
        <u/>
      </rPr>
      <t>ADA + Compassion Fund</t>
    </r>
  </si>
  <si>
    <r>
      <rPr>
        <rFont val="Calibri, sans-serif"/>
        <color rgb="FF1155CC"/>
        <sz val="11.0"/>
        <u/>
      </rPr>
      <t>Warpcast Frame for Cardano: Decentralized Social Media Integration</t>
    </r>
  </si>
  <si>
    <r>
      <rPr>
        <rFont val="Calibri, sans-serif"/>
        <color rgb="FF1155CC"/>
        <sz val="11.0"/>
        <u/>
      </rPr>
      <t>Empowering Developers: Open Innovation on Cardano</t>
    </r>
  </si>
  <si>
    <r>
      <rPr>
        <rFont val="Calibri, sans-serif"/>
        <color rgb="FF1155CC"/>
        <sz val="11.0"/>
        <u/>
      </rPr>
      <t>KURAT TECH: Redefining Entertainment in Ethiopia with Cardano</t>
    </r>
  </si>
  <si>
    <r>
      <rPr>
        <rFont val="Calibri, sans-serif"/>
        <color rgb="FF1155CC"/>
        <sz val="11.0"/>
        <u/>
      </rPr>
      <t>CryptoKids: Teaching Blockchain and Cardano to Children</t>
    </r>
  </si>
  <si>
    <r>
      <rPr>
        <rFont val="Calibri, sans-serif"/>
        <color rgb="FF1155CC"/>
        <sz val="11.0"/>
        <u/>
      </rPr>
      <t>Web based prescription and drug locating system</t>
    </r>
  </si>
  <si>
    <r>
      <rPr>
        <rFont val="Calibri, sans-serif"/>
        <color rgb="FF1155CC"/>
        <sz val="11.0"/>
        <u/>
      </rPr>
      <t>Decentralized Bug Bounty Platform for Cardano</t>
    </r>
  </si>
  <si>
    <r>
      <rPr>
        <rFont val="Calibri, sans-serif"/>
        <color rgb="FF1155CC"/>
        <sz val="11.0"/>
        <u/>
      </rPr>
      <t>TrustorTask: Trusted Earns, Powerful Promotions, Simple Way</t>
    </r>
  </si>
  <si>
    <r>
      <rPr>
        <rFont val="Calibri, sans-serif"/>
        <color rgb="FF1155CC"/>
        <sz val="11.0"/>
        <u/>
      </rPr>
      <t>Identus: Support for DWN (Distributed Web Nodes)</t>
    </r>
  </si>
  <si>
    <r>
      <rPr>
        <rFont val="Calibri, sans-serif"/>
        <color rgb="FF1155CC"/>
        <sz val="11.0"/>
        <u/>
      </rPr>
      <t>Decentralized Mental Health Solutions on Cardano: Enhancing Accessibility and Support</t>
    </r>
  </si>
  <si>
    <r>
      <rPr>
        <rFont val="Calibri, sans-serif"/>
        <color rgb="FF1155CC"/>
        <sz val="11.0"/>
        <u/>
      </rPr>
      <t>AI-Powered Chatbot Assistant for the Project Catalyst Community and Proposers</t>
    </r>
  </si>
  <si>
    <r>
      <rPr>
        <rFont val="Calibri, sans-serif"/>
        <color rgb="FF1155CC"/>
        <sz val="11.0"/>
        <u/>
      </rPr>
      <t>Fast-Track Cardano Development with Containerised API Suite</t>
    </r>
  </si>
  <si>
    <r>
      <rPr>
        <rFont val="Calibri, sans-serif"/>
        <color rgb="FF1155CC"/>
        <sz val="11.0"/>
        <u/>
      </rPr>
      <t>CIP-60 Music Metadata Enrichment Tooling</t>
    </r>
  </si>
  <si>
    <t>Government back &amp; pushed training program for high school and college for block chain integration into apps , system development , &amp; game development for the general public and specialized courses locally rolled before nationally rolled out</t>
  </si>
  <si>
    <r>
      <rPr>
        <rFont val="Calibri, sans-serif"/>
        <color rgb="FF1155CC"/>
        <sz val="11.0"/>
        <u/>
      </rPr>
      <t>Cardano Personal Finance Academy (CPFA) – Empowering users with blockchain-based personal finance education.</t>
    </r>
  </si>
  <si>
    <r>
      <rPr>
        <rFont val="Calibri, sans-serif"/>
        <color rgb="FF1155CC"/>
        <sz val="11.0"/>
        <u/>
      </rPr>
      <t>Cardano Kids' Coding Challenge</t>
    </r>
  </si>
  <si>
    <r>
      <rPr>
        <rFont val="Calibri, sans-serif"/>
        <color rgb="FF1155CC"/>
        <sz val="11.0"/>
        <u/>
      </rPr>
      <t>Cardano Trading &amp; Whale Movement Tracker - Telegram Mini App</t>
    </r>
  </si>
  <si>
    <r>
      <rPr>
        <rFont val="Calibri, sans-serif"/>
        <color rgb="FF1155CC"/>
        <sz val="11.0"/>
        <u/>
      </rPr>
      <t>Optimizing Project Management Tools for Effective Volunteer Coordination</t>
    </r>
  </si>
  <si>
    <r>
      <rPr>
        <rFont val="Calibri, sans-serif"/>
        <color rgb="FF1155CC"/>
        <sz val="11.0"/>
        <u/>
      </rPr>
      <t>Empowering Blockchain Education in Ethiopia: Enhancing Cardano Awareness Through a Telegram Mini App and Reward-Based Learning</t>
    </r>
  </si>
  <si>
    <r>
      <rPr>
        <rFont val="Calibri, sans-serif"/>
        <color rgb="FF1155CC"/>
        <sz val="11.0"/>
        <u/>
      </rPr>
      <t>dApp Wallet Integration Tool (Mandala)</t>
    </r>
  </si>
  <si>
    <r>
      <rPr>
        <rFont val="Calibri, sans-serif"/>
        <color rgb="FF1155CC"/>
        <sz val="11.0"/>
        <u/>
      </rPr>
      <t>Open-Source CIP/CPS Insights: Driving Data-Driven Development</t>
    </r>
  </si>
  <si>
    <r>
      <rPr>
        <rFont val="Calibri, sans-serif"/>
        <color rgb="FF1155CC"/>
        <sz val="11.0"/>
        <u/>
      </rPr>
      <t>Automated Website Scraper for Dead Link Detection in Cardano official Documentation. Open Source - Github client</t>
    </r>
  </si>
  <si>
    <r>
      <rPr>
        <rFont val="Calibri, sans-serif"/>
        <color rgb="FF1155CC"/>
        <sz val="11.0"/>
        <u/>
      </rPr>
      <t>AdaTalent: Open-Source Platform for Cardano Talent Matching</t>
    </r>
  </si>
  <si>
    <r>
      <rPr>
        <rFont val="Calibri, sans-serif"/>
        <color rgb="FF1155CC"/>
        <sz val="11.0"/>
        <u/>
      </rPr>
      <t>Cardano Safe Nest Application – Parental Control for Kid Safety</t>
    </r>
  </si>
  <si>
    <r>
      <rPr>
        <rFont val="Calibri, sans-serif"/>
        <color rgb="FF1155CC"/>
        <sz val="11.0"/>
        <u/>
      </rPr>
      <t>Cardano Crowdsourced Threat Intelligence</t>
    </r>
  </si>
  <si>
    <r>
      <rPr>
        <rFont val="Calibri, sans-serif"/>
        <color rgb="FF1155CC"/>
        <sz val="11.0"/>
        <u/>
      </rPr>
      <t>Solving Real World Problems...</t>
    </r>
  </si>
  <si>
    <r>
      <rPr>
        <rFont val="Calibri, sans-serif"/>
        <color rgb="FF1155CC"/>
        <sz val="11.0"/>
        <u/>
      </rPr>
      <t>Mekenet Wallet</t>
    </r>
  </si>
  <si>
    <r>
      <rPr>
        <rFont val="Calibri, sans-serif"/>
        <color rgb="FF1155CC"/>
        <sz val="11.0"/>
        <u/>
      </rPr>
      <t>Token Deployment Simplified</t>
    </r>
  </si>
  <si>
    <r>
      <rPr>
        <rFont val="Calibri, sans-serif"/>
        <color rgb="FF1155CC"/>
        <sz val="11.0"/>
        <u/>
      </rPr>
      <t>[TEX] EduChain: Education management system applying blockchain technology on the Cardano platform</t>
    </r>
  </si>
  <si>
    <r>
      <rPr>
        <rFont val="Calibri, sans-serif"/>
        <color rgb="FF1155CC"/>
        <sz val="11.0"/>
        <u/>
      </rPr>
      <t>Betting in Ethiopia Using only ADA</t>
    </r>
  </si>
  <si>
    <r>
      <rPr>
        <rFont val="Calibri, sans-serif"/>
        <color rgb="FF1155CC"/>
        <sz val="11.0"/>
        <u/>
      </rPr>
      <t>Decentralized Review and Reputation-Based Incentive System</t>
    </r>
  </si>
  <si>
    <r>
      <rPr>
        <rFont val="Calibri, sans-serif"/>
        <color rgb="FF1155CC"/>
        <sz val="11.0"/>
        <u/>
      </rPr>
      <t>DeTask: A Cardano Bounty Platform for developers.</t>
    </r>
  </si>
  <si>
    <r>
      <rPr>
        <rFont val="Calibri, sans-serif"/>
        <color rgb="FF1155CC"/>
        <sz val="11.0"/>
        <u/>
      </rPr>
      <t>cardano-reactor: Accelerating React-based Cardano Development</t>
    </r>
  </si>
  <si>
    <r>
      <rPr>
        <rFont val="Calibri, sans-serif"/>
        <color rgb="FF1155CC"/>
        <sz val="11.0"/>
        <u/>
      </rPr>
      <t>E-Test: Online Testing Platform for Ethiopian University Entrance Examination Preparation Using Blockchain Technology</t>
    </r>
  </si>
  <si>
    <r>
      <rPr>
        <rFont val="Calibri, sans-serif"/>
        <color rgb="FF1155CC"/>
        <sz val="11.0"/>
        <u/>
      </rPr>
      <t>Redefining Cardano Access and Innovation for All Developer, Educator and Researcher</t>
    </r>
  </si>
  <si>
    <r>
      <rPr>
        <rFont val="Calibri, sans-serif"/>
        <color rgb="FF1155CC"/>
        <sz val="11.0"/>
        <u/>
      </rPr>
      <t>Telegram Crypto Portfolio Tracker: Empowering Cardano Users with Real-Time Insights and Management Tools</t>
    </r>
  </si>
  <si>
    <r>
      <rPr>
        <rFont val="Calibri, sans-serif"/>
        <color rgb="FF1155CC"/>
        <sz val="11.0"/>
        <u/>
      </rPr>
      <t>AnimationDev: Empowering Developers with Comprehensive Tools and Collaboration</t>
    </r>
  </si>
  <si>
    <r>
      <rPr>
        <rFont val="Calibri, sans-serif"/>
        <color rgb="FF1155CC"/>
        <sz val="11.0"/>
        <u/>
      </rPr>
      <t>Cardano Cinematic Collective: Uniting Movie Lovers in the Blockchain Era</t>
    </r>
  </si>
  <si>
    <r>
      <rPr>
        <rFont val="Calibri, sans-serif"/>
        <color rgb="FF1155CC"/>
        <sz val="11.0"/>
        <u/>
      </rPr>
      <t>Developing Platform for general Education Engagement in Ethiopia</t>
    </r>
  </si>
  <si>
    <r>
      <rPr>
        <rFont val="Calibri, sans-serif"/>
        <color rgb="FF1155CC"/>
        <sz val="11.0"/>
        <u/>
      </rPr>
      <t>Cardano Symphony: A New Era of Music Data Insights</t>
    </r>
  </si>
  <si>
    <r>
      <rPr>
        <rFont val="Calibri, sans-serif"/>
        <color rgb="FF1155CC"/>
        <sz val="11.0"/>
        <u/>
      </rPr>
      <t>rent wise in ada</t>
    </r>
  </si>
  <si>
    <r>
      <rPr>
        <rFont val="Calibri, sans-serif"/>
        <color rgb="FF1155CC"/>
        <sz val="11.0"/>
        <u/>
      </rPr>
      <t>Advancing the Impact of Africa-Funded Projects with Data-Driven Transparency</t>
    </r>
  </si>
  <si>
    <r>
      <rPr>
        <rFont val="Calibri, sans-serif"/>
        <color rgb="FF1155CC"/>
        <sz val="11.0"/>
        <u/>
      </rPr>
      <t>Women of web3 platform in Ethiopia</t>
    </r>
  </si>
  <si>
    <r>
      <rPr>
        <rFont val="Calibri, sans-serif"/>
        <color rgb="FF1155CC"/>
        <sz val="11.0"/>
        <u/>
      </rPr>
      <t>EximChain</t>
    </r>
  </si>
  <si>
    <r>
      <rPr>
        <rFont val="Calibri, sans-serif"/>
        <color rgb="FF1155CC"/>
        <sz val="11.0"/>
        <u/>
      </rPr>
      <t>Telegram Smart Wallet for dReps and delegators (Account Abstraction in Governance)</t>
    </r>
  </si>
  <si>
    <r>
      <rPr>
        <rFont val="Calibri, sans-serif"/>
        <color rgb="FF1155CC"/>
        <sz val="11.0"/>
        <u/>
      </rPr>
      <t>Education Addis Immutable Student Registration on Cardano</t>
    </r>
  </si>
  <si>
    <r>
      <rPr>
        <rFont val="Calibri, sans-serif"/>
        <color rgb="FF1155CC"/>
        <sz val="11.0"/>
        <u/>
      </rPr>
      <t>Digital Course on Idea Generation for Cardano</t>
    </r>
  </si>
  <si>
    <r>
      <rPr>
        <rFont val="Calibri, sans-serif"/>
        <color rgb="FF1155CC"/>
        <sz val="11.0"/>
        <u/>
      </rPr>
      <t>SPO JAPAN GUILD - Continued of the Japan SPO community</t>
    </r>
  </si>
  <si>
    <r>
      <rPr>
        <rFont val="Calibri, sans-serif"/>
        <color rgb="FF1155CC"/>
        <sz val="11.0"/>
        <u/>
      </rPr>
      <t>Cardano Builder Fest Asia by Mesh, Socious, SIDAN, Vietnam Cardano</t>
    </r>
  </si>
  <si>
    <r>
      <rPr>
        <rFont val="Calibri, sans-serif"/>
        <color rgb="FF1155CC"/>
        <sz val="11.0"/>
        <u/>
      </rPr>
      <t>Tech for Impact Summit 2025: Asia's Premier Cardano Event</t>
    </r>
  </si>
  <si>
    <r>
      <rPr>
        <rFont val="Calibri, sans-serif"/>
        <color rgb="FF1155CC"/>
        <sz val="11.0"/>
        <u/>
      </rPr>
      <t>Cardano Hackathon in Berlin Second Edition organized by NMKR</t>
    </r>
  </si>
  <si>
    <r>
      <rPr>
        <rFont val="Calibri, sans-serif"/>
        <color rgb="FF1155CC"/>
        <sz val="11.0"/>
        <u/>
      </rPr>
      <t>Community CIP Editor Robert Phair: 8 month budget</t>
    </r>
  </si>
  <si>
    <r>
      <rPr>
        <rFont val="Calibri, sans-serif"/>
        <color rgb="FF1155CC"/>
        <sz val="11.0"/>
        <u/>
      </rPr>
      <t>Production grade code education: Aiken, Plutarch &amp; PlutusTx</t>
    </r>
  </si>
  <si>
    <r>
      <rPr>
        <rFont val="Calibri, sans-serif"/>
        <color rgb="FF1155CC"/>
        <sz val="11.0"/>
        <u/>
      </rPr>
      <t>Minswap Cardano DeFi Onboarding: Educational Content on How to DeFi on Cardano</t>
    </r>
  </si>
  <si>
    <r>
      <rPr>
        <rFont val="Calibri, sans-serif"/>
        <color rgb="FF1155CC"/>
        <sz val="11.0"/>
        <u/>
      </rPr>
      <t>Waffle Capital - Monthly “State of Cardano” Reports</t>
    </r>
  </si>
  <si>
    <r>
      <rPr>
        <rFont val="Calibri, sans-serif"/>
        <color rgb="FF1155CC"/>
        <sz val="11.0"/>
        <u/>
      </rPr>
      <t>Driving Effective Governance in Voltaire: Cardano Parameters Explorer [by Lido Nation]</t>
    </r>
  </si>
  <si>
    <r>
      <rPr>
        <rFont val="Calibri, sans-serif"/>
        <color rgb="FF1155CC"/>
        <sz val="11.0"/>
        <u/>
      </rPr>
      <t>Cardano Builder Asia - Building a Connected Cardano Builder Network in Asia</t>
    </r>
  </si>
  <si>
    <r>
      <rPr>
        <rFont val="Calibri, sans-serif"/>
        <color rgb="FF1155CC"/>
        <sz val="11.0"/>
        <u/>
      </rPr>
      <t>Building with Aiken: Project-Based Learning Course for Non-Native English Devs</t>
    </r>
  </si>
  <si>
    <r>
      <rPr>
        <rFont val="Calibri, sans-serif"/>
        <color rgb="FF1155CC"/>
        <sz val="11.0"/>
        <u/>
      </rPr>
      <t>Cardano in Spanish 2</t>
    </r>
  </si>
  <si>
    <r>
      <rPr>
        <rFont val="Calibri, sans-serif"/>
        <color rgb="FF1155CC"/>
        <sz val="11.0"/>
        <u/>
      </rPr>
      <t>Cardano DeFi Adoption: DEX, Staking, and Lending PR Campaign</t>
    </r>
  </si>
  <si>
    <r>
      <rPr>
        <rFont val="Calibri, sans-serif"/>
        <color rgb="FF1155CC"/>
        <sz val="11.0"/>
        <u/>
      </rPr>
      <t>Offchain Impact analysis of Project Catalyst Fund Distribution and Performance from Fund 9 to Fund 12</t>
    </r>
  </si>
  <si>
    <r>
      <rPr>
        <rFont val="Calibri, sans-serif"/>
        <color rgb="FF1155CC"/>
        <sz val="11.0"/>
        <u/>
      </rPr>
      <t>[C2VN]: Promoting education through the development of Blockchain lecturer teams at universities in Vietnam (Phase 2: Advanced course on on-chain and off-chain programming on the Cardano Blockchain)</t>
    </r>
  </si>
  <si>
    <r>
      <rPr>
        <rFont val="Calibri, sans-serif"/>
        <color rgb="FF1155CC"/>
        <sz val="11.0"/>
        <u/>
      </rPr>
      <t>🇻🇳 Cardano App Development Course: A Step-by-Step Guide for Beginners - From basic Web development to use Cardano Libraries and interacting with Smart Contracts</t>
    </r>
  </si>
  <si>
    <r>
      <rPr>
        <rFont val="Calibri, sans-serif"/>
        <color rgb="FF1155CC"/>
        <sz val="11.0"/>
        <u/>
      </rPr>
      <t>Cardano Ecosystem Adoption Campaign through content creators (Amplification)</t>
    </r>
  </si>
  <si>
    <r>
      <rPr>
        <rFont val="Calibri, sans-serif"/>
        <color rgb="FF1155CC"/>
        <sz val="11.0"/>
        <u/>
      </rPr>
      <t>Sustain and Maintain Gimbalabs</t>
    </r>
  </si>
  <si>
    <r>
      <rPr>
        <rFont val="Calibri, sans-serif"/>
        <color rgb="FF1155CC"/>
        <sz val="11.0"/>
        <u/>
      </rPr>
      <t>IndiaCodeX - Nationwide Developers Hackathon Event with a Footfall of 3000 Students, Developers &amp; Tech Professionals</t>
    </r>
  </si>
  <si>
    <r>
      <rPr>
        <rFont val="Calibri, sans-serif"/>
        <color rgb="FF1155CC"/>
        <sz val="11.0"/>
        <u/>
      </rPr>
      <t>Cardano Use Cases &amp; Success Stories PR Campaign</t>
    </r>
  </si>
  <si>
    <r>
      <rPr>
        <rFont val="Calibri, sans-serif"/>
        <color rgb="FF1155CC"/>
        <sz val="11.0"/>
        <u/>
      </rPr>
      <t>Cardano DEFI Workshop 2025: Learning Levvy or Fluid and Other DEFI Platform in Collaboration with MCU</t>
    </r>
  </si>
  <si>
    <r>
      <rPr>
        <rFont val="Calibri, sans-serif"/>
        <color rgb="FF1155CC"/>
        <sz val="11.0"/>
        <u/>
      </rPr>
      <t>Cardano Tech Week Argentina</t>
    </r>
  </si>
  <si>
    <r>
      <rPr>
        <rFont val="Calibri, sans-serif"/>
        <color rgb="FF1155CC"/>
        <sz val="11.0"/>
        <u/>
      </rPr>
      <t>B4Good 2.0 Summit: where Cardano meets int. development ($$)</t>
    </r>
  </si>
  <si>
    <r>
      <rPr>
        <rFont val="Calibri, sans-serif"/>
        <color rgb="FF1155CC"/>
        <sz val="11.0"/>
        <u/>
      </rPr>
      <t>Africa Townhall: Empowering Blockchain Education and Growth Across Africa</t>
    </r>
  </si>
  <si>
    <r>
      <rPr>
        <rFont val="Calibri, sans-serif"/>
        <color rgb="FF1155CC"/>
        <sz val="11.0"/>
        <u/>
      </rPr>
      <t>Empowering DeSci with Marlowe: A Free Course on Real-World Blockchain Applications</t>
    </r>
  </si>
  <si>
    <r>
      <rPr>
        <rFont val="Calibri, sans-serif"/>
        <color rgb="FF1155CC"/>
        <sz val="11.0"/>
        <u/>
      </rPr>
      <t>Empowering Community Hub Cardano in Brazil</t>
    </r>
  </si>
  <si>
    <r>
      <rPr>
        <rFont val="Calibri, sans-serif"/>
        <color rgb="FF1155CC"/>
        <sz val="11.0"/>
        <u/>
      </rPr>
      <t>"Together Learning Haskell/Plutus in native language" Club (Phase 2)</t>
    </r>
  </si>
  <si>
    <r>
      <rPr>
        <rFont val="Calibri, sans-serif"/>
        <color rgb="FF1155CC"/>
        <sz val="11.0"/>
        <u/>
      </rPr>
      <t>Cardano India Developers Community Hub</t>
    </r>
  </si>
  <si>
    <r>
      <rPr>
        <rFont val="Calibri, sans-serif"/>
        <color rgb="FF1155CC"/>
        <sz val="11.0"/>
        <u/>
      </rPr>
      <t>Onboard Tertiary IT Students targeting 16 universities Globally</t>
    </r>
  </si>
  <si>
    <r>
      <rPr>
        <rFont val="Calibri, sans-serif"/>
        <color rgb="FF1155CC"/>
        <sz val="11.0"/>
        <u/>
      </rPr>
      <t>Onchain Impact analysis of Project Catalyst Fund Distribution and Performance from Fund 9 to Fund 12</t>
    </r>
  </si>
  <si>
    <r>
      <rPr>
        <rFont val="Calibri, sans-serif"/>
        <color rgb="FF1155CC"/>
        <sz val="11.0"/>
        <u/>
      </rPr>
      <t>Cardano Summit on Bolivia's Bicentennial</t>
    </r>
  </si>
  <si>
    <r>
      <rPr>
        <rFont val="Calibri, sans-serif"/>
        <color rgb="FF1155CC"/>
        <sz val="11.0"/>
        <u/>
      </rPr>
      <t>Cardano Vietnam Meetup: Connecting Passion, Driving Collaboration</t>
    </r>
  </si>
  <si>
    <r>
      <rPr>
        <rFont val="Calibri, sans-serif"/>
        <color rgb="FF1155CC"/>
        <sz val="11.0"/>
        <u/>
      </rPr>
      <t>Embrace MiCA Webinar: Navigating Europe's New Crypto Regulation &amp; Future-Proofing Cardano Projects</t>
    </r>
  </si>
  <si>
    <r>
      <rPr>
        <rFont val="Calibri, sans-serif"/>
        <color rgb="FF1155CC"/>
        <sz val="11.0"/>
        <u/>
      </rPr>
      <t>Cardano for Business &amp; Web2 Devs: Multilingual Video Tutorials by Edda Labs</t>
    </r>
  </si>
  <si>
    <r>
      <rPr>
        <rFont val="Calibri, sans-serif"/>
        <color rgb="FF1155CC"/>
        <sz val="11.0"/>
        <u/>
      </rPr>
      <t>Rural Blockchain Revolution: 5,000 Students Learning on the Cardano Network</t>
    </r>
  </si>
  <si>
    <r>
      <rPr>
        <rFont val="Calibri, sans-serif"/>
        <color rgb="FF1155CC"/>
        <sz val="11.0"/>
        <u/>
      </rPr>
      <t>Digital Assets - Legislators Global Forum (DALG Forum)</t>
    </r>
  </si>
  <si>
    <r>
      <rPr>
        <rFont val="Calibri, sans-serif"/>
        <color rgb="FF1155CC"/>
        <sz val="11.0"/>
        <u/>
      </rPr>
      <t>Empowering Ghanaian Youths through Cardano Blockchain: AIESEC Collaboration for Awareness and Adoption</t>
    </r>
  </si>
  <si>
    <r>
      <rPr>
        <rFont val="Calibri, sans-serif"/>
        <color rgb="FF1155CC"/>
        <sz val="11.0"/>
        <u/>
      </rPr>
      <t>Cardano Ambassador Workshop - Europe</t>
    </r>
  </si>
  <si>
    <r>
      <rPr>
        <rFont val="Calibri, sans-serif"/>
        <color rgb="FF1155CC"/>
        <sz val="11.0"/>
        <u/>
      </rPr>
      <t>Educating young university student entrepreneurs: Creating awareness of the Cardano platform and project catalyst to boost entrepreneurship skills and industrialization.</t>
    </r>
  </si>
  <si>
    <r>
      <rPr>
        <rFont val="Calibri, sans-serif"/>
        <color rgb="FF1155CC"/>
        <sz val="11.0"/>
        <u/>
      </rPr>
      <t>West Africa Undergraduate &amp; Early Developer Hackathon: Cultivating the Next Generation of Cardano Innovators</t>
    </r>
  </si>
  <si>
    <r>
      <rPr>
        <rFont val="Calibri, sans-serif"/>
        <color rgb="FF1155CC"/>
        <sz val="11.0"/>
        <u/>
      </rPr>
      <t>Cardano in Action: Youth Empowered with Practical Blockchain Education</t>
    </r>
  </si>
  <si>
    <r>
      <rPr>
        <rFont val="Calibri, sans-serif"/>
        <color rgb="FF1155CC"/>
        <sz val="11.0"/>
        <u/>
      </rPr>
      <t>Unified Cardano Student Club Nigeria SANDBOX: Where Startups and devs Collaborate to make an explosion</t>
    </r>
  </si>
  <si>
    <r>
      <rPr>
        <rFont val="Calibri, sans-serif"/>
        <color rgb="FF1155CC"/>
        <sz val="11.0"/>
        <u/>
      </rPr>
      <t>Latam Cardano Community Operations</t>
    </r>
  </si>
  <si>
    <r>
      <rPr>
        <rFont val="Calibri, sans-serif"/>
        <color rgb="FF1155CC"/>
        <sz val="11.0"/>
        <u/>
      </rPr>
      <t>Onboarding Toolkit for New dReps</t>
    </r>
  </si>
  <si>
    <r>
      <rPr>
        <rFont val="Calibri, sans-serif"/>
        <color rgb="FF1155CC"/>
        <sz val="11.0"/>
        <u/>
      </rPr>
      <t>Decoding Legal Webinar: Legal Essentials for Cardano Founders</t>
    </r>
  </si>
  <si>
    <r>
      <rPr>
        <rFont val="Calibri, sans-serif"/>
        <color rgb="FF1155CC"/>
        <sz val="11.0"/>
        <u/>
      </rPr>
      <t>Cardano Academy: YouTube Blockchain Education in Amharic</t>
    </r>
  </si>
  <si>
    <r>
      <rPr>
        <rFont val="Calibri, sans-serif"/>
        <color rgb="FF1155CC"/>
        <sz val="11.0"/>
        <u/>
      </rPr>
      <t>Wada Hub Hackathon: A Local Community Catalyst</t>
    </r>
  </si>
  <si>
    <r>
      <rPr>
        <rFont val="Calibri, sans-serif"/>
        <color rgb="FF1155CC"/>
        <sz val="11.0"/>
        <u/>
      </rPr>
      <t>Art Beyond Borders - Global Youth Art Competition &amp; Marketplace</t>
    </r>
  </si>
  <si>
    <r>
      <rPr>
        <rFont val="Calibri, sans-serif"/>
        <color rgb="FF1155CC"/>
        <sz val="11.0"/>
        <u/>
      </rPr>
      <t>Cardano Ghana: Onboarding Tech Hubs &amp; Developers.</t>
    </r>
  </si>
  <si>
    <r>
      <rPr>
        <rFont val="Calibri, sans-serif"/>
        <color rgb="FF1155CC"/>
        <sz val="11.0"/>
        <u/>
      </rPr>
      <t>[BUTC] Fueling Growth: Cardano Hackathons to Inspire Startup Success</t>
    </r>
  </si>
  <si>
    <r>
      <rPr>
        <rFont val="Calibri, sans-serif"/>
        <color rgb="FF1155CC"/>
        <sz val="11.0"/>
        <u/>
      </rPr>
      <t>45B: Cardano Design center to supporting Projects</t>
    </r>
  </si>
  <si>
    <r>
      <rPr>
        <rFont val="Calibri, sans-serif"/>
        <color rgb="FF1155CC"/>
        <sz val="11.0"/>
        <u/>
      </rPr>
      <t>Cardano Contract Suite: Essential Templates for Innovators</t>
    </r>
  </si>
  <si>
    <r>
      <rPr>
        <rFont val="Calibri, sans-serif"/>
        <color rgb="FF1155CC"/>
        <sz val="11.0"/>
        <u/>
      </rPr>
      <t>Cardano x African Blockchain Championship</t>
    </r>
  </si>
  <si>
    <r>
      <rPr>
        <rFont val="Calibri, sans-serif"/>
        <color rgb="FF1155CC"/>
        <sz val="11.0"/>
        <u/>
      </rPr>
      <t>DAO Codex: Open Governance for Cardano Innovators</t>
    </r>
  </si>
  <si>
    <r>
      <rPr>
        <rFont val="Calibri, sans-serif"/>
        <color rgb="FF1155CC"/>
        <sz val="11.0"/>
        <u/>
      </rPr>
      <t>Activate non-English speakers to build on Cardano</t>
    </r>
  </si>
  <si>
    <r>
      <rPr>
        <rFont val="Calibri, sans-serif"/>
        <color rgb="FF1155CC"/>
        <sz val="11.0"/>
        <u/>
      </rPr>
      <t>ID-LATAM: Empowering Decentralized Digital Identity</t>
    </r>
  </si>
  <si>
    <r>
      <rPr>
        <rFont val="Calibri, sans-serif"/>
        <color rgb="FF1155CC"/>
        <sz val="11.0"/>
        <u/>
      </rPr>
      <t>“Cardano Unleashed: Hybrid Events to Inspire Innovation”</t>
    </r>
  </si>
  <si>
    <r>
      <rPr>
        <rFont val="Calibri, sans-serif"/>
        <color rgb="FF1155CC"/>
        <sz val="11.0"/>
        <u/>
      </rPr>
      <t>[DLC] Cardano Ecosystem Growth - Marketing DeFi Products</t>
    </r>
  </si>
  <si>
    <r>
      <rPr>
        <rFont val="Calibri, sans-serif"/>
        <color rgb="FF1155CC"/>
        <sz val="11.0"/>
        <u/>
      </rPr>
      <t>NEWM: Music Video Festival</t>
    </r>
  </si>
  <si>
    <r>
      <rPr>
        <rFont val="Calibri, sans-serif"/>
        <color rgb="FF1155CC"/>
        <sz val="11.0"/>
        <u/>
      </rPr>
      <t>[DLC] Cardano Ecosystem Growth - Short Form Video Marketing</t>
    </r>
  </si>
  <si>
    <r>
      <rPr>
        <rFont val="Calibri, sans-serif"/>
        <color rgb="FF1155CC"/>
        <sz val="11.0"/>
        <u/>
      </rPr>
      <t>Cryptofluency: Increasing Liquidity with Cardano DeFi Courses</t>
    </r>
  </si>
  <si>
    <r>
      <rPr>
        <rFont val="Calibri, sans-serif"/>
        <color rgb="FF1155CC"/>
        <sz val="11.0"/>
        <u/>
      </rPr>
      <t>Open Source Onboarding: Blockchain 101 Meetup Course</t>
    </r>
  </si>
  <si>
    <r>
      <rPr>
        <rFont val="Calibri, sans-serif"/>
        <color rgb="FF1155CC"/>
        <sz val="11.0"/>
        <u/>
      </rPr>
      <t>Workshop events "Let's talk Future of Cardano".</t>
    </r>
  </si>
  <si>
    <r>
      <rPr>
        <rFont val="Calibri, sans-serif"/>
        <color rgb="FF1155CC"/>
        <sz val="11.0"/>
        <u/>
      </rPr>
      <t>The Guidebook to Cardano Governance</t>
    </r>
  </si>
  <si>
    <r>
      <rPr>
        <rFont val="Calibri, sans-serif"/>
        <color rgb="FF1155CC"/>
        <sz val="11.0"/>
        <u/>
      </rPr>
      <t>[Tempo] Cardano Community Temp Check: A Platform for Quick Polls</t>
    </r>
  </si>
  <si>
    <r>
      <rPr>
        <rFont val="Calibri, sans-serif"/>
        <color rgb="FF1155CC"/>
        <sz val="11.0"/>
        <u/>
      </rPr>
      <t>[Tempo] Cardano DRep Insights: Comprehensive Governance Statistics</t>
    </r>
  </si>
  <si>
    <r>
      <rPr>
        <rFont val="Calibri, sans-serif"/>
        <color rgb="FF1155CC"/>
        <sz val="11.0"/>
        <u/>
      </rPr>
      <t>SIDAN | Waffle - Hong Kong Cardano Community</t>
    </r>
  </si>
  <si>
    <r>
      <rPr>
        <rFont val="Calibri, sans-serif"/>
        <color rgb="FF1155CC"/>
        <sz val="11.0"/>
        <u/>
      </rPr>
      <t>Kaizen Crypto - Proof of Onboarding Cards To Grow Ecosystem Participation</t>
    </r>
  </si>
  <si>
    <r>
      <rPr>
        <rFont val="Calibri, sans-serif"/>
        <color rgb="FF1155CC"/>
        <sz val="11.0"/>
        <u/>
      </rPr>
      <t>FOMO Edge's Web3 Wave: Decentralized Media Rising</t>
    </r>
  </si>
  <si>
    <r>
      <rPr>
        <rFont val="Calibri, sans-serif"/>
        <color rgb="FF1155CC"/>
        <sz val="11.0"/>
        <u/>
      </rPr>
      <t>Cardano One Pagers</t>
    </r>
  </si>
  <si>
    <r>
      <rPr>
        <rFont val="Calibri, sans-serif"/>
        <color rgb="FF1155CC"/>
        <sz val="11.0"/>
        <u/>
      </rPr>
      <t>Building Blocks of the Future: A Kid's Guide to Blockchain</t>
    </r>
  </si>
  <si>
    <r>
      <rPr>
        <rFont val="Calibri, sans-serif"/>
        <color rgb="FF1155CC"/>
        <sz val="11.0"/>
        <u/>
      </rPr>
      <t>Gimbalabs - Regional Cardano Student Society Playbook</t>
    </r>
  </si>
  <si>
    <r>
      <rPr>
        <rFont val="Calibri, sans-serif"/>
        <color rgb="FF1155CC"/>
        <sz val="11.0"/>
        <u/>
      </rPr>
      <t>Cardano Sapien YouTube Channel Search Engine Marketing Campaigns</t>
    </r>
  </si>
  <si>
    <r>
      <rPr>
        <rFont val="Calibri, sans-serif"/>
        <color rgb="FF1155CC"/>
        <sz val="11.0"/>
        <u/>
      </rPr>
      <t>Kaizen Crypto - Engaging Short-Form Cardano Content For Mass Adoption</t>
    </r>
  </si>
  <si>
    <r>
      <rPr>
        <rFont val="Calibri, sans-serif"/>
        <color rgb="FF1155CC"/>
        <sz val="11.0"/>
        <u/>
      </rPr>
      <t>Kaizen Crypto - Ecosystem Expansion in Asia - Education Workshops</t>
    </r>
  </si>
  <si>
    <r>
      <rPr>
        <rFont val="Calibri, sans-serif"/>
        <color rgb="FF1155CC"/>
        <sz val="11.0"/>
        <u/>
      </rPr>
      <t>Waffle Capital - Cardano dApp Launch Coverage</t>
    </r>
  </si>
  <si>
    <r>
      <rPr>
        <rFont val="Calibri, sans-serif"/>
        <color rgb="FF1155CC"/>
        <sz val="11.0"/>
        <u/>
      </rPr>
      <t>Web3 Multi-tenant Learning platform with support for interactive coding exercises in onchain/offchain languages</t>
    </r>
  </si>
  <si>
    <r>
      <rPr>
        <rFont val="Calibri, sans-serif"/>
        <color rgb="FF1155CC"/>
        <sz val="11.0"/>
        <u/>
      </rPr>
      <t>Kaizen Crypto - Cardano Education and Onboarding in Sri Lanka</t>
    </r>
  </si>
  <si>
    <r>
      <rPr>
        <rFont val="Calibri, sans-serif"/>
        <color rgb="FF1155CC"/>
        <sz val="11.0"/>
        <u/>
      </rPr>
      <t>Waffle Capital - Ultimate Cardano Onboarding Guide</t>
    </r>
  </si>
  <si>
    <r>
      <rPr>
        <rFont val="Calibri, sans-serif"/>
        <color rgb="FF1155CC"/>
        <sz val="11.0"/>
        <u/>
      </rPr>
      <t>Seeding the Top 10 Real-World dApps to Millions of End Users in Japan</t>
    </r>
  </si>
  <si>
    <r>
      <rPr>
        <rFont val="Calibri, sans-serif"/>
        <color rgb="FF1155CC"/>
        <sz val="11.0"/>
        <u/>
      </rPr>
      <t>Zero-Knowledge bootcamp for non-zk devs - Eryx</t>
    </r>
  </si>
  <si>
    <r>
      <rPr>
        <rFont val="Calibri, sans-serif"/>
        <color rgb="FF1155CC"/>
        <sz val="11.0"/>
        <u/>
      </rPr>
      <t>Cardano in a Nutshell: Protocol Parameters: Technical, Network, Economic</t>
    </r>
  </si>
  <si>
    <r>
      <rPr>
        <rFont val="Calibri, sans-serif"/>
        <color rgb="FF1155CC"/>
        <sz val="11.0"/>
        <u/>
      </rPr>
      <t>Building Blockchain Foundations: Educating TAPA for Cardano Integration</t>
    </r>
  </si>
  <si>
    <r>
      <rPr>
        <rFont val="Calibri, sans-serif"/>
        <color rgb="FF1155CC"/>
        <sz val="11.0"/>
        <u/>
      </rPr>
      <t>Cardano Developer Community Indonesia 2025: Learn Demeter, Blockfrost, MeshJS, and Aiken</t>
    </r>
  </si>
  <si>
    <r>
      <rPr>
        <rFont val="Calibri, sans-serif"/>
        <color rgb="FF1155CC"/>
        <sz val="11.0"/>
        <u/>
      </rPr>
      <t>[Fimi] TEST TO LEARN: Knowledge of Cardano &amp; Blockchain for Vietnamese</t>
    </r>
  </si>
  <si>
    <r>
      <rPr>
        <rFont val="Calibri, sans-serif"/>
        <color rgb="FF1155CC"/>
        <sz val="11.0"/>
        <u/>
      </rPr>
      <t>Cardano x Web3 HackFest 2025 Sponsorship</t>
    </r>
  </si>
  <si>
    <r>
      <rPr>
        <rFont val="Calibri, sans-serif"/>
        <color rgb="FF1155CC"/>
        <sz val="11.0"/>
        <u/>
      </rPr>
      <t>[FIMI] Blockchain course for Vietnamese</t>
    </r>
  </si>
  <si>
    <r>
      <rPr>
        <rFont val="Calibri, sans-serif"/>
        <color rgb="FF1155CC"/>
        <sz val="11.0"/>
        <u/>
      </rPr>
      <t>Midnight Network: Expanding into Argentina &amp; Brazil</t>
    </r>
  </si>
  <si>
    <r>
      <rPr>
        <rFont val="Calibri, sans-serif"/>
        <color rgb="FF1155CC"/>
        <sz val="11.0"/>
        <u/>
      </rPr>
      <t>Cardano DeFi Adoption Campaign through content creators</t>
    </r>
  </si>
  <si>
    <r>
      <rPr>
        <rFont val="Calibri, sans-serif"/>
        <color rgb="FF1155CC"/>
        <sz val="11.0"/>
        <u/>
      </rPr>
      <t>((( Marketing Proposal ))) Let’s Empower Businesses Using Cardano to be Better Marketers!</t>
    </r>
  </si>
  <si>
    <r>
      <rPr>
        <rFont val="Calibri, sans-serif"/>
        <color rgb="FF1155CC"/>
        <sz val="11.0"/>
        <u/>
      </rPr>
      <t>Cardano DeFi Side Event at Paris Blockchain Week (8-10 April 2025)</t>
    </r>
  </si>
  <si>
    <r>
      <rPr>
        <rFont val="Calibri, sans-serif"/>
        <color rgb="FF1155CC"/>
        <sz val="11.0"/>
        <u/>
      </rPr>
      <t>Yaad Labs + Iagon: Animated Explainer Videos</t>
    </r>
  </si>
  <si>
    <r>
      <rPr>
        <rFont val="Calibri, sans-serif"/>
        <color rgb="FF1155CC"/>
        <sz val="11.0"/>
        <u/>
      </rPr>
      <t>Spanish educational content about Cardano and Midnight</t>
    </r>
  </si>
  <si>
    <r>
      <rPr>
        <rFont val="Calibri, sans-serif"/>
        <color rgb="FF1155CC"/>
        <sz val="11.0"/>
        <u/>
      </rPr>
      <t>[FIMI] Cardano Talk for Vietnamese (phase 2)</t>
    </r>
  </si>
  <si>
    <r>
      <rPr>
        <rFont val="Calibri, sans-serif"/>
        <color rgb="FF1155CC"/>
        <sz val="11.0"/>
        <u/>
      </rPr>
      <t>Empowering Developers with Midnight and Zero-Knowledge Proofs (ZKPs) for Enhanced Privacy and Security in DApps</t>
    </r>
  </si>
  <si>
    <r>
      <rPr>
        <rFont val="Calibri, sans-serif"/>
        <color rgb="FF1155CC"/>
        <sz val="11.0"/>
        <u/>
      </rPr>
      <t>[BUTC] Workshop to learn about Cardano Blockchain for university students in Vietnam</t>
    </r>
  </si>
  <si>
    <r>
      <rPr>
        <rFont val="Calibri, sans-serif"/>
        <color rgb="FF1155CC"/>
        <sz val="11.0"/>
        <u/>
      </rPr>
      <t>Blockchain Education Labs for Chilean Universities</t>
    </r>
  </si>
  <si>
    <r>
      <rPr>
        <rFont val="Calibri, sans-serif"/>
        <color rgb="FF1155CC"/>
        <sz val="11.0"/>
        <u/>
      </rPr>
      <t>CASIA Cardano Asia Tiktok Channel (Make Cardano only-content Tiktok-style news become the largest Tiktok channel.)</t>
    </r>
  </si>
  <si>
    <r>
      <rPr>
        <rFont val="Calibri, sans-serif"/>
        <color rgb="FF1155CC"/>
        <sz val="11.0"/>
        <u/>
      </rPr>
      <t>Auditing All 1892 Project Catalyst Proposals</t>
    </r>
  </si>
  <si>
    <r>
      <rPr>
        <rFont val="Calibri, sans-serif"/>
        <color rgb="FF1155CC"/>
        <sz val="11.0"/>
        <u/>
      </rPr>
      <t>FORMACIÓN DE PIONEROS EN CARDANO</t>
    </r>
  </si>
  <si>
    <r>
      <rPr>
        <rFont val="Calibri, sans-serif"/>
        <color rgb="FF1155CC"/>
        <sz val="11.0"/>
        <u/>
      </rPr>
      <t>"Key to Financial Security and Crypto" Barcelona Workshop Series</t>
    </r>
  </si>
  <si>
    <r>
      <rPr>
        <rFont val="Calibri, sans-serif"/>
        <color rgb="FF1155CC"/>
        <sz val="11.0"/>
        <u/>
      </rPr>
      <t>[5PC] Why Cardano? - a multi-channel educational series on Cardano for the Vietnamese community - phase 2</t>
    </r>
  </si>
  <si>
    <r>
      <rPr>
        <rFont val="Calibri, sans-serif"/>
        <color rgb="FF1155CC"/>
        <sz val="11.0"/>
        <u/>
      </rPr>
      <t>Blockchain and Web3 Onboarding Program in the DRC</t>
    </r>
  </si>
  <si>
    <r>
      <rPr>
        <rFont val="Calibri, sans-serif"/>
        <color rgb="FF1155CC"/>
        <sz val="11.0"/>
        <u/>
      </rPr>
      <t>Project Catalyst dRep Analysis Framework</t>
    </r>
  </si>
  <si>
    <r>
      <rPr>
        <rFont val="Calibri, sans-serif"/>
        <color rgb="FF1155CC"/>
        <sz val="11.0"/>
        <u/>
      </rPr>
      <t>Educating California Lawmakers on Blockchain with Strategic Partnerships</t>
    </r>
  </si>
  <si>
    <r>
      <rPr>
        <rFont val="Calibri, sans-serif"/>
        <color rgb="FF1155CC"/>
        <sz val="11.0"/>
        <u/>
      </rPr>
      <t>Gimbalabs - Local Education Playbook</t>
    </r>
  </si>
  <si>
    <r>
      <rPr>
        <rFont val="Calibri, sans-serif"/>
        <color rgb="FF1155CC"/>
        <sz val="11.0"/>
        <u/>
      </rPr>
      <t>Translation "Cardano for the masses" in Russian language by native Speakers</t>
    </r>
  </si>
  <si>
    <r>
      <rPr>
        <rFont val="Calibri, sans-serif"/>
        <color rgb="FF1155CC"/>
        <sz val="11.0"/>
        <u/>
      </rPr>
      <t>[UBA] Sustain and grow the future Cardano workforce through scientific research activities.</t>
    </r>
  </si>
  <si>
    <r>
      <rPr>
        <rFont val="Calibri, sans-serif"/>
        <color rgb="FF1155CC"/>
        <sz val="11.0"/>
        <u/>
      </rPr>
      <t>Hold events to promote Cardano Ecosystem at Multichain events in Dubai</t>
    </r>
  </si>
  <si>
    <r>
      <rPr>
        <rFont val="Calibri, sans-serif"/>
        <color rgb="FF1155CC"/>
        <sz val="11.0"/>
        <u/>
      </rPr>
      <t>Free Design Consultancy and Services for Cardano Projects</t>
    </r>
  </si>
  <si>
    <r>
      <rPr>
        <rFont val="Calibri, sans-serif"/>
        <color rgb="FF1155CC"/>
        <sz val="11.0"/>
        <u/>
      </rPr>
      <t>[FIMI] Bring Cardano Videos to Vietnamese</t>
    </r>
  </si>
  <si>
    <r>
      <rPr>
        <rFont val="Calibri, sans-serif"/>
        <color rgb="FF1155CC"/>
        <sz val="11.0"/>
        <u/>
      </rPr>
      <t>[ DjedAlliance - StableOrder ] Cardano Stablecoin Marketing Campaigns</t>
    </r>
  </si>
  <si>
    <r>
      <rPr>
        <rFont val="Calibri, sans-serif"/>
        <color rgb="FF1155CC"/>
        <sz val="11.0"/>
        <u/>
      </rPr>
      <t>KOMPAS GRAMEDIA Group in collab with Institute of Technology Bandung to build Cardano awareness at Indonesia’s UNESCO Creative City</t>
    </r>
  </si>
  <si>
    <r>
      <rPr>
        <rFont val="Calibri, sans-serif"/>
        <color rgb="FF1155CC"/>
        <sz val="11.0"/>
        <u/>
      </rPr>
      <t>Event: ADN - Brazil Digital Nation 2025</t>
    </r>
  </si>
  <si>
    <r>
      <rPr>
        <rFont val="Calibri, sans-serif"/>
        <color rgb="FF1155CC"/>
        <sz val="11.0"/>
        <u/>
      </rPr>
      <t>Cardano Blockchain Certified Associate (CBCA) for Ghanaian Professionals &amp; Students</t>
    </r>
  </si>
  <si>
    <r>
      <rPr>
        <rFont val="Calibri, sans-serif"/>
        <color rgb="FF1155CC"/>
        <sz val="11.0"/>
        <u/>
      </rPr>
      <t>Nuluna - next steps - a European event illuminating the intersection of art, music, gaming with technology.</t>
    </r>
  </si>
  <si>
    <r>
      <rPr>
        <rFont val="Calibri, sans-serif"/>
        <color rgb="FF1155CC"/>
        <sz val="11.0"/>
        <u/>
      </rPr>
      <t>EVENT: ADN - Argentina Digital Nation 2025</t>
    </r>
  </si>
  <si>
    <r>
      <rPr>
        <rFont val="Calibri, sans-serif"/>
        <color rgb="FF1155CC"/>
        <sz val="11.0"/>
        <u/>
      </rPr>
      <t>DReps Ambassadors: Elevating Participation in Cardano’s Governance</t>
    </r>
  </si>
  <si>
    <r>
      <rPr>
        <rFont val="Calibri, sans-serif"/>
        <color rgb="FF1155CC"/>
        <sz val="11.0"/>
        <u/>
      </rPr>
      <t>Strengthen Cardano's Presence in Africa: Events, Workshops &amp; News Coverage</t>
    </r>
  </si>
  <si>
    <r>
      <rPr>
        <rFont val="Calibri, sans-serif"/>
        <color rgb="FF1155CC"/>
        <sz val="11.0"/>
        <u/>
      </rPr>
      <t>Cardano Articles about the ADA, Ecosystem and Projects on CardanoFeed.com + share on X + send in Newsletter</t>
    </r>
  </si>
  <si>
    <r>
      <rPr>
        <rFont val="Calibri, sans-serif"/>
        <color rgb="FF1155CC"/>
        <sz val="11.0"/>
        <u/>
      </rPr>
      <t>Cardano in a Nutshell: Constitutional Commitee Credential Manager</t>
    </r>
  </si>
  <si>
    <r>
      <rPr>
        <rFont val="Calibri, sans-serif"/>
        <color rgb="FF1155CC"/>
        <sz val="11.0"/>
        <u/>
      </rPr>
      <t>Argentina: Onboarding Investors and Companies - MAYZ - Fintech Chamber</t>
    </r>
  </si>
  <si>
    <r>
      <rPr>
        <rFont val="Calibri, sans-serif"/>
        <color rgb="FF1155CC"/>
        <sz val="11.0"/>
        <u/>
      </rPr>
      <t>CIP-1694 Governance Skills Development</t>
    </r>
  </si>
  <si>
    <r>
      <rPr>
        <rFont val="Calibri, sans-serif"/>
        <color rgb="FF1155CC"/>
        <sz val="11.0"/>
        <u/>
      </rPr>
      <t>Building Bridges - Consensus 2025 Hong Kong Side Event</t>
    </r>
  </si>
  <si>
    <r>
      <rPr>
        <rFont val="Calibri, sans-serif"/>
        <color rgb="FF1155CC"/>
        <sz val="11.0"/>
        <u/>
      </rPr>
      <t>Onboarding Indian College students to Cardano</t>
    </r>
  </si>
  <si>
    <r>
      <rPr>
        <rFont val="Calibri, sans-serif"/>
        <color rgb="FF1155CC"/>
        <sz val="11.0"/>
        <u/>
      </rPr>
      <t>Cardano in a Nutshell: Guardrail Scripts</t>
    </r>
  </si>
  <si>
    <r>
      <rPr>
        <rFont val="Calibri, sans-serif"/>
        <color rgb="FF1155CC"/>
        <sz val="11.0"/>
        <u/>
      </rPr>
      <t>dRep Interview Channel - Helps dRep Better Access ADA Holders</t>
    </r>
  </si>
  <si>
    <r>
      <rPr>
        <rFont val="Calibri, sans-serif"/>
        <color rgb="FF1155CC"/>
        <sz val="11.0"/>
        <u/>
      </rPr>
      <t>EAST ASIA 💚 CARDANO: Cardano Hackathon</t>
    </r>
  </si>
  <si>
    <r>
      <rPr>
        <rFont val="Calibri, sans-serif"/>
        <color rgb="FF1155CC"/>
        <sz val="11.0"/>
        <u/>
      </rPr>
      <t>Cardano DeFi Side Event at Token 2049 Dubai (30 April - 1 May 2025)</t>
    </r>
  </si>
  <si>
    <r>
      <rPr>
        <rFont val="Calibri, sans-serif"/>
        <color rgb="FF1155CC"/>
        <sz val="11.0"/>
        <u/>
      </rPr>
      <t>Students in Cardano: Cardano Campus Clubs</t>
    </r>
  </si>
  <si>
    <r>
      <rPr>
        <rFont val="Calibri, sans-serif"/>
        <color rgb="FF1155CC"/>
        <sz val="11.0"/>
        <u/>
      </rPr>
      <t>CARDANO+ : Docuseries exploring the Cardano Ecosystem</t>
    </r>
  </si>
  <si>
    <r>
      <rPr>
        <rFont val="Calibri, sans-serif"/>
        <color rgb="FF1155CC"/>
        <sz val="11.0"/>
        <u/>
      </rPr>
      <t>Cardano Documentary: We are changing the world</t>
    </r>
  </si>
  <si>
    <r>
      <rPr>
        <rFont val="Calibri, sans-serif"/>
        <color rgb="FF1155CC"/>
        <sz val="11.0"/>
        <u/>
      </rPr>
      <t>LATAM Virtual Hackathons: DIDs, Cardano &amp; Midnight by Edda Labs</t>
    </r>
  </si>
  <si>
    <r>
      <rPr>
        <rFont val="Calibri, sans-serif"/>
        <color rgb="FF1155CC"/>
        <sz val="11.0"/>
        <u/>
      </rPr>
      <t>Cardano use cases &amp; success cases Campaign through content creators</t>
    </r>
  </si>
  <si>
    <r>
      <rPr>
        <rFont val="Calibri, sans-serif"/>
        <color rgb="FF1155CC"/>
        <sz val="11.0"/>
        <u/>
      </rPr>
      <t>Cardano for STEM Brazilian students</t>
    </r>
  </si>
  <si>
    <r>
      <rPr>
        <rFont val="Calibri, sans-serif"/>
        <color rgb="FF1155CC"/>
        <sz val="11.0"/>
        <u/>
      </rPr>
      <t>Jellypad - Cardano Marketing, Advising, Design, and Content Creator Ambassador Agency</t>
    </r>
  </si>
  <si>
    <r>
      <rPr>
        <rFont val="Calibri, sans-serif"/>
        <color rgb="FF1155CC"/>
        <sz val="11.0"/>
        <u/>
      </rPr>
      <t>Cardano DeFi Side Event at Consensus 2025 in Toronto (14-16 May 2025)</t>
    </r>
  </si>
  <si>
    <r>
      <rPr>
        <rFont val="Calibri, sans-serif"/>
        <color rgb="FF1155CC"/>
        <sz val="11.0"/>
        <u/>
      </rPr>
      <t>Crypto PR Focused Workshop Side-Event at Crypto Event/Cardano Summit 2025</t>
    </r>
  </si>
  <si>
    <r>
      <rPr>
        <rFont val="Calibri, sans-serif"/>
        <color rgb="FF1155CC"/>
        <sz val="11.0"/>
        <u/>
      </rPr>
      <t>Cardano Woman Indonesia: SPO Ready, Validator Education, and Content Creator Marketing Program</t>
    </r>
  </si>
  <si>
    <r>
      <rPr>
        <rFont val="Calibri, sans-serif"/>
        <color rgb="FF1155CC"/>
        <sz val="11.0"/>
        <u/>
      </rPr>
      <t>Educational content in Spanish for Latin Americans</t>
    </r>
  </si>
  <si>
    <r>
      <rPr>
        <rFont val="Calibri, sans-serif"/>
        <color rgb="FF1155CC"/>
        <sz val="11.0"/>
        <u/>
      </rPr>
      <t>Systematic Blockchain Knowledge Survey Among College Students</t>
    </r>
  </si>
  <si>
    <r>
      <rPr>
        <rFont val="Calibri, sans-serif"/>
        <color rgb="FF1155CC"/>
        <sz val="11.0"/>
        <u/>
      </rPr>
      <t>Cardano Blockchain Hackathon &amp; Developer Innovation Space</t>
    </r>
  </si>
  <si>
    <r>
      <rPr>
        <rFont val="Calibri, sans-serif"/>
        <color rgb="FF1155CC"/>
        <sz val="11.0"/>
        <u/>
      </rPr>
      <t>Empowering Cardano Growth through Creative Marketing Solutions</t>
    </r>
  </si>
  <si>
    <r>
      <rPr>
        <rFont val="Calibri, sans-serif"/>
        <color rgb="FF1155CC"/>
        <sz val="11.0"/>
        <u/>
      </rPr>
      <t>Multi-Sig Wallet for Cardano's Organizational DReps - Feasibility Research</t>
    </r>
  </si>
  <si>
    <r>
      <rPr>
        <rFont val="Calibri, sans-serif"/>
        <color rgb="FF1155CC"/>
        <sz val="11.0"/>
        <u/>
      </rPr>
      <t>Introducing Cardano Blockchain to Fresh Graduate Software Engineers of Mekelle University</t>
    </r>
  </si>
  <si>
    <r>
      <rPr>
        <rFont val="Calibri, sans-serif"/>
        <color rgb="FF1155CC"/>
        <sz val="11.0"/>
        <u/>
      </rPr>
      <t>Yaad Labs + Work Courses: Educational Degen-tertainment</t>
    </r>
  </si>
  <si>
    <r>
      <rPr>
        <rFont val="Calibri, sans-serif"/>
        <color rgb="FF1155CC"/>
        <sz val="11.0"/>
        <u/>
      </rPr>
      <t>Building an Amharic Podcast Studio for Blockchain Education</t>
    </r>
  </si>
  <si>
    <r>
      <rPr>
        <rFont val="Calibri, sans-serif"/>
        <color rgb="FF1155CC"/>
        <sz val="11.0"/>
        <u/>
      </rPr>
      <t>Cardano Open Innovation Program Brazil - Bringing brazilian startups and corporates to Cardano Ecosystem</t>
    </r>
  </si>
  <si>
    <r>
      <rPr>
        <rFont val="Calibri, sans-serif"/>
        <color rgb="FF1155CC"/>
        <sz val="11.0"/>
        <u/>
      </rPr>
      <t>Yaad Labs + Snekkies + Vault 3: Cardano the Animated Series</t>
    </r>
  </si>
  <si>
    <r>
      <rPr>
        <rFont val="Calibri, sans-serif"/>
        <color rgb="FF1155CC"/>
        <sz val="11.0"/>
        <u/>
      </rPr>
      <t>[CaFi] Blockchain Education: Simplify Peer-Reviewed Technical Document for Vietnamese</t>
    </r>
  </si>
  <si>
    <r>
      <rPr>
        <rFont val="Calibri, sans-serif"/>
        <color rgb="FF1155CC"/>
        <sz val="11.0"/>
        <u/>
      </rPr>
      <t>AdaLink x Business Atelier: Grow Your Business, Grow Cardano</t>
    </r>
  </si>
  <si>
    <r>
      <rPr>
        <rFont val="Calibri, sans-serif"/>
        <color rgb="FF1155CC"/>
        <sz val="11.0"/>
        <u/>
      </rPr>
      <t>Cardano Hackathon &amp; Workshops - Web3 North Ottawa</t>
    </r>
  </si>
  <si>
    <r>
      <rPr>
        <rFont val="Calibri, sans-serif"/>
        <color rgb="FF1155CC"/>
        <sz val="11.0"/>
        <u/>
      </rPr>
      <t>Cardano - Bitcoin - Ethereum Collaboration Community</t>
    </r>
  </si>
  <si>
    <r>
      <rPr>
        <rFont val="Calibri, sans-serif"/>
        <color rgb="FF1155CC"/>
        <sz val="11.0"/>
        <u/>
      </rPr>
      <t>Cardano Resilience Index</t>
    </r>
  </si>
  <si>
    <r>
      <rPr>
        <rFont val="Calibri, sans-serif"/>
        <color rgb="FF1155CC"/>
        <sz val="11.0"/>
        <u/>
      </rPr>
      <t>CASIA x DRep TV Hub - Phase 2: Connect 100+ more DReps (50% of available DReps) with 20% cost savings</t>
    </r>
  </si>
  <si>
    <r>
      <rPr>
        <rFont val="Calibri, sans-serif"/>
        <color rgb="FF1155CC"/>
        <sz val="11.0"/>
        <u/>
      </rPr>
      <t>[CaFi] Cardano news - Vietnamese version (Phase 2)</t>
    </r>
  </si>
  <si>
    <r>
      <rPr>
        <rFont val="Calibri, sans-serif"/>
        <color rgb="FF1155CC"/>
        <sz val="11.0"/>
        <u/>
      </rPr>
      <t>Enhancing Cardano Information Web - Indonesian Communities</t>
    </r>
  </si>
  <si>
    <r>
      <rPr>
        <rFont val="Calibri, sans-serif"/>
        <color rgb="FF1155CC"/>
        <sz val="11.0"/>
        <u/>
      </rPr>
      <t>Cardano for Females and Disabled Individuals - Educating and On-boarding females and Disabled people on Financial Literacy and Cardano Blockchain Technology</t>
    </r>
  </si>
  <si>
    <r>
      <rPr>
        <rFont val="Calibri, sans-serif"/>
        <color rgb="FF1155CC"/>
        <sz val="11.0"/>
        <u/>
      </rPr>
      <t>[VCC] Scale-up ten of thousands users for Vietnam Cardano Community</t>
    </r>
  </si>
  <si>
    <r>
      <rPr>
        <rFont val="Calibri, sans-serif"/>
        <color rgb="FF1155CC"/>
        <sz val="11.0"/>
        <u/>
      </rPr>
      <t>[WB\_CAR] Cardano Onboarding Series: Critical for Newcomer Engagement</t>
    </r>
  </si>
  <si>
    <r>
      <rPr>
        <rFont val="Calibri, sans-serif"/>
        <color rgb="FF1155CC"/>
        <sz val="11.0"/>
        <u/>
      </rPr>
      <t>Connecting Milan with Cardano: A New Community for Growth and Learning</t>
    </r>
  </si>
  <si>
    <r>
      <rPr>
        <rFont val="Calibri, sans-serif"/>
        <color rgb="FF1155CC"/>
        <sz val="11.0"/>
        <u/>
      </rPr>
      <t>BLOCKCHAIN AND GENDER: THE KEY TO UNLOCKING ACCESS TO TECHNOLOGY IN THE DRC</t>
    </r>
  </si>
  <si>
    <r>
      <rPr>
        <rFont val="Calibri, sans-serif"/>
        <color rgb="FF1155CC"/>
        <sz val="11.0"/>
        <u/>
      </rPr>
      <t>[CaFi] Peer-Reviewed Technical Research Paper Library for the Vietnam Cardano Community</t>
    </r>
  </si>
  <si>
    <r>
      <rPr>
        <rFont val="Calibri, sans-serif"/>
        <color rgb="FF1155CC"/>
        <sz val="11.0"/>
        <u/>
      </rPr>
      <t>Cardano Euphoria Expo: Innovate &amp; Celebrate Greece 2025</t>
    </r>
  </si>
  <si>
    <r>
      <rPr>
        <rFont val="Calibri, sans-serif"/>
        <color rgb="FF1155CC"/>
        <sz val="11.0"/>
        <u/>
      </rPr>
      <t>Spotlight on Cardano Impact: Impact Directory, Impact Reports, and Community Engagement through Webinars/Podcasts</t>
    </r>
  </si>
  <si>
    <r>
      <rPr>
        <rFont val="Calibri, sans-serif"/>
        <color rgb="FF1155CC"/>
        <sz val="11.0"/>
        <u/>
      </rPr>
      <t>Cardano Workshops: Unlocking Potential in Northern Brazil</t>
    </r>
  </si>
  <si>
    <r>
      <rPr>
        <rFont val="Calibri, sans-serif"/>
        <color rgb="FF1155CC"/>
        <sz val="11.0"/>
        <u/>
      </rPr>
      <t>Unlock Millions of Real Users in Korea for 10 Cardano dApps through TikTok Seeding</t>
    </r>
  </si>
  <si>
    <r>
      <rPr>
        <rFont val="Calibri, sans-serif"/>
        <color rgb="FF1155CC"/>
        <sz val="11.0"/>
        <u/>
      </rPr>
      <t>Cardano Hub at Konma Xperience Center: Empowering Innovation and Community</t>
    </r>
  </si>
  <si>
    <r>
      <rPr>
        <rFont val="Calibri, sans-serif"/>
        <color rgb="FF1155CC"/>
        <sz val="11.0"/>
        <u/>
      </rPr>
      <t>Promoting Cardano Educational Videos in Africa through Offline Content Server</t>
    </r>
  </si>
  <si>
    <r>
      <rPr>
        <rFont val="Calibri, sans-serif"/>
        <color rgb="FF1155CC"/>
        <sz val="11.0"/>
        <u/>
      </rPr>
      <t>Cardano Middle East &amp; North Africa</t>
    </r>
  </si>
  <si>
    <r>
      <rPr>
        <rFont val="Calibri, sans-serif"/>
        <color rgb="FF1155CC"/>
        <sz val="11.0"/>
        <u/>
      </rPr>
      <t>[CaFi] CatalystTalk for Vietnamese</t>
    </r>
  </si>
  <si>
    <r>
      <rPr>
        <rFont val="Calibri, sans-serif"/>
        <color rgb="FF1155CC"/>
        <sz val="11.0"/>
        <u/>
      </rPr>
      <t>DAO Structure for Latin American Community Hubs</t>
    </r>
  </si>
  <si>
    <r>
      <rPr>
        <rFont val="Calibri, sans-serif"/>
        <color rgb="FF1155CC"/>
        <sz val="11.0"/>
        <u/>
      </rPr>
      <t>Cardano Workshops: Unlocking Potential in Northeastern Brazil</t>
    </r>
  </si>
  <si>
    <r>
      <rPr>
        <rFont val="Calibri, sans-serif"/>
        <color rgb="FF1155CC"/>
        <sz val="11.0"/>
        <u/>
      </rPr>
      <t>Cardano ecosystem int. development jam linked to UNDP event</t>
    </r>
  </si>
  <si>
    <r>
      <rPr>
        <rFont val="Calibri, sans-serif"/>
        <color rgb="FF1155CC"/>
        <sz val="11.0"/>
        <u/>
      </rPr>
      <t>Next Trend Labs: Bootcamp For 21 In-house Cardano/Midnight Developers</t>
    </r>
  </si>
  <si>
    <r>
      <rPr>
        <rFont val="Calibri, sans-serif"/>
        <color rgb="FF1155CC"/>
        <sz val="11.0"/>
        <u/>
      </rPr>
      <t>DRep Debates - Discussing Cardano’s Future</t>
    </r>
  </si>
  <si>
    <r>
      <rPr>
        <rFont val="Calibri, sans-serif"/>
        <color rgb="FF1155CC"/>
        <sz val="11.0"/>
        <u/>
      </rPr>
      <t>RX-DAO: Regional Collaboration and Community Building for Cardano</t>
    </r>
  </si>
  <si>
    <r>
      <rPr>
        <rFont val="Calibri, sans-serif"/>
        <color rgb="FF1155CC"/>
        <sz val="11.0"/>
        <u/>
      </rPr>
      <t>[C2VN]: Opshin smart contract video course for non-native English communities developers</t>
    </r>
  </si>
  <si>
    <r>
      <rPr>
        <rFont val="Calibri, sans-serif"/>
        <color rgb="FF1155CC"/>
        <sz val="11.0"/>
        <u/>
      </rPr>
      <t>Cardano Governance Proposals TV Series</t>
    </r>
  </si>
  <si>
    <r>
      <rPr>
        <rFont val="Calibri, sans-serif"/>
        <color rgb="FF1155CC"/>
        <sz val="11.0"/>
        <u/>
      </rPr>
      <t>Crypto Law Education for Lawyers</t>
    </r>
  </si>
  <si>
    <r>
      <rPr>
        <rFont val="Calibri, sans-serif"/>
        <color rgb="FF1155CC"/>
        <sz val="11.0"/>
        <u/>
      </rPr>
      <t>Accessible Ecosystem Services for Community Empowerment &amp; Lowering Entry Barriers</t>
    </r>
  </si>
  <si>
    <r>
      <rPr>
        <rFont val="Calibri, sans-serif"/>
        <color rgb="FF1155CC"/>
        <sz val="11.0"/>
        <u/>
      </rPr>
      <t>Public Benefits Organizations: Improving legal foundations for Cardano organizations</t>
    </r>
  </si>
  <si>
    <r>
      <rPr>
        <rFont val="Calibri, sans-serif"/>
        <color rgb="FF1155CC"/>
        <sz val="11.0"/>
        <u/>
      </rPr>
      <t>Empowering Rural Innovators with Plutus: Smart Contract Education for the Next Generation</t>
    </r>
  </si>
  <si>
    <r>
      <rPr>
        <rFont val="Calibri, sans-serif"/>
        <color rgb="FF1155CC"/>
        <sz val="11.0"/>
        <u/>
      </rPr>
      <t>[C2VN]: Lucid (off-chain code) video course for non-native English communities Developers</t>
    </r>
  </si>
  <si>
    <r>
      <rPr>
        <rFont val="Calibri, sans-serif"/>
        <color rgb="FF1155CC"/>
        <sz val="11.0"/>
        <u/>
      </rPr>
      <t>Ikigai | Cardano Clash Marketing Campaign Tournament marketing Cardano to Gamers</t>
    </r>
  </si>
  <si>
    <r>
      <rPr>
        <rFont val="Calibri, sans-serif"/>
        <color rgb="FF1155CC"/>
        <sz val="11.0"/>
        <u/>
      </rPr>
      <t>Cardano Ambassador Indonesia : Mini Ambassador Workshop</t>
    </r>
  </si>
  <si>
    <r>
      <rPr>
        <rFont val="Calibri, sans-serif"/>
        <color rgb="FF1155CC"/>
        <sz val="11.0"/>
        <u/>
      </rPr>
      <t>Global Cardano Onboarding and Training Workshops: Empowering 1000+ New Users</t>
    </r>
  </si>
  <si>
    <r>
      <rPr>
        <rFont val="Calibri, sans-serif"/>
        <color rgb="FF1155CC"/>
        <sz val="11.0"/>
        <u/>
      </rPr>
      <t>Cross Chain Caravan: (Part 1) Driving decentralized learning and blockchain adoption one mile at a time</t>
    </r>
  </si>
  <si>
    <r>
      <rPr>
        <rFont val="Calibri, sans-serif"/>
        <color rgb="FF1155CC"/>
        <sz val="11.0"/>
        <u/>
      </rPr>
      <t>Cardano-Powered Music Concert for Ecosystem Growth</t>
    </r>
  </si>
  <si>
    <r>
      <rPr>
        <rFont val="Calibri, sans-serif"/>
        <color rgb="FF1155CC"/>
        <sz val="11.0"/>
        <u/>
      </rPr>
      <t>Sustaining Descentralización Total - Expanding Cardano's Reach in the Hispanic Community</t>
    </r>
  </si>
  <si>
    <r>
      <rPr>
        <rFont val="Calibri, sans-serif"/>
        <color rgb="FF1155CC"/>
        <sz val="11.0"/>
        <u/>
      </rPr>
      <t>CARDANO MARATHON 2025 | Connecting Communities and Expanding Brand Awareness</t>
    </r>
  </si>
  <si>
    <r>
      <rPr>
        <rFont val="Calibri, sans-serif"/>
        <color rgb="FF1155CC"/>
        <sz val="11.0"/>
        <u/>
      </rPr>
      <t>Cardano Developer Bootcamp</t>
    </r>
  </si>
  <si>
    <r>
      <rPr>
        <rFont val="Calibri, sans-serif"/>
        <color rgb="FF1155CC"/>
        <sz val="11.0"/>
        <u/>
      </rPr>
      <t>NERDS ❤️ LATAM: Cardano hackathon series</t>
    </r>
  </si>
  <si>
    <r>
      <rPr>
        <rFont val="Calibri, sans-serif"/>
        <color rgb="FF1155CC"/>
        <sz val="11.0"/>
        <u/>
      </rPr>
      <t>Governance In Pictures</t>
    </r>
  </si>
  <si>
    <r>
      <rPr>
        <rFont val="Calibri, sans-serif"/>
        <color rgb="FF1155CC"/>
        <sz val="11.0"/>
        <u/>
      </rPr>
      <t>Thesis &amp; Dysmorphia - Cardano City Challenge: Croatia MeetUp</t>
    </r>
  </si>
  <si>
    <r>
      <rPr>
        <rFont val="Calibri, sans-serif"/>
        <color rgb="FF1155CC"/>
        <sz val="11.0"/>
        <u/>
      </rPr>
      <t>Cardano Hub Surabaya : Bootcamp Series</t>
    </r>
  </si>
  <si>
    <r>
      <rPr>
        <rFont val="Calibri, sans-serif"/>
        <color rgb="FF1155CC"/>
        <sz val="11.0"/>
        <u/>
      </rPr>
      <t>Cardano Ecosystem Expansion at AASTU and Addis Ababa</t>
    </r>
  </si>
  <si>
    <r>
      <rPr>
        <rFont val="Calibri, sans-serif"/>
        <color rgb="FF1155CC"/>
        <sz val="11.0"/>
        <u/>
      </rPr>
      <t>[VCC] Cardano Dictionary in 30 seconds</t>
    </r>
  </si>
  <si>
    <r>
      <rPr>
        <rFont val="Calibri, sans-serif"/>
        <color rgb="FF1155CC"/>
        <sz val="11.0"/>
        <u/>
      </rPr>
      <t>Catalyst Dreamers | Nurturing The Next Builders On The Cardano Ecosystem</t>
    </r>
  </si>
  <si>
    <r>
      <rPr>
        <rFont val="Calibri, sans-serif"/>
        <color rgb="FF1155CC"/>
        <sz val="11.0"/>
        <u/>
      </rPr>
      <t>Midnight Gamers: Bootcamp for Future Game Creators</t>
    </r>
  </si>
  <si>
    <r>
      <rPr>
        <rFont val="Calibri, sans-serif"/>
        <color rgb="FF1155CC"/>
        <sz val="11.0"/>
        <u/>
      </rPr>
      <t>Mastering Cardano : the go to textbook for learning cardano development</t>
    </r>
  </si>
  <si>
    <r>
      <rPr>
        <rFont val="Calibri, sans-serif"/>
        <color rgb="FF1155CC"/>
        <sz val="11.0"/>
        <u/>
      </rPr>
      <t>Cardano Power: Water &amp; Solar Electricity for Rural East Africa</t>
    </r>
  </si>
  <si>
    <r>
      <rPr>
        <rFont val="Calibri, sans-serif"/>
        <color rgb="FF1155CC"/>
        <sz val="11.0"/>
        <u/>
      </rPr>
      <t>Cardano Exhibition at Shinwa Art Gallery, Tokyo</t>
    </r>
  </si>
  <si>
    <r>
      <rPr>
        <rFont val="Calibri, sans-serif"/>
        <color rgb="FF1155CC"/>
        <sz val="11.0"/>
        <u/>
      </rPr>
      <t>Cardano Educational Journey - BRAZIL</t>
    </r>
  </si>
  <si>
    <r>
      <rPr>
        <rFont val="Calibri, sans-serif"/>
        <color rgb="FF1155CC"/>
        <sz val="11.0"/>
        <u/>
      </rPr>
      <t>Paths to Decentralization: Impacting 1.5 Million Hearts and Minds in Brazil</t>
    </r>
  </si>
  <si>
    <r>
      <rPr>
        <rFont val="Calibri, sans-serif"/>
        <color rgb="FF1155CC"/>
        <sz val="11.0"/>
        <u/>
      </rPr>
      <t>The Visual Cardano: Discover Cardano Knowledge Through Dynamic Visuals</t>
    </r>
  </si>
  <si>
    <r>
      <rPr>
        <rFont val="Calibri, sans-serif"/>
        <color rgb="FF1155CC"/>
        <sz val="11.0"/>
        <u/>
      </rPr>
      <t>Cardano Ghana Community: Fostering Growth and Innovation.</t>
    </r>
  </si>
  <si>
    <r>
      <rPr>
        <rFont val="Calibri, sans-serif"/>
        <color rgb="FF1155CC"/>
        <sz val="11.0"/>
        <u/>
      </rPr>
      <t>Driving Cardano Adoption Through Educational Events Across Asia</t>
    </r>
  </si>
  <si>
    <r>
      <rPr>
        <rFont val="Calibri, sans-serif"/>
        <color rgb="FF1155CC"/>
        <sz val="11.0"/>
        <u/>
      </rPr>
      <t>Cardano blockchain introductory workshops for French-speaking Central African countries</t>
    </r>
  </si>
  <si>
    <r>
      <rPr>
        <rFont val="Calibri, sans-serif"/>
        <color rgb="FF1155CC"/>
        <sz val="11.0"/>
        <u/>
      </rPr>
      <t>"Cardano Coding Day"</t>
    </r>
  </si>
  <si>
    <r>
      <rPr>
        <rFont val="Calibri, sans-serif"/>
        <color rgb="FF1155CC"/>
        <sz val="11.0"/>
        <u/>
      </rPr>
      <t>Empowering Blockchain Education at Top Ethiopian University (Arbaminch University)</t>
    </r>
  </si>
  <si>
    <r>
      <rPr>
        <rFont val="Calibri, sans-serif"/>
        <color rgb="FF1155CC"/>
        <sz val="11.0"/>
        <u/>
      </rPr>
      <t>Sustaining the ComunidadCardano Spanish Forum</t>
    </r>
  </si>
  <si>
    <r>
      <rPr>
        <rFont val="Calibri, sans-serif"/>
        <color rgb="FF1155CC"/>
        <sz val="11.0"/>
        <u/>
      </rPr>
      <t>Boosting Argentina with Blockchain: Kicking off the Global Midnight Community</t>
    </r>
  </si>
  <si>
    <r>
      <rPr>
        <rFont val="Calibri, sans-serif"/>
        <color rgb="FF1155CC"/>
        <sz val="11.0"/>
        <u/>
      </rPr>
      <t>[5PC] Cardano Uncovered - Short Video Series Simplifying Cardano Misconceptions for the Vietnamese Community</t>
    </r>
  </si>
  <si>
    <r>
      <rPr>
        <rFont val="Calibri, sans-serif"/>
        <color rgb="FF1155CC"/>
        <sz val="11.0"/>
        <u/>
      </rPr>
      <t>Cardano for Leos</t>
    </r>
  </si>
  <si>
    <r>
      <rPr>
        <rFont val="Calibri, sans-serif"/>
        <color rgb="FF1155CC"/>
        <sz val="11.0"/>
        <u/>
      </rPr>
      <t>SCATDAO Monthly DYOR Competitions</t>
    </r>
  </si>
  <si>
    <r>
      <rPr>
        <rFont val="Calibri, sans-serif"/>
        <color rgb="FF1155CC"/>
        <sz val="11.0"/>
        <u/>
      </rPr>
      <t>Boosting Scientific Innovation in Cardano: Mapping and Global Outreach Through DeSci LATAM</t>
    </r>
  </si>
  <si>
    <r>
      <rPr>
        <rFont val="Calibri, sans-serif"/>
        <color rgb="FF1155CC"/>
        <sz val="11.0"/>
        <u/>
      </rPr>
      <t>Persian Gateway to Cardano Governance: Summit &amp; Education</t>
    </r>
  </si>
  <si>
    <r>
      <rPr>
        <rFont val="Calibri, sans-serif"/>
        <color rgb="FF1155CC"/>
        <sz val="11.0"/>
        <u/>
      </rPr>
      <t>A.L.B.A. (ADA Labs for Blockchain Applications) Network</t>
    </r>
  </si>
  <si>
    <r>
      <rPr>
        <rFont val="Calibri, sans-serif"/>
        <color rgb="FF1155CC"/>
        <sz val="11.0"/>
        <u/>
      </rPr>
      <t>[CafiNet-MKT] Cardano Explorers: Explore the Cardano Ecosystem</t>
    </r>
  </si>
  <si>
    <r>
      <rPr>
        <rFont val="Calibri, sans-serif"/>
        <color rgb="FF1155CC"/>
        <sz val="11.0"/>
        <u/>
      </rPr>
      <t>Cardano Blockchain solutions for SMEs in Ghana.</t>
    </r>
  </si>
  <si>
    <r>
      <rPr>
        <rFont val="Calibri, sans-serif"/>
        <color rgb="FF1155CC"/>
        <sz val="11.0"/>
        <u/>
      </rPr>
      <t>Cardano Bootcamp: Empowering Future Blockchain Developers</t>
    </r>
  </si>
  <si>
    <r>
      <rPr>
        <rFont val="Calibri, sans-serif"/>
        <color rgb="FF1155CC"/>
        <sz val="11.0"/>
        <u/>
      </rPr>
      <t>Integrating Cardano Blockchain Education into Addis Ababa University: Building a Foundation for Blockchain Innovation in Ethiopia</t>
    </r>
  </si>
  <si>
    <r>
      <rPr>
        <rFont val="Calibri, sans-serif"/>
        <color rgb="FF1155CC"/>
        <sz val="11.0"/>
        <u/>
      </rPr>
      <t>Project SIMBA: Gateway to Cardano for 250k+ refugees and 80k students w/ University of Nairobi</t>
    </r>
  </si>
  <si>
    <r>
      <rPr>
        <rFont val="Calibri, sans-serif"/>
        <color rgb="FF1155CC"/>
        <sz val="11.0"/>
        <u/>
      </rPr>
      <t>AdaLink x Business Atelier: Cardano Marketing Action</t>
    </r>
  </si>
  <si>
    <r>
      <rPr>
        <rFont val="Calibri, sans-serif"/>
        <color rgb="FF1155CC"/>
        <sz val="11.0"/>
        <u/>
      </rPr>
      <t>DRep Cardano Training - Enhancing Training and Expanding the Cardano DRep Network</t>
    </r>
  </si>
  <si>
    <r>
      <rPr>
        <rFont val="Calibri, sans-serif"/>
        <color rgb="FF1155CC"/>
        <sz val="11.0"/>
        <u/>
      </rPr>
      <t>Cardano Mentorship Program: Empowering New Users, Developers, and Community Leaders</t>
    </r>
  </si>
  <si>
    <r>
      <rPr>
        <rFont val="Calibri, sans-serif"/>
        <color rgb="FF1155CC"/>
        <sz val="11.0"/>
        <u/>
      </rPr>
      <t>Sky3 Team: Vietnam Cardano Bootcamp For Developers</t>
    </r>
  </si>
  <si>
    <r>
      <rPr>
        <rFont val="Calibri, sans-serif"/>
        <color rgb="FF1155CC"/>
        <sz val="11.0"/>
        <u/>
      </rPr>
      <t>[C2VN] Promoting Cardano Blockchain Education in Universities</t>
    </r>
  </si>
  <si>
    <r>
      <rPr>
        <rFont val="Calibri, sans-serif"/>
        <color rgb="FF1155CC"/>
        <sz val="11.0"/>
        <u/>
      </rPr>
      <t>Simple and Easy-to-Understand Educational Short Videos about Cardano for the Vietnamese Community</t>
    </r>
  </si>
  <si>
    <r>
      <rPr>
        <rFont val="Calibri, sans-serif"/>
        <color rgb="FF1155CC"/>
        <sz val="11.0"/>
        <u/>
      </rPr>
      <t>Integrating Cardano Blockchain at Nozi Boni University: Establishing a Foundation for Blockchain Innovation in Burkina Faso</t>
    </r>
  </si>
  <si>
    <r>
      <rPr>
        <rFont val="Calibri, sans-serif"/>
        <color rgb="FF1155CC"/>
        <sz val="11.0"/>
        <u/>
      </rPr>
      <t>Cardano Caravan Store: Education and Empowering Yoroi/Eternl/Nami Wallet Payments among students and Beyond</t>
    </r>
  </si>
  <si>
    <t>Viralize Cardano’s impact to the mainstream: 4 Phygital Festivals &amp; Media Campaigns showcasing the prolific Ecosystem of DAOs &amp; Organizations from the Creative Industries, that we have onboarded with Catalyst’s support since 2021. Join (y)our DAO!</t>
  </si>
  <si>
    <r>
      <rPr>
        <rFont val="Calibri, sans-serif"/>
        <color rgb="FF1155CC"/>
        <sz val="11.0"/>
        <u/>
      </rPr>
      <t>Empowering Ethiopian Investors: Unlocking Financial Potential through the Cardano Ecosystem</t>
    </r>
  </si>
  <si>
    <r>
      <rPr>
        <rFont val="Calibri, sans-serif"/>
        <color rgb="FF1155CC"/>
        <sz val="11.0"/>
        <u/>
      </rPr>
      <t>Cardano Alliance</t>
    </r>
  </si>
  <si>
    <r>
      <rPr>
        <rFont val="Calibri, sans-serif"/>
        <color rgb="FF1155CC"/>
        <sz val="11.0"/>
        <u/>
      </rPr>
      <t>Cardano Growth Initiative in Nigeria: Driving Developer Onboarding, new projects, and Ecosystem Growth</t>
    </r>
  </si>
  <si>
    <r>
      <rPr>
        <rFont val="Calibri, sans-serif"/>
        <color rgb="FF1155CC"/>
        <sz val="11.0"/>
        <u/>
      </rPr>
      <t>INDODAX &amp; BAPPEBTI in collab with Institute of Technology Bandung to utilize &amp; introduce Cardano in their ecosystem</t>
    </r>
  </si>
  <si>
    <r>
      <rPr>
        <rFont val="Calibri, sans-serif"/>
        <color rgb="FF1155CC"/>
        <sz val="11.0"/>
        <u/>
      </rPr>
      <t>Cardano Genesis Hub - AI-Driven Incubator for Social Impact</t>
    </r>
  </si>
  <si>
    <r>
      <rPr>
        <rFont val="Calibri, sans-serif"/>
        <color rgb="FF1155CC"/>
        <sz val="11.0"/>
        <u/>
      </rPr>
      <t>Sing Along to Cardano: A Musical Introduction</t>
    </r>
  </si>
  <si>
    <r>
      <rPr>
        <rFont val="Calibri, sans-serif"/>
        <color rgb="FF1155CC"/>
        <sz val="11.0"/>
        <u/>
      </rPr>
      <t>[WB\_CAR] Cardano Masterclass in Collage Art</t>
    </r>
  </si>
  <si>
    <r>
      <rPr>
        <rFont val="Calibri, sans-serif"/>
        <color rgb="FF1155CC"/>
        <sz val="11.0"/>
        <u/>
      </rPr>
      <t>Connected Governments: Exploring Blockchain with Cardano in Latin America</t>
    </r>
  </si>
  <si>
    <r>
      <rPr>
        <rFont val="Calibri, sans-serif"/>
        <color rgb="FF1155CC"/>
        <sz val="11.0"/>
        <u/>
      </rPr>
      <t>Digital Marketing Training for 200 SMEs in Ghana</t>
    </r>
  </si>
  <si>
    <r>
      <rPr>
        <rFont val="Calibri, sans-serif"/>
        <color rgb="FF1155CC"/>
        <sz val="11.0"/>
        <u/>
      </rPr>
      <t>Empowering Dubai Expats</t>
    </r>
  </si>
  <si>
    <r>
      <rPr>
        <rFont val="Calibri, sans-serif"/>
        <color rgb="FF1155CC"/>
        <sz val="11.0"/>
        <u/>
      </rPr>
      <t>Project Agora - Voltaire</t>
    </r>
  </si>
  <si>
    <r>
      <rPr>
        <rFont val="Calibri, sans-serif"/>
        <color rgb="FF1155CC"/>
        <sz val="11.0"/>
        <u/>
      </rPr>
      <t>The Entrepreneur Space: Fostering Cardano's Business Ecosystem</t>
    </r>
  </si>
  <si>
    <r>
      <rPr>
        <rFont val="Calibri, sans-serif"/>
        <color rgb="FF1155CC"/>
        <sz val="11.0"/>
        <u/>
      </rPr>
      <t>Building the Cardano Kenya Community</t>
    </r>
  </si>
  <si>
    <r>
      <rPr>
        <rFont val="Calibri, sans-serif"/>
        <color rgb="FF1155CC"/>
        <sz val="11.0"/>
        <u/>
      </rPr>
      <t>Increasing Cardano Developer's role interests with Educational Support by Gimbalabs to University of Lagos, Nigerian Students.</t>
    </r>
  </si>
  <si>
    <r>
      <rPr>
        <rFont val="Calibri, sans-serif"/>
        <color rgb="FF1155CC"/>
        <sz val="11.0"/>
        <u/>
      </rPr>
      <t>Cardano Argentina: Building a Local Blockchain Presence</t>
    </r>
  </si>
  <si>
    <r>
      <rPr>
        <rFont val="Calibri, sans-serif"/>
        <color rgb="FF1155CC"/>
        <sz val="11.0"/>
        <u/>
      </rPr>
      <t>Empowering Women in Blockchain: Cardano Development Hub for Female Entrepreneurs in Ethiopia</t>
    </r>
  </si>
  <si>
    <r>
      <rPr>
        <rFont val="Calibri, sans-serif"/>
        <color rgb="FF1155CC"/>
        <sz val="11.0"/>
        <u/>
      </rPr>
      <t>Cardano Circus</t>
    </r>
  </si>
  <si>
    <r>
      <rPr>
        <rFont val="Calibri, sans-serif"/>
        <color rgb="FF1155CC"/>
        <sz val="11.0"/>
        <u/>
      </rPr>
      <t>European Cardano Community - Strategic and Research Blueprints for the Community</t>
    </r>
  </si>
  <si>
    <r>
      <rPr>
        <rFont val="Calibri, sans-serif"/>
        <color rgb="FF1155CC"/>
        <sz val="11.0"/>
        <u/>
      </rPr>
      <t>Cardano Hub: Expanding Blockchain Awareness in Ethiopia</t>
    </r>
  </si>
  <si>
    <r>
      <rPr>
        <rFont val="Calibri, sans-serif"/>
        <color rgb="FF1155CC"/>
        <sz val="11.0"/>
        <u/>
      </rPr>
      <t>Francophone Women in Blockchain: Empowerment and Training</t>
    </r>
  </si>
  <si>
    <r>
      <rPr>
        <rFont val="Calibri, sans-serif"/>
        <color rgb="FF1155CC"/>
        <sz val="11.0"/>
        <u/>
      </rPr>
      <t>Cardano Second Brain: Smart Collective Content</t>
    </r>
  </si>
  <si>
    <r>
      <rPr>
        <rFont val="Calibri, sans-serif"/>
        <color rgb="FF1155CC"/>
        <sz val="11.0"/>
        <u/>
      </rPr>
      <t>[CARDANO TV] CARDANO 360 - CARDANO Education Platform with Animation</t>
    </r>
  </si>
  <si>
    <r>
      <rPr>
        <rFont val="Calibri, sans-serif"/>
        <color rgb="FF1155CC"/>
        <sz val="11.0"/>
        <u/>
      </rPr>
      <t>[BUTC] Master DApp Development Course Cardano: From Beginner to Expert!</t>
    </r>
  </si>
  <si>
    <r>
      <rPr>
        <rFont val="Calibri, sans-serif"/>
        <color rgb="FF1155CC"/>
        <sz val="11.0"/>
        <u/>
      </rPr>
      <t>Empowering Cardano Governance: Project-Based Learning Modules for CIP-1694 Voltaire Participation</t>
    </r>
  </si>
  <si>
    <r>
      <rPr>
        <rFont val="Calibri, sans-serif"/>
        <color rgb="FF1155CC"/>
        <sz val="11.0"/>
        <u/>
      </rPr>
      <t>Empowering University Students Through Cardano and Blockchain Education</t>
    </r>
  </si>
  <si>
    <r>
      <rPr>
        <rFont val="Calibri, sans-serif"/>
        <color rgb="FF1155CC"/>
        <sz val="11.0"/>
        <u/>
      </rPr>
      <t>Enhancing Governance Participation through Blockchain Workshops in Africa</t>
    </r>
  </si>
  <si>
    <r>
      <rPr>
        <rFont val="Calibri, sans-serif"/>
        <color rgb="FF1155CC"/>
        <sz val="11.0"/>
        <u/>
      </rPr>
      <t>Cardano related content for Filipinos</t>
    </r>
  </si>
  <si>
    <r>
      <rPr>
        <rFont val="Calibri, sans-serif"/>
        <color rgb="FF1155CC"/>
        <sz val="11.0"/>
        <u/>
      </rPr>
      <t>Cardano Blockchain to Professional Bodies for Enhanced Transparency and Accountability</t>
    </r>
  </si>
  <si>
    <r>
      <rPr>
        <rFont val="Calibri, sans-serif"/>
        <color rgb="FF1155CC"/>
        <sz val="11.0"/>
        <u/>
      </rPr>
      <t>Bridging the Gap: Cardano Education for the Disadvantaged</t>
    </r>
  </si>
  <si>
    <r>
      <rPr>
        <rFont val="Calibri, sans-serif"/>
        <color rgb="FF1155CC"/>
        <sz val="11.0"/>
        <u/>
      </rPr>
      <t>Expose Cardano Ecosystem to 2.6M people</t>
    </r>
  </si>
  <si>
    <r>
      <rPr>
        <rFont val="Calibri, sans-serif"/>
        <color rgb="FF1155CC"/>
        <sz val="11.0"/>
        <u/>
      </rPr>
      <t>A Cardano Hub in Nyiragongo to Empower an Underserved Region</t>
    </r>
  </si>
  <si>
    <r>
      <rPr>
        <rFont val="Calibri, sans-serif"/>
        <color rgb="FF1155CC"/>
        <sz val="11.0"/>
        <u/>
      </rPr>
      <t>Voltaire 101: Toolkits for Community Onboarding</t>
    </r>
  </si>
  <si>
    <r>
      <rPr>
        <rFont val="Calibri, sans-serif"/>
        <color rgb="FF1155CC"/>
        <sz val="11.0"/>
        <u/>
      </rPr>
      <t>45B: "Cardano for non-technical people" workshops</t>
    </r>
  </si>
  <si>
    <r>
      <rPr>
        <rFont val="Calibri, sans-serif"/>
        <color rgb="FF1155CC"/>
        <sz val="11.0"/>
        <u/>
      </rPr>
      <t>[5PC] Layer 1 Showdown: Comparing Cardano with Other Layer 1 Blockchains for the Vietnamese Community</t>
    </r>
  </si>
  <si>
    <r>
      <rPr>
        <rFont val="Calibri, sans-serif"/>
        <color rgb="FF1155CC"/>
        <sz val="11.0"/>
        <u/>
      </rPr>
      <t>Multilingual YouTube Tutorials for Cardano</t>
    </r>
  </si>
  <si>
    <r>
      <rPr>
        <rFont val="Calibri, sans-serif"/>
        <color rgb="FF1155CC"/>
        <sz val="11.0"/>
        <u/>
      </rPr>
      <t>Cardano Arabic Content</t>
    </r>
  </si>
  <si>
    <r>
      <rPr>
        <rFont val="Calibri, sans-serif"/>
        <color rgb="FF1155CC"/>
        <sz val="11.0"/>
        <u/>
      </rPr>
      <t>Cardano Education Springboard</t>
    </r>
  </si>
  <si>
    <r>
      <rPr>
        <rFont val="Calibri, sans-serif"/>
        <color rgb="FF1155CC"/>
        <sz val="11.0"/>
        <u/>
      </rPr>
      <t>45B: Outreach to Small and Medium Businesses</t>
    </r>
  </si>
  <si>
    <r>
      <rPr>
        <rFont val="Calibri, sans-serif"/>
        <color rgb="FF1155CC"/>
        <sz val="11.0"/>
        <u/>
      </rPr>
      <t>[PKL] Cardano Governance Academy: Learn Cardano Governance on Telegram Miniapp</t>
    </r>
  </si>
  <si>
    <r>
      <rPr>
        <rFont val="Calibri, sans-serif"/>
        <color rgb="FF1155CC"/>
        <sz val="11.0"/>
        <u/>
      </rPr>
      <t>Thesis &amp; Dysmorphia - Cardano Pulse: Research of the Cardano ecosystem</t>
    </r>
  </si>
  <si>
    <r>
      <rPr>
        <rFont val="Calibri, sans-serif"/>
        <color rgb="FF1155CC"/>
        <sz val="11.0"/>
        <u/>
      </rPr>
      <t>Blockchain for Sustainability: Collaborative Roundtable Discussion Between Sustainability Experts, Blockchain Industry leaders, and Policymakers from the European Union Commission.</t>
    </r>
  </si>
  <si>
    <r>
      <rPr>
        <rFont val="Calibri, sans-serif"/>
        <color rgb="FF1155CC"/>
        <sz val="11.0"/>
        <u/>
      </rPr>
      <t>APRENDO: Blockchain Education for Socioeconomic Empowerment in Latam</t>
    </r>
  </si>
  <si>
    <r>
      <rPr>
        <rFont val="Calibri, sans-serif"/>
        <color rgb="FF1155CC"/>
        <sz val="11.0"/>
        <u/>
      </rPr>
      <t>Cardano in Action: Equipping Legislators for the Decentralized Future</t>
    </r>
  </si>
  <si>
    <r>
      <rPr>
        <rFont val="Calibri, sans-serif"/>
        <color rgb="FF1155CC"/>
        <sz val="11.0"/>
        <u/>
      </rPr>
      <t>Cardano Next Gen Campaign</t>
    </r>
  </si>
  <si>
    <r>
      <rPr>
        <rFont val="Calibri, sans-serif"/>
        <color rgb="FF1155CC"/>
        <sz val="11.0"/>
        <u/>
      </rPr>
      <t>Cardano X Polkadot - Workshop Europe</t>
    </r>
  </si>
  <si>
    <r>
      <rPr>
        <rFont val="Calibri, sans-serif"/>
        <color rgb="FF1155CC"/>
        <sz val="11.0"/>
        <u/>
      </rPr>
      <t>Voltaire Era Begins: It's Time for the Community to Master Cardano and Decentralized Governance Through Quizzes</t>
    </r>
  </si>
  <si>
    <r>
      <rPr>
        <rFont val="Calibri, sans-serif"/>
        <color rgb="FF1155CC"/>
        <sz val="11.0"/>
        <u/>
      </rPr>
      <t>[CafiNet-MKT] Go Big with Cardano: “a journey of dApp discovery”</t>
    </r>
  </si>
  <si>
    <t>In East Africa, particularly Ethiopia, Cardano's adoption lags significantly behind more established cryptocurrencies like Bitcoin, Ethereum, and Solana, presenting a pressing challenge. Factors such as regulatory hurdles, limited awareness</t>
  </si>
  <si>
    <r>
      <rPr>
        <rFont val="Calibri, sans-serif"/>
        <color rgb="FF1155CC"/>
        <sz val="11.0"/>
        <u/>
      </rPr>
      <t>LFS in cardano(loan free student in cardano)</t>
    </r>
  </si>
  <si>
    <r>
      <rPr>
        <rFont val="Calibri, sans-serif"/>
        <color rgb="FF1155CC"/>
        <sz val="11.0"/>
        <u/>
      </rPr>
      <t>uniFires - Cardano &amp; Polkadot Agents/Ambassadors</t>
    </r>
  </si>
  <si>
    <r>
      <rPr>
        <rFont val="Calibri, sans-serif"/>
        <color rgb="FF1155CC"/>
        <sz val="11.0"/>
        <u/>
      </rPr>
      <t>Expanding Cardano Awareness in Turkey</t>
    </r>
  </si>
  <si>
    <r>
      <rPr>
        <rFont val="Calibri, sans-serif"/>
        <color rgb="FF1155CC"/>
        <sz val="11.0"/>
        <u/>
      </rPr>
      <t>Cardano sponsorship for Professional Fighter Michael Heckert Fight Camp (1 Year)</t>
    </r>
  </si>
  <si>
    <r>
      <rPr>
        <rFont val="Calibri, sans-serif"/>
        <color rgb="FF1155CC"/>
        <sz val="11.0"/>
        <u/>
      </rPr>
      <t>Raising awareness of Cardano and Project Catalyst in Ho Chi Minh City</t>
    </r>
  </si>
  <si>
    <t>LATAM's untapped potential as 1 of the world's largest developer regions remains unrealized due 2 limited resources for localized onboarding.Cardano has the possibility of reaching many Latam people</t>
  </si>
  <si>
    <r>
      <rPr>
        <rFont val="Calibri, sans-serif"/>
        <color rgb="FF1155CC"/>
        <sz val="11.0"/>
        <u/>
      </rPr>
      <t>9 DAO sample projects - Prepare for Voltaire</t>
    </r>
  </si>
  <si>
    <r>
      <rPr>
        <rFont val="Calibri, sans-serif"/>
        <color rgb="FF1155CC"/>
        <sz val="11.0"/>
        <u/>
      </rPr>
      <t>Empowering Ethiopian Women through Cardano: Blockchain Education and Economic Inclusion</t>
    </r>
  </si>
  <si>
    <r>
      <rPr>
        <rFont val="Calibri, sans-serif"/>
        <color rgb="FF1155CC"/>
        <sz val="11.0"/>
        <u/>
      </rPr>
      <t>CARDANO STARTUP COMPETITION</t>
    </r>
  </si>
  <si>
    <r>
      <rPr>
        <rFont val="Calibri, sans-serif"/>
        <color rgb="FF1155CC"/>
        <sz val="11.0"/>
        <u/>
      </rPr>
      <t>Unlocking the Future: Cardano Revolution in Ethiopian Classrooms!</t>
    </r>
  </si>
  <si>
    <r>
      <rPr>
        <rFont val="Calibri, sans-serif"/>
        <color rgb="FF1155CC"/>
        <sz val="11.0"/>
        <u/>
      </rPr>
      <t>Let's Exhibit Cardano and Intersect at the 2 Largest Blockchain Expos Trade Shows in LATAM (BR) - CardanoFeed</t>
    </r>
  </si>
  <si>
    <r>
      <rPr>
        <rFont val="Calibri, sans-serif"/>
        <color rgb="FF1155CC"/>
        <sz val="11.0"/>
        <u/>
      </rPr>
      <t>ADA DAY - Buenos Aires: Exploring the Cardano Ecosystem in Argentina and LATAM</t>
    </r>
  </si>
  <si>
    <r>
      <rPr>
        <rFont val="Calibri, sans-serif"/>
        <color rgb="FF1155CC"/>
        <sz val="11.0"/>
        <u/>
      </rPr>
      <t>Chelan, Washington MAV100 Community Ecosystem Proposal</t>
    </r>
  </si>
  <si>
    <r>
      <rPr>
        <rFont val="Calibri, sans-serif"/>
        <color rgb="FF1155CC"/>
        <sz val="11.0"/>
        <u/>
      </rPr>
      <t>CARDANO VIRTURAL RUN | Expanding the Brand and Global Community Outreach</t>
    </r>
  </si>
  <si>
    <r>
      <rPr>
        <rFont val="Calibri, sans-serif"/>
        <color rgb="FF1155CC"/>
        <sz val="11.0"/>
        <u/>
      </rPr>
      <t>Exploring Knowledge: A Digital Interactive Learning and Adventure Hub Powered by Cardano"</t>
    </r>
  </si>
  <si>
    <r>
      <rPr>
        <rFont val="Calibri, sans-serif"/>
        <color rgb="FF1155CC"/>
        <sz val="11.0"/>
        <u/>
      </rPr>
      <t>Gaming on Cardano: Hackathons and Community Events in India</t>
    </r>
  </si>
  <si>
    <r>
      <rPr>
        <rFont val="Calibri, sans-serif"/>
        <color rgb="FF1155CC"/>
        <sz val="11.0"/>
        <u/>
      </rPr>
      <t>Cardano Lagos Festival 2025: Catapulting Africa Into An Era Of Decentralized Governance.</t>
    </r>
  </si>
  <si>
    <r>
      <rPr>
        <rFont val="Calibri, sans-serif"/>
        <color rgb="FF1155CC"/>
        <sz val="11.0"/>
        <u/>
      </rPr>
      <t>"Empowering the Future: Promoting the Cardano Ecosystem for a Decentralized World"</t>
    </r>
  </si>
  <si>
    <r>
      <rPr>
        <rFont val="Calibri, sans-serif"/>
        <color rgb="FF1155CC"/>
        <sz val="11.0"/>
        <u/>
      </rPr>
      <t>[Overdose] Chill the Drama: Hype It Up, No Stress</t>
    </r>
  </si>
  <si>
    <r>
      <rPr>
        <rFont val="Calibri, sans-serif"/>
        <color rgb="FF1155CC"/>
        <sz val="11.0"/>
        <u/>
      </rPr>
      <t>Romanian - Cardano Developer Onboarding: Video Series</t>
    </r>
  </si>
  <si>
    <r>
      <rPr>
        <rFont val="Calibri, sans-serif"/>
        <color rgb="FF1155CC"/>
        <sz val="11.0"/>
        <u/>
      </rPr>
      <t>Survey on Cardano Blockchain Awareness Among College Students and Project Catalyst Newcomer Introduction</t>
    </r>
  </si>
  <si>
    <r>
      <rPr>
        <rFont val="Calibri, sans-serif"/>
        <color rgb="FF1155CC"/>
        <sz val="11.0"/>
        <u/>
      </rPr>
      <t>Cardano Research Hub: A Collaborative Platform for Books, Research and Articles on Cardano</t>
    </r>
  </si>
  <si>
    <r>
      <rPr>
        <rFont val="Calibri, sans-serif"/>
        <color rgb="FF1155CC"/>
        <sz val="11.0"/>
        <u/>
      </rPr>
      <t>Engaging Short-Form Video Marketing Campaign for Cardano</t>
    </r>
  </si>
  <si>
    <r>
      <rPr>
        <rFont val="Calibri, sans-serif"/>
        <color rgb="FF1155CC"/>
        <sz val="11.0"/>
        <u/>
      </rPr>
      <t>Brailie | Empowering Cardano Growth In Eastern Africa</t>
    </r>
  </si>
  <si>
    <r>
      <rPr>
        <rFont val="Calibri, sans-serif"/>
        <color rgb="FF1155CC"/>
        <sz val="11.0"/>
        <u/>
      </rPr>
      <t>IMPACT PLUS - Which Catalyst projects succeed and why?</t>
    </r>
  </si>
  <si>
    <r>
      <rPr>
        <rFont val="Calibri, sans-serif"/>
        <color rgb="FF1155CC"/>
        <sz val="11.0"/>
        <u/>
      </rPr>
      <t>45B: Helping small Cardano communities globally</t>
    </r>
  </si>
  <si>
    <r>
      <rPr>
        <rFont val="Calibri, sans-serif"/>
        <color rgb="FF1155CC"/>
        <sz val="11.0"/>
        <u/>
      </rPr>
      <t>Catalyst for Change: Project Catalyst Awareness Hackathon for West African Developers</t>
    </r>
  </si>
  <si>
    <r>
      <rPr>
        <rFont val="Calibri, sans-serif"/>
        <color rgb="FF1155CC"/>
        <sz val="11.0"/>
        <u/>
      </rPr>
      <t>Next Trend Labs: Cardano Governance Bi-Weekly X Space Workshop with 50K ADA Prizes</t>
    </r>
  </si>
  <si>
    <r>
      <rPr>
        <rFont val="Calibri, sans-serif"/>
        <color rgb="FF1155CC"/>
        <sz val="11.0"/>
        <u/>
      </rPr>
      <t>Elevating Cardano - Educate With Game Playground For Highschool and University Student</t>
    </r>
  </si>
  <si>
    <r>
      <rPr>
        <rFont val="Calibri, sans-serif"/>
        <color rgb="FF1155CC"/>
        <sz val="11.0"/>
        <u/>
      </rPr>
      <t>[CaFi] CardanoForKids - Education Youtube Channel</t>
    </r>
  </si>
  <si>
    <r>
      <rPr>
        <rFont val="Calibri, sans-serif"/>
        <color rgb="FF1155CC"/>
        <sz val="11.0"/>
        <u/>
      </rPr>
      <t>Creating Instagram Reels to Promote Cardano Awareness</t>
    </r>
  </si>
  <si>
    <r>
      <rPr>
        <rFont val="Calibri, sans-serif"/>
        <color rgb="FF1155CC"/>
        <sz val="11.0"/>
        <u/>
      </rPr>
      <t>ADA.News Growth (Daily Podcast)</t>
    </r>
  </si>
  <si>
    <r>
      <rPr>
        <rFont val="Calibri, sans-serif"/>
        <color rgb="FF1155CC"/>
        <sz val="11.0"/>
        <u/>
      </rPr>
      <t>Cardano for Non-Profits: Enhancing Transparency, Efficiency, and Trust</t>
    </r>
  </si>
  <si>
    <r>
      <rPr>
        <rFont val="Calibri, sans-serif"/>
        <color rgb="FF1155CC"/>
        <sz val="11.0"/>
        <u/>
      </rPr>
      <t>Cardano Awareness For Redundant Senior High School Leavers In Ghana</t>
    </r>
  </si>
  <si>
    <r>
      <rPr>
        <rFont val="Calibri, sans-serif"/>
        <color rgb="FF1155CC"/>
        <sz val="11.0"/>
        <u/>
      </rPr>
      <t>Grassroot Adoption of Cardano Through Local Chapter Events - Across 9 major cities in India</t>
    </r>
  </si>
  <si>
    <r>
      <rPr>
        <rFont val="Calibri, sans-serif"/>
        <color rgb="FF1155CC"/>
        <sz val="11.0"/>
        <u/>
      </rPr>
      <t>Project Catalyst Onboarding Trail</t>
    </r>
  </si>
  <si>
    <r>
      <rPr>
        <rFont val="Calibri, sans-serif"/>
        <color rgb="FF1155CC"/>
        <sz val="11.0"/>
        <u/>
      </rPr>
      <t>Cardano Governance Working Groups in Universities</t>
    </r>
  </si>
  <si>
    <r>
      <rPr>
        <rFont val="Calibri, sans-serif"/>
        <color rgb="FF1155CC"/>
        <sz val="11.0"/>
        <u/>
      </rPr>
      <t>CARDANO CLUBS IN INFORMATION TECHNOLOGY AND MEDIA UNIVERSITIES IN GHANA.</t>
    </r>
  </si>
  <si>
    <r>
      <rPr>
        <rFont val="Calibri, sans-serif"/>
        <color rgb="FF1155CC"/>
        <sz val="11.0"/>
        <u/>
      </rPr>
      <t>Cardano Johannesburg Resources Centre and Events</t>
    </r>
  </si>
  <si>
    <r>
      <rPr>
        <rFont val="Calibri, sans-serif"/>
        <color rgb="FF1155CC"/>
        <sz val="11.0"/>
        <u/>
      </rPr>
      <t>Cardano Ecosystem &amp; Event Content Video Coverage (Including Charles Hoskinson Short-Form Cut Ups)</t>
    </r>
  </si>
  <si>
    <r>
      <rPr>
        <rFont val="Calibri, sans-serif"/>
        <color rgb="FF1155CC"/>
        <sz val="11.0"/>
        <u/>
      </rPr>
      <t>Cardano Swahili Content For Social Media, Onboarding &amp; Education</t>
    </r>
  </si>
  <si>
    <r>
      <rPr>
        <rFont val="Calibri, sans-serif"/>
        <color rgb="FF1155CC"/>
        <sz val="11.0"/>
        <u/>
      </rPr>
      <t>World's Largest Blood Donation Event Powered by Cardano</t>
    </r>
  </si>
  <si>
    <r>
      <rPr>
        <rFont val="Calibri, sans-serif"/>
        <color rgb="FF1155CC"/>
        <sz val="11.0"/>
        <u/>
      </rPr>
      <t>Educating young High school students in Ethiopia who entered the crypto space through the Tap2Earn meta about the crypto space, Blockchain and Cardano</t>
    </r>
  </si>
  <si>
    <r>
      <rPr>
        <rFont val="Calibri, sans-serif"/>
        <color rgb="FF1155CC"/>
        <sz val="11.0"/>
        <u/>
      </rPr>
      <t>Cardano Education Bootcamp</t>
    </r>
  </si>
  <si>
    <r>
      <rPr>
        <rFont val="Calibri, sans-serif"/>
        <color rgb="FF1155CC"/>
        <sz val="11.0"/>
        <u/>
      </rPr>
      <t>Voltaire Governance Regional Workshops: Localizing Cardano Governance for Underrepresented Communities</t>
    </r>
  </si>
  <si>
    <r>
      <rPr>
        <rFont val="Calibri, sans-serif"/>
        <color rgb="FF1155CC"/>
        <sz val="11.0"/>
        <u/>
      </rPr>
      <t>Empowering Rural Voices: Cardano Governance Training for Community Impact for 5,000 Rural Students</t>
    </r>
  </si>
  <si>
    <r>
      <rPr>
        <rFont val="Calibri, sans-serif"/>
        <color rgb="FF1155CC"/>
        <sz val="11.0"/>
        <u/>
      </rPr>
      <t>building schools in kenya and educaing studentds from a younger age about blockchain and cardano as they carve the future</t>
    </r>
  </si>
  <si>
    <r>
      <rPr>
        <rFont val="Calibri, sans-serif"/>
        <color rgb="FF1155CC"/>
        <sz val="11.0"/>
        <u/>
      </rPr>
      <t>Marlowe for the Future: Financial Smart Contracts for 5,000 Rural Innovators</t>
    </r>
  </si>
  <si>
    <r>
      <rPr>
        <rFont val="Calibri, sans-serif"/>
        <color rgb="FF1155CC"/>
        <sz val="11.0"/>
        <u/>
      </rPr>
      <t>Submit Crypto Legislation to Paraguayan Congress</t>
    </r>
  </si>
  <si>
    <r>
      <rPr>
        <rFont val="Calibri, sans-serif"/>
        <color rgb="FF1155CC"/>
        <sz val="11.0"/>
        <u/>
      </rPr>
      <t>Cardano Hackathon in Caracas</t>
    </r>
  </si>
  <si>
    <r>
      <rPr>
        <rFont val="Calibri, sans-serif"/>
        <color rgb="FF1155CC"/>
        <sz val="11.0"/>
        <u/>
      </rPr>
      <t>[VNEconomics Academy] Cardano Stake Pool Owners (SPOs) Behavior - Academic Research</t>
    </r>
  </si>
  <si>
    <r>
      <rPr>
        <rFont val="Calibri, sans-serif"/>
        <color rgb="FF1155CC"/>
        <sz val="11.0"/>
        <u/>
      </rPr>
      <t>Event at the Buenos Aires City Congress</t>
    </r>
  </si>
  <si>
    <r>
      <rPr>
        <rFont val="Calibri, sans-serif"/>
        <color rgb="FF1155CC"/>
        <sz val="11.0"/>
        <u/>
      </rPr>
      <t>Lighting Up Ethiopia: Eco-Friendly Candle Bags Powered by Cardano</t>
    </r>
  </si>
  <si>
    <r>
      <rPr>
        <rFont val="Calibri, sans-serif"/>
        <color rgb="FF1155CC"/>
        <sz val="11.0"/>
        <u/>
      </rPr>
      <t>Governance Workshops in West &amp; East Africa</t>
    </r>
  </si>
  <si>
    <r>
      <rPr>
        <rFont val="Calibri, sans-serif"/>
        <color rgb="FF1155CC"/>
        <sz val="11.0"/>
        <u/>
      </rPr>
      <t>Plutuscasts: bitesize training videos for Plutus developers</t>
    </r>
  </si>
  <si>
    <r>
      <rPr>
        <rFont val="Calibri, sans-serif"/>
        <color rgb="FF1155CC"/>
        <sz val="11.0"/>
        <u/>
      </rPr>
      <t>Cardano VetEd 🎓 - Empowering Veterinarians through Blockchain Education and Integration</t>
    </r>
  </si>
  <si>
    <r>
      <rPr>
        <rFont val="Calibri, sans-serif"/>
        <color rgb="FF1155CC"/>
        <sz val="11.0"/>
        <u/>
      </rPr>
      <t>Enhancing Policy and Regulation Awareness in Blockchain</t>
    </r>
  </si>
  <si>
    <r>
      <rPr>
        <rFont val="Calibri, sans-serif"/>
        <color rgb="FF1155CC"/>
        <sz val="11.0"/>
        <u/>
      </rPr>
      <t>Extending Cardano Participation of Women In Ghana</t>
    </r>
  </si>
  <si>
    <r>
      <rPr>
        <rFont val="Calibri, sans-serif"/>
        <color rgb="FF1155CC"/>
        <sz val="11.0"/>
        <u/>
      </rPr>
      <t>Expanding the Cardano community (Argentina, Kenia and R. D. Congo)</t>
    </r>
  </si>
  <si>
    <r>
      <rPr>
        <rFont val="Calibri, sans-serif"/>
        <color rgb="FF1155CC"/>
        <sz val="11.0"/>
        <u/>
      </rPr>
      <t>Establishing and Empowering Independent Cardano Hubs in 5 French-Speaking Countries in Africa</t>
    </r>
  </si>
  <si>
    <r>
      <rPr>
        <rFont val="Calibri, sans-serif"/>
        <color rgb="FF1155CC"/>
        <sz val="11.0"/>
        <u/>
      </rPr>
      <t>Amplifying Cardano's Global Presence Through Event Video Coverage</t>
    </r>
  </si>
  <si>
    <r>
      <rPr>
        <rFont val="Calibri, sans-serif"/>
        <color rgb="FF1155CC"/>
        <sz val="11.0"/>
        <u/>
      </rPr>
      <t>Cardano Basics for Young Minds</t>
    </r>
  </si>
  <si>
    <r>
      <rPr>
        <rFont val="Calibri, sans-serif"/>
        <color rgb="FF1155CC"/>
        <sz val="11.0"/>
        <u/>
      </rPr>
      <t>CARDANO YOUTH FOUNDATION PLATFORM IN TANZANIA.</t>
    </r>
  </si>
  <si>
    <r>
      <rPr>
        <rFont val="Calibri, sans-serif"/>
        <color rgb="FF1155CC"/>
        <sz val="11.0"/>
        <u/>
      </rPr>
      <t>Latam Cardano Governance, Mentorship and Community Hub Growth</t>
    </r>
  </si>
  <si>
    <r>
      <rPr>
        <rFont val="Calibri, sans-serif"/>
        <color rgb="FF1155CC"/>
        <sz val="11.0"/>
        <u/>
      </rPr>
      <t>ConnectU: An Agency Dedicated to Seamlessly Connecting Individuals to Trusted Professionals, Facilitating Comprehensive Support and Empowering Lives through Tailored Services”</t>
    </r>
  </si>
  <si>
    <r>
      <rPr>
        <rFont val="Calibri, sans-serif"/>
        <color rgb="FF1155CC"/>
        <sz val="11.0"/>
        <u/>
      </rPr>
      <t>SlapVentures: Developing Interactive Educational Experiences for Young Learners</t>
    </r>
  </si>
  <si>
    <t>Support the continuity of our successful DAO Incubator Program for Cardano, by Incubating 8 more Companies &amp; Organizations as DAOs, and onboarding them to our DAO Acceleration Ecosystem to become flagships of Cardano. Join (y)our DAO!</t>
  </si>
  <si>
    <r>
      <rPr>
        <rFont val="Calibri, sans-serif"/>
        <color rgb="FF1155CC"/>
        <sz val="11.0"/>
        <u/>
      </rPr>
      <t>From Abstract to Action: Showcasing Local-Fit dApps to Grow Cardano Community in Cameroon</t>
    </r>
  </si>
  <si>
    <r>
      <rPr>
        <rFont val="Calibri, sans-serif"/>
        <color rgb="FF1155CC"/>
        <sz val="11.0"/>
        <u/>
      </rPr>
      <t>Literature Localization - Translating "Cardano for the Masses" to Indonesian language</t>
    </r>
  </si>
  <si>
    <r>
      <rPr>
        <rFont val="Calibri, sans-serif"/>
        <color rgb="FF1155CC"/>
        <sz val="11.0"/>
        <u/>
      </rPr>
      <t>Cardano Crypto Library Contribution: Empowering Libraries with Blockchain Knowledge</t>
    </r>
  </si>
  <si>
    <r>
      <rPr>
        <rFont val="Calibri, sans-serif"/>
        <color rgb="FF1155CC"/>
        <sz val="11.0"/>
        <u/>
      </rPr>
      <t>Knowledge is Power: Cardano’s Turkish Initiative</t>
    </r>
  </si>
  <si>
    <r>
      <rPr>
        <rFont val="Calibri, sans-serif"/>
        <color rgb="FF1155CC"/>
        <sz val="11.0"/>
        <u/>
      </rPr>
      <t>cardano academy future leader</t>
    </r>
  </si>
  <si>
    <r>
      <rPr>
        <rFont val="Calibri, sans-serif"/>
        <color rgb="FF1155CC"/>
        <sz val="11.0"/>
        <u/>
      </rPr>
      <t>👨‍💻 👩‍🔬 Cardano-Specific Fellowship for Scientists and Developers</t>
    </r>
  </si>
  <si>
    <r>
      <rPr>
        <rFont val="Calibri, sans-serif"/>
        <color rgb="FF1155CC"/>
        <sz val="11.0"/>
        <u/>
      </rPr>
      <t>Cardano Kids' Blockchain Bootcamp</t>
    </r>
  </si>
  <si>
    <r>
      <rPr>
        <rFont val="Calibri, sans-serif"/>
        <color rgb="FF1155CC"/>
        <sz val="11.0"/>
        <u/>
      </rPr>
      <t>Creating Cardano Community in Bolivia</t>
    </r>
  </si>
  <si>
    <r>
      <rPr>
        <rFont val="Calibri, sans-serif"/>
        <color rgb="FF1155CC"/>
        <sz val="11.0"/>
        <u/>
      </rPr>
      <t>Cardano Toronto RoadShow 2025</t>
    </r>
  </si>
  <si>
    <r>
      <rPr>
        <rFont val="Calibri, sans-serif"/>
        <color rgb="FF1155CC"/>
        <sz val="11.0"/>
        <u/>
      </rPr>
      <t>Idea Fest Portuguese edition</t>
    </r>
  </si>
  <si>
    <r>
      <rPr>
        <rFont val="Calibri, sans-serif"/>
        <color rgb="FF1155CC"/>
        <sz val="11.0"/>
        <u/>
      </rPr>
      <t>Legal Structuring for 3UTxO: Establishing a Compliant, Tax-Efficient, and Secure Entity</t>
    </r>
  </si>
  <si>
    <r>
      <rPr>
        <rFont val="Calibri, sans-serif"/>
        <color rgb="FF1155CC"/>
        <sz val="11.0"/>
        <u/>
      </rPr>
      <t>AI Future Connect: Bridging Web2 and Web3 through AI and Blockchain</t>
    </r>
  </si>
  <si>
    <r>
      <rPr>
        <rFont val="Calibri, sans-serif"/>
        <color rgb="FF1155CC"/>
        <sz val="11.0"/>
        <u/>
      </rPr>
      <t>[CHAM] CardanoForKids\_Tiktok Education</t>
    </r>
  </si>
  <si>
    <r>
      <rPr>
        <rFont val="Calibri, sans-serif"/>
        <color rgb="FF1155CC"/>
        <sz val="11.0"/>
        <u/>
      </rPr>
      <t>Cardano LearnHub: Empowering Communities through Blockchain Education</t>
    </r>
  </si>
  <si>
    <r>
      <rPr>
        <rFont val="Calibri, sans-serif"/>
        <color rgb="FF1155CC"/>
        <sz val="11.0"/>
        <u/>
      </rPr>
      <t>Castalia: A Network State</t>
    </r>
  </si>
  <si>
    <r>
      <rPr>
        <rFont val="Calibri, sans-serif"/>
        <color rgb="FF1155CC"/>
        <sz val="11.0"/>
        <u/>
      </rPr>
      <t>A practical guide to Cardano adoption in SMEs</t>
    </r>
  </si>
  <si>
    <r>
      <rPr>
        <rFont val="Calibri, sans-serif"/>
        <color rgb="FF1155CC"/>
        <sz val="11.0"/>
        <u/>
      </rPr>
      <t>Cardano Hub for Localized Educational Content in Ethiopia (Amharic/Oromo/Tigrinya)</t>
    </r>
  </si>
  <si>
    <r>
      <rPr>
        <rFont val="Calibri, sans-serif"/>
        <color rgb="FF1155CC"/>
        <sz val="11.0"/>
        <u/>
      </rPr>
      <t>AdaVocacy for East African Universities</t>
    </r>
  </si>
  <si>
    <r>
      <rPr>
        <rFont val="Calibri, sans-serif"/>
        <color rgb="FF1155CC"/>
        <sz val="11.0"/>
        <u/>
      </rPr>
      <t>Sky3 Team - Vietnam Cardano Developers House</t>
    </r>
  </si>
  <si>
    <r>
      <rPr>
        <rFont val="Calibri, sans-serif"/>
        <color rgb="FF1155CC"/>
        <sz val="11.0"/>
        <u/>
      </rPr>
      <t>Survey on Decentralized Academic Publishing Needs for Cardano</t>
    </r>
  </si>
  <si>
    <r>
      <rPr>
        <rFont val="Calibri, sans-serif"/>
        <color rgb="FF1155CC"/>
        <sz val="11.0"/>
        <u/>
      </rPr>
      <t>Unleashing Cardano’s Power: Innovative Marketing Ideas at Major Blockchain Events</t>
    </r>
  </si>
  <si>
    <r>
      <rPr>
        <rFont val="Calibri, sans-serif"/>
        <color rgb="FF1155CC"/>
        <sz val="11.0"/>
        <u/>
      </rPr>
      <t>Expansion &amp; Video Lessons - The Cardano NFT Guides | NFT Guild</t>
    </r>
  </si>
  <si>
    <r>
      <rPr>
        <rFont val="Calibri, sans-serif"/>
        <color rgb="FF1155CC"/>
        <sz val="11.0"/>
        <u/>
      </rPr>
      <t>Connecting Regional Leaders for Cardano Community Growth</t>
    </r>
  </si>
  <si>
    <r>
      <rPr>
        <rFont val="Calibri, sans-serif"/>
        <color rgb="FF1155CC"/>
        <sz val="11.0"/>
        <u/>
      </rPr>
      <t>Cross Chain Caravan: (Part 2) Driving decentralized learning and blockchain adoption one mile at a time</t>
    </r>
  </si>
  <si>
    <r>
      <rPr>
        <rFont val="Calibri, sans-serif"/>
        <color rgb="FF1155CC"/>
        <sz val="11.0"/>
        <u/>
      </rPr>
      <t>Cardano Classroom: Strengthening East Africa through Blockchain</t>
    </r>
  </si>
  <si>
    <r>
      <rPr>
        <rFont val="Calibri, sans-serif"/>
        <color rgb="FF1155CC"/>
        <sz val="11.0"/>
        <u/>
      </rPr>
      <t>Safe land Cafe Ethiopia - Empowering Communities through Blockchain Education</t>
    </r>
  </si>
  <si>
    <r>
      <rPr>
        <rFont val="Calibri, sans-serif"/>
        <color rgb="FF1155CC"/>
        <sz val="11.0"/>
        <u/>
      </rPr>
      <t>Cardano Community Training and Mentorship: Leveraging blockchain education for participation</t>
    </r>
  </si>
  <si>
    <r>
      <rPr>
        <rFont val="Calibri, sans-serif"/>
        <color rgb="FF1155CC"/>
        <sz val="11.0"/>
        <u/>
      </rPr>
      <t>Boosting Productivity and Impact of Cardano Africa Academy</t>
    </r>
  </si>
  <si>
    <r>
      <rPr>
        <rFont val="Calibri, sans-serif"/>
        <color rgb="FF1155CC"/>
        <sz val="11.0"/>
        <u/>
      </rPr>
      <t>CARDANO CREATIVE HACK: Engaging Non technical Arts Creatives on Cardano</t>
    </r>
  </si>
  <si>
    <r>
      <rPr>
        <rFont val="Calibri, sans-serif"/>
        <color rgb="FF1155CC"/>
        <sz val="11.0"/>
        <u/>
      </rPr>
      <t>Cardano School: Building Schools in Rural Areas for a Brighter</t>
    </r>
  </si>
  <si>
    <r>
      <rPr>
        <rFont val="Calibri, sans-serif"/>
        <color rgb="FF1155CC"/>
        <sz val="11.0"/>
        <u/>
      </rPr>
      <t>WTF is blockchain? Crypto Documentary (With a Twist!) Pre-Production Funding</t>
    </r>
  </si>
  <si>
    <r>
      <rPr>
        <rFont val="Calibri, sans-serif"/>
        <color rgb="FF1155CC"/>
        <sz val="11.0"/>
        <u/>
      </rPr>
      <t>Demystifying Cardano: A Bootcamp for Beginners</t>
    </r>
  </si>
  <si>
    <r>
      <rPr>
        <rFont val="Calibri, sans-serif"/>
        <color rgb="FF1155CC"/>
        <sz val="11.0"/>
        <u/>
      </rPr>
      <t>Empowering Global Cardano Ambassadors: A Community Growth Initiative</t>
    </r>
  </si>
  <si>
    <r>
      <rPr>
        <rFont val="Calibri, sans-serif"/>
        <color rgb="FF1155CC"/>
        <sz val="11.0"/>
        <u/>
      </rPr>
      <t>Cardano Student Blockchain Ambassador Program 2</t>
    </r>
  </si>
  <si>
    <r>
      <rPr>
        <rFont val="Calibri, sans-serif"/>
        <color rgb="FF1155CC"/>
        <sz val="11.0"/>
        <u/>
      </rPr>
      <t>Cardano Tutorial for 150 Dire Dawa University Students, Ethiopia</t>
    </r>
  </si>
  <si>
    <r>
      <rPr>
        <rFont val="Calibri, sans-serif"/>
        <color rgb="FF1155CC"/>
        <sz val="11.0"/>
        <u/>
      </rPr>
      <t>Cardano Blockchain Education Program For Top Ethiopian Universities.</t>
    </r>
  </si>
  <si>
    <r>
      <rPr>
        <rFont val="Calibri, sans-serif"/>
        <color rgb="FF1155CC"/>
        <sz val="11.0"/>
        <u/>
      </rPr>
      <t>Exploring New Horizons: High School Summer Camp for Innovation and Growth</t>
    </r>
  </si>
  <si>
    <r>
      <rPr>
        <rFont val="Calibri, sans-serif"/>
        <color rgb="FF1155CC"/>
        <sz val="11.0"/>
        <u/>
      </rPr>
      <t>Educational Onboarding with Effective Sponsorship</t>
    </r>
  </si>
  <si>
    <r>
      <rPr>
        <rFont val="Calibri, sans-serif"/>
        <color rgb="FF1155CC"/>
        <sz val="11.0"/>
        <u/>
      </rPr>
      <t>The Cardano Effect: Transforming Ethiopia Through Blockchain</t>
    </r>
  </si>
  <si>
    <r>
      <rPr>
        <rFont val="Calibri, sans-serif"/>
        <color rgb="FF1155CC"/>
        <sz val="11.0"/>
        <u/>
      </rPr>
      <t>Cardano in Pop-Up Cities: Blockchain Solutions for Biotech and Web3 Innovation</t>
    </r>
  </si>
  <si>
    <r>
      <rPr>
        <rFont val="Calibri, sans-serif"/>
        <color rgb="FF1155CC"/>
        <sz val="11.0"/>
        <u/>
      </rPr>
      <t>Solving the Problem of Persistent Cardano Misconceptions</t>
    </r>
  </si>
  <si>
    <r>
      <rPr>
        <rFont val="Calibri, sans-serif"/>
        <color rgb="FF1155CC"/>
        <sz val="11.0"/>
        <u/>
      </rPr>
      <t>Explore Cardano and Governance with Gamified Quizzes</t>
    </r>
  </si>
  <si>
    <r>
      <rPr>
        <rFont val="Calibri, sans-serif"/>
        <color rgb="FF1155CC"/>
        <sz val="11.0"/>
        <u/>
      </rPr>
      <t>Scaling Cardano with 100K+ New Users - Ambassador Management, Marketing Engine &amp; Gamification for OLi</t>
    </r>
  </si>
  <si>
    <r>
      <rPr>
        <rFont val="Calibri, sans-serif"/>
        <color rgb="FF1155CC"/>
        <sz val="11.0"/>
        <u/>
      </rPr>
      <t>Yummi Universe - defend the ADA community against Yummi rugpull (Nick)</t>
    </r>
  </si>
  <si>
    <r>
      <rPr>
        <rFont val="Calibri, sans-serif"/>
        <color rgb="FF1155CC"/>
        <sz val="11.0"/>
        <u/>
      </rPr>
      <t>Promote Cardano using Music and Dance Competitions Globally</t>
    </r>
  </si>
  <si>
    <r>
      <rPr>
        <rFont val="Calibri, sans-serif"/>
        <color rgb="FF1155CC"/>
        <sz val="11.0"/>
        <u/>
      </rPr>
      <t>Cardano Intersect Campus Tour</t>
    </r>
  </si>
  <si>
    <r>
      <rPr>
        <rFont val="Calibri, sans-serif"/>
        <color rgb="FF1155CC"/>
        <sz val="11.0"/>
        <u/>
      </rPr>
      <t>Legal Framework</t>
    </r>
  </si>
  <si>
    <r>
      <rPr>
        <rFont val="Calibri, sans-serif"/>
        <color rgb="FF1155CC"/>
        <sz val="11.0"/>
        <u/>
      </rPr>
      <t>Cardano Governance Incubation</t>
    </r>
  </si>
  <si>
    <r>
      <rPr>
        <rFont val="Calibri, sans-serif"/>
        <color rgb="FF1155CC"/>
        <sz val="11.0"/>
        <u/>
      </rPr>
      <t>Academic Program Scholarship for Students and Entrepreneurs on the Cardano Platform in Venezuela and our Venezuelan immigrants</t>
    </r>
  </si>
  <si>
    <r>
      <rPr>
        <rFont val="Calibri, sans-serif"/>
        <color rgb="FF1155CC"/>
        <sz val="11.0"/>
        <u/>
      </rPr>
      <t>Ethiopia's Soulful Celebrations: Nurturing Spiritual Heritage Through Community Engagement</t>
    </r>
  </si>
  <si>
    <r>
      <rPr>
        <rFont val="Calibri, sans-serif"/>
        <color rgb="FF1155CC"/>
        <sz val="11.0"/>
        <u/>
      </rPr>
      <t>dRep Research Bureau</t>
    </r>
  </si>
  <si>
    <r>
      <rPr>
        <rFont val="Calibri, sans-serif"/>
        <color rgb="FF1155CC"/>
        <sz val="11.0"/>
        <u/>
      </rPr>
      <t>Cardano Awareness Campaign</t>
    </r>
  </si>
  <si>
    <t>Innovatio Community &amp; Services - (Argentina &amp; Uruguay) - Attract new professionals, entrepreneurs, products and brands to the ecosystem and facilitate their adoption through networking, collaborations, consulting and development.</t>
  </si>
  <si>
    <r>
      <rPr>
        <rFont val="Calibri, sans-serif"/>
        <color rgb="FF1155CC"/>
        <sz val="11.0"/>
        <u/>
      </rPr>
      <t>Spreading Cardano through Laughter: DRMZ &amp; Web3 is a Joke Team Up for a Web3 Comedy Roast</t>
    </r>
  </si>
  <si>
    <r>
      <rPr>
        <rFont val="Calibri, sans-serif"/>
        <color rgb="FF1155CC"/>
        <sz val="11.0"/>
        <u/>
      </rPr>
      <t>Hurrying up the development of the Cardano Project Catalyst in Ethiopia</t>
    </r>
  </si>
  <si>
    <r>
      <rPr>
        <rFont val="Calibri, sans-serif"/>
        <color rgb="FF1155CC"/>
        <sz val="11.0"/>
        <u/>
      </rPr>
      <t>Cardano Community Meetups and Hackathons</t>
    </r>
  </si>
  <si>
    <r>
      <rPr>
        <rFont val="Calibri, sans-serif"/>
        <color rgb="FF1155CC"/>
        <sz val="11.0"/>
        <u/>
      </rPr>
      <t>[PERSUADE] USA Cardano Growth X</t>
    </r>
  </si>
  <si>
    <r>
      <rPr>
        <rFont val="Calibri, sans-serif"/>
        <color rgb="FF1155CC"/>
        <sz val="11.0"/>
        <u/>
      </rPr>
      <t>CardanoAddis</t>
    </r>
  </si>
  <si>
    <r>
      <rPr>
        <rFont val="Calibri, sans-serif"/>
        <color rgb="FF1155CC"/>
        <sz val="11.0"/>
        <u/>
      </rPr>
      <t>Empowering Ethiopia through Blockchain: Promoting the Cardano Ecosystem on Limited Edition Sustainable Water Bottles</t>
    </r>
  </si>
  <si>
    <r>
      <rPr>
        <rFont val="Calibri, sans-serif"/>
        <color rgb="FF1155CC"/>
        <sz val="11.0"/>
        <u/>
      </rPr>
      <t>Reaching 2 Million Real Users Through Viral Social Media Campaigns!</t>
    </r>
  </si>
  <si>
    <r>
      <rPr>
        <rFont val="Calibri, sans-serif"/>
        <color rgb="FF1155CC"/>
        <sz val="11.0"/>
        <u/>
      </rPr>
      <t>Cycling - DePIN</t>
    </r>
  </si>
  <si>
    <r>
      <rPr>
        <rFont val="Calibri, sans-serif"/>
        <color rgb="FF1155CC"/>
        <sz val="11.0"/>
        <u/>
      </rPr>
      <t>Token for Good - PBW Side Event : Expose Cardano as a leader in Blockchain for Good</t>
    </r>
  </si>
  <si>
    <r>
      <rPr>
        <rFont val="Calibri, sans-serif"/>
        <color rgb="FF1155CC"/>
        <sz val="11.0"/>
        <u/>
      </rPr>
      <t>Blockchain-Powered Art Gallery for Cardano NFTs</t>
    </r>
  </si>
  <si>
    <r>
      <rPr>
        <rFont val="Calibri, sans-serif"/>
        <color rgb="FF1155CC"/>
        <sz val="11.0"/>
        <u/>
      </rPr>
      <t>Zere Academy: Expanding Cardano Adoption Through Hybrid Blockchain Education</t>
    </r>
  </si>
  <si>
    <r>
      <rPr>
        <rFont val="Calibri, sans-serif"/>
        <color rgb="FF1155CC"/>
        <sz val="11.0"/>
        <u/>
      </rPr>
      <t>Cardano Community in Zimbabwe’s Universities</t>
    </r>
  </si>
  <si>
    <r>
      <rPr>
        <rFont val="Calibri, sans-serif"/>
        <color rgb="FF1155CC"/>
        <sz val="11.0"/>
        <u/>
      </rPr>
      <t>Catalyst Inclusivity: Spanish Translation and Community Review Platform</t>
    </r>
  </si>
  <si>
    <r>
      <rPr>
        <rFont val="Calibri, sans-serif"/>
        <color rgb="FF1155CC"/>
        <sz val="11.0"/>
        <u/>
      </rPr>
      <t>CLUB CARDANO IN BUKAVU: EXPANDING THE CARDANO BLOCKCHAIN COMMUNITY</t>
    </r>
  </si>
  <si>
    <r>
      <rPr>
        <rFont val="Calibri, sans-serif"/>
        <color rgb="FF1155CC"/>
        <sz val="11.0"/>
        <u/>
      </rPr>
      <t>Rebud: Expanding Existing Events To The Cardano Community</t>
    </r>
  </si>
  <si>
    <r>
      <rPr>
        <rFont val="Calibri, sans-serif"/>
        <color rgb="FF1155CC"/>
        <sz val="11.0"/>
        <u/>
      </rPr>
      <t>Learning Smart Contracts from Scratch in Spanish - introduction to cardano programming Online Course</t>
    </r>
  </si>
  <si>
    <r>
      <rPr>
        <rFont val="Calibri, sans-serif"/>
        <color rgb="FF1155CC"/>
        <sz val="11.0"/>
        <u/>
      </rPr>
      <t>Africa Cardano Podcast</t>
    </r>
  </si>
  <si>
    <r>
      <rPr>
        <rFont val="Calibri, sans-serif"/>
        <color rgb="FF1155CC"/>
        <sz val="11.0"/>
        <u/>
      </rPr>
      <t>Cardano for Northern Ghana (CNG)</t>
    </r>
  </si>
  <si>
    <r>
      <rPr>
        <rFont val="Calibri, sans-serif"/>
        <color rgb="FF1155CC"/>
        <sz val="11.0"/>
        <u/>
      </rPr>
      <t>Cardano Identity Outreach: Presenting and writing about Hyperledger Identus</t>
    </r>
  </si>
  <si>
    <r>
      <rPr>
        <rFont val="Calibri, sans-serif"/>
        <color rgb="FF1155CC"/>
        <sz val="11.0"/>
        <u/>
      </rPr>
      <t>Empowering Women: A Platform for Support, Education, and Opportunity</t>
    </r>
  </si>
  <si>
    <r>
      <rPr>
        <rFont val="Calibri, sans-serif"/>
        <color rgb="FF1155CC"/>
        <sz val="11.0"/>
        <u/>
      </rPr>
      <t>Cardano Students Challenge: Towards Francophone Innovation</t>
    </r>
  </si>
  <si>
    <r>
      <rPr>
        <rFont val="Calibri, sans-serif"/>
        <color rgb="FF1155CC"/>
        <sz val="11.0"/>
        <u/>
      </rPr>
      <t>Fairway: Empowering African Graduates in Higher Education with Cardano-based SSI and VCs to enable Job Opportunities in Europe</t>
    </r>
  </si>
  <si>
    <r>
      <rPr>
        <rFont val="Calibri, sans-serif"/>
        <color rgb="FF1155CC"/>
        <sz val="11.0"/>
        <u/>
      </rPr>
      <t>Cardano Technical Studies Lives</t>
    </r>
  </si>
  <si>
    <r>
      <rPr>
        <rFont val="Calibri, sans-serif"/>
        <color rgb="FF1155CC"/>
        <sz val="11.0"/>
        <u/>
      </rPr>
      <t>Bridging Ethiopia’s Blockchain Knowledge Gap: A Cardano-Focused Book Donation and Plutus Education Campaign</t>
    </r>
  </si>
  <si>
    <r>
      <rPr>
        <rFont val="Calibri, sans-serif"/>
        <color rgb="FF1155CC"/>
        <sz val="11.0"/>
        <u/>
      </rPr>
      <t>EmpowerVoters-Bridging the Gap in Cardano Decentralized Governance</t>
    </r>
  </si>
  <si>
    <r>
      <rPr>
        <rFont val="Calibri, sans-serif"/>
        <color rgb="FF1155CC"/>
        <sz val="11.0"/>
        <u/>
      </rPr>
      <t>Cardano User Journeys</t>
    </r>
  </si>
  <si>
    <r>
      <rPr>
        <rFont val="Calibri, sans-serif"/>
        <color rgb="FF1155CC"/>
        <sz val="11.0"/>
        <u/>
      </rPr>
      <t>Cardano Governance Optimization Research</t>
    </r>
  </si>
  <si>
    <r>
      <rPr>
        <rFont val="Calibri, sans-serif"/>
        <color rgb="FF1155CC"/>
        <sz val="11.0"/>
        <u/>
      </rPr>
      <t>Cardano Governance Educational Series</t>
    </r>
  </si>
  <si>
    <r>
      <rPr>
        <rFont val="Calibri, sans-serif"/>
        <color rgb="FF1155CC"/>
        <sz val="11.0"/>
        <u/>
      </rPr>
      <t>Reading Books, Reviewing, and Teaching Cardano: Empowering the Future of Blockchain in Ethiopia</t>
    </r>
  </si>
  <si>
    <r>
      <rPr>
        <rFont val="Calibri, sans-serif"/>
        <color rgb="FF1155CC"/>
        <sz val="11.0"/>
        <u/>
      </rPr>
      <t>Awen - C-Suite | Cardano Creator Conference in Chicago</t>
    </r>
  </si>
  <si>
    <r>
      <rPr>
        <rFont val="Calibri, sans-serif"/>
        <color rgb="FF1155CC"/>
        <sz val="11.0"/>
        <u/>
      </rPr>
      <t>Dynamic Compliance Guidelines for the Cardano Network</t>
    </r>
  </si>
  <si>
    <r>
      <rPr>
        <rFont val="Calibri, sans-serif"/>
        <color rgb="FF1155CC"/>
        <sz val="11.0"/>
        <u/>
      </rPr>
      <t>Tertiary Blockchain Education and Onboarding</t>
    </r>
  </si>
  <si>
    <r>
      <rPr>
        <rFont val="Calibri, sans-serif"/>
        <color rgb="FF1155CC"/>
        <sz val="11.0"/>
        <u/>
      </rPr>
      <t>"Cardano: A Better Future" Short Film Competition</t>
    </r>
  </si>
  <si>
    <r>
      <rPr>
        <rFont val="Calibri, sans-serif"/>
        <color rgb="FF1155CC"/>
        <sz val="11.0"/>
        <u/>
      </rPr>
      <t>Empowering DRCongo Educators to Teach Cardano Blockchain in Universities</t>
    </r>
  </si>
  <si>
    <r>
      <rPr>
        <rFont val="Calibri, sans-serif"/>
        <color rgb="FF1155CC"/>
        <sz val="11.0"/>
        <u/>
      </rPr>
      <t>Thesis &amp; Dysmorphia and CSWAP - Concept: Decentralised Academic Journal System on Cardano</t>
    </r>
  </si>
  <si>
    <r>
      <rPr>
        <rFont val="Calibri, sans-serif"/>
        <color rgb="FF1155CC"/>
        <sz val="11.0"/>
        <u/>
      </rPr>
      <t>Cardano Governance, Education and Outreach program in Colleges in Ghana (Northern Region)</t>
    </r>
  </si>
  <si>
    <r>
      <rPr>
        <rFont val="Calibri, sans-serif"/>
        <color rgb="FF1155CC"/>
        <sz val="11.0"/>
        <u/>
      </rPr>
      <t>Empowering the Ethiopian Blockchain Ecosystem through Cardano Adoption</t>
    </r>
  </si>
  <si>
    <r>
      <rPr>
        <rFont val="Calibri, sans-serif"/>
        <color rgb="FF1155CC"/>
        <sz val="11.0"/>
        <u/>
      </rPr>
      <t>Work for ADA Outsourcing in Ethiopia</t>
    </r>
  </si>
  <si>
    <r>
      <rPr>
        <rFont val="Calibri, sans-serif"/>
        <color rgb="FF1155CC"/>
        <sz val="11.0"/>
        <u/>
      </rPr>
      <t>Better Governance for Community and Professional Groups with Cardano DAO Tools</t>
    </r>
  </si>
  <si>
    <r>
      <rPr>
        <rFont val="Calibri, sans-serif"/>
        <color rgb="FF1155CC"/>
        <sz val="11.0"/>
        <u/>
      </rPr>
      <t>USA National Newspaper Campaign Promoting Cardano Blockchain Decentralization</t>
    </r>
  </si>
  <si>
    <r>
      <rPr>
        <rFont val="Calibri, sans-serif"/>
        <color rgb="FF1155CC"/>
        <sz val="11.0"/>
        <u/>
      </rPr>
      <t>ADATV 24h Corporate TV Cardano - Digital Signage Out of Home with AI and News</t>
    </r>
  </si>
  <si>
    <r>
      <rPr>
        <rFont val="Calibri, sans-serif"/>
        <color rgb="FF1155CC"/>
        <sz val="11.0"/>
        <u/>
      </rPr>
      <t>Turkish Cardano Initiation</t>
    </r>
  </si>
  <si>
    <r>
      <rPr>
        <rFont val="Calibri, sans-serif"/>
        <color rgb="FF1155CC"/>
        <sz val="11.0"/>
        <u/>
      </rPr>
      <t>Cardano free Tutorial for 100 Students in Arbaminch,Ethiopia</t>
    </r>
  </si>
  <si>
    <r>
      <rPr>
        <rFont val="Calibri, sans-serif"/>
        <color rgb="FF1155CC"/>
        <sz val="11.0"/>
        <u/>
      </rPr>
      <t>Cardano India: Offline Developer &amp; Community Events</t>
    </r>
  </si>
  <si>
    <r>
      <rPr>
        <rFont val="Calibri, sans-serif"/>
        <color rgb="FF1155CC"/>
        <sz val="11.0"/>
        <u/>
      </rPr>
      <t>Empowered women</t>
    </r>
  </si>
  <si>
    <r>
      <rPr>
        <rFont val="Calibri, sans-serif"/>
        <color rgb="FF1155CC"/>
        <sz val="11.0"/>
        <u/>
      </rPr>
      <t>Cardano Technology Workshop - Brazil</t>
    </r>
  </si>
  <si>
    <r>
      <rPr>
        <rFont val="Calibri, sans-serif"/>
        <color rgb="FF1155CC"/>
        <sz val="11.0"/>
        <u/>
      </rPr>
      <t>Build a Better Ethiopia with Cardano</t>
    </r>
  </si>
  <si>
    <r>
      <rPr>
        <rFont val="Calibri, sans-serif"/>
        <color rgb="FF1155CC"/>
        <sz val="11.0"/>
        <u/>
      </rPr>
      <t>HydraVoice - The Layer2 of Cardano for Gaming Enthusiast</t>
    </r>
  </si>
  <si>
    <t>Innovatio Community &amp; Services - (Spain &amp; Andorra) - Attract new professionals, entrepreneurs, products and brands to the ecosystem and facilitate their adoption through networking, collaborations, consulting and development.</t>
  </si>
  <si>
    <r>
      <rPr>
        <rFont val="Calibri, sans-serif"/>
        <color rgb="FF1155CC"/>
        <sz val="11.0"/>
        <u/>
      </rPr>
      <t>Tech &amp; Wellness: Blockchain Education Meets Fitness.</t>
    </r>
  </si>
  <si>
    <r>
      <rPr>
        <rFont val="Calibri, sans-serif"/>
        <color rgb="FF1155CC"/>
        <sz val="11.0"/>
        <u/>
      </rPr>
      <t>Uniting Nigerian Cardano Communities towards a Cohesive Future: A Path to Collective Progress, Widespread adoption and impact</t>
    </r>
  </si>
  <si>
    <r>
      <rPr>
        <rFont val="Calibri, sans-serif"/>
        <color rgb="FF1155CC"/>
        <sz val="11.0"/>
        <u/>
      </rPr>
      <t>Unified Nigeria Cardano Meetup</t>
    </r>
  </si>
  <si>
    <r>
      <rPr>
        <rFont val="Calibri, sans-serif"/>
        <color rgb="FF1155CC"/>
        <sz val="11.0"/>
        <u/>
      </rPr>
      <t>CARDANO 10CITY: Hoisting the flag of Cardano and evangelizing the Cardano blockchain.</t>
    </r>
  </si>
  <si>
    <r>
      <rPr>
        <rFont val="Calibri, sans-serif"/>
        <color rgb="FF1155CC"/>
        <sz val="11.0"/>
        <u/>
      </rPr>
      <t>Promoting ADA via Ads on Ashewa E-commerce Platform</t>
    </r>
  </si>
  <si>
    <r>
      <rPr>
        <rFont val="Calibri, sans-serif"/>
        <color rgb="FF1155CC"/>
        <sz val="11.0"/>
        <u/>
      </rPr>
      <t>Educational Google Advertising Campaigns. Cardano Decentralization</t>
    </r>
  </si>
  <si>
    <r>
      <rPr>
        <rFont val="Calibri, sans-serif"/>
        <color rgb="FF1155CC"/>
        <sz val="11.0"/>
        <u/>
      </rPr>
      <t>Cardano Content Creation and Curation Platform</t>
    </r>
  </si>
  <si>
    <r>
      <rPr>
        <rFont val="Calibri, sans-serif"/>
        <color rgb="FF1155CC"/>
        <sz val="11.0"/>
        <u/>
      </rPr>
      <t>Cardano HODLers of Ethiopia: A New Dawn</t>
    </r>
  </si>
  <si>
    <r>
      <rPr>
        <rFont val="Calibri, sans-serif"/>
        <color rgb="FF1155CC"/>
        <sz val="11.0"/>
        <u/>
      </rPr>
      <t>Cardano Student Ambassadors Program for East-African Universities</t>
    </r>
  </si>
  <si>
    <r>
      <rPr>
        <rFont val="Calibri, sans-serif"/>
        <color rgb="FF1155CC"/>
        <sz val="11.0"/>
        <u/>
      </rPr>
      <t>Cardano Elevate: Catalyzing Growth in Ghana’s Emerging Regions</t>
    </r>
  </si>
  <si>
    <r>
      <rPr>
        <rFont val="Calibri, sans-serif"/>
        <color rgb="FF1155CC"/>
        <sz val="11.0"/>
        <u/>
      </rPr>
      <t>Burgermania: A community Driven Satirical Animated Series</t>
    </r>
  </si>
  <si>
    <r>
      <rPr>
        <rFont val="Calibri, sans-serif"/>
        <color rgb="FF1155CC"/>
        <sz val="11.0"/>
        <u/>
      </rPr>
      <t>Catalyst and Health Talk for the Aged in Accra Ghana</t>
    </r>
  </si>
  <si>
    <r>
      <rPr>
        <rFont val="Calibri, sans-serif"/>
        <color rgb="FF1155CC"/>
        <sz val="11.0"/>
        <u/>
      </rPr>
      <t>Catalyse Community-led Open Identity</t>
    </r>
  </si>
  <si>
    <r>
      <rPr>
        <rFont val="Calibri, sans-serif"/>
        <color rgb="FF1155CC"/>
        <sz val="11.0"/>
        <u/>
      </rPr>
      <t>Cardano Educational Webinars and Workshops</t>
    </r>
  </si>
  <si>
    <r>
      <rPr>
        <rFont val="Calibri, sans-serif"/>
        <color rgb="FF1155CC"/>
        <sz val="11.0"/>
        <u/>
      </rPr>
      <t>Teaching Web3 and blockchain to Ghanaian high school students, giving them useful foundational knowledge, and introducing Cardano to encourage future blockchain users and developers.</t>
    </r>
  </si>
  <si>
    <r>
      <rPr>
        <rFont val="Calibri, sans-serif"/>
        <color rgb="FF1155CC"/>
        <sz val="11.0"/>
        <u/>
      </rPr>
      <t>DLT360: Relaunch SMART INDUSTRY FORUM for Real-World-Adoption</t>
    </r>
  </si>
  <si>
    <r>
      <rPr>
        <rFont val="Calibri, sans-serif"/>
        <color rgb="FF1155CC"/>
        <sz val="11.0"/>
        <u/>
      </rPr>
      <t>Cardano Trivia Nights</t>
    </r>
  </si>
  <si>
    <r>
      <rPr>
        <rFont val="Calibri, sans-serif"/>
        <color rgb="FF1155CC"/>
        <sz val="11.0"/>
        <u/>
      </rPr>
      <t>SWARM Treasury PBL</t>
    </r>
  </si>
  <si>
    <r>
      <rPr>
        <rFont val="Calibri, sans-serif"/>
        <color rgb="FF1155CC"/>
        <sz val="11.0"/>
        <u/>
      </rPr>
      <t>[INTERSECT Decentralized Education SIG] Workshops and Learning Templates "The Social Layer of Cardano"</t>
    </r>
  </si>
  <si>
    <r>
      <rPr>
        <rFont val="Calibri, sans-serif"/>
        <color rgb="FF1155CC"/>
        <sz val="11.0"/>
        <u/>
      </rPr>
      <t>Art and Cultural Preservation</t>
    </r>
  </si>
  <si>
    <r>
      <rPr>
        <rFont val="Calibri, sans-serif"/>
        <color rgb="FF1155CC"/>
        <sz val="11.0"/>
        <u/>
      </rPr>
      <t>[CARDANO TV] CARDANO 60s - Swift News Coverage with Short Videos: Elevating Cardano Updates</t>
    </r>
  </si>
  <si>
    <r>
      <rPr>
        <rFont val="Calibri, sans-serif"/>
        <color rgb="FF1155CC"/>
        <sz val="11.0"/>
        <u/>
      </rPr>
      <t>Cardano Web3 OpenDoor Bootcamp</t>
    </r>
  </si>
  <si>
    <r>
      <rPr>
        <rFont val="Calibri, sans-serif"/>
        <color rgb="FF1155CC"/>
        <sz val="11.0"/>
        <u/>
      </rPr>
      <t>Unlocking Opportunities: Cardano and blockchain Education in Rural Areas</t>
    </r>
  </si>
  <si>
    <r>
      <rPr>
        <rFont val="Calibri, sans-serif"/>
        <color rgb="FF1155CC"/>
        <sz val="11.0"/>
        <u/>
      </rPr>
      <t>StarchChain Marketing Expansion</t>
    </r>
  </si>
  <si>
    <r>
      <rPr>
        <rFont val="Calibri, sans-serif"/>
        <color rgb="FF1155CC"/>
        <sz val="11.0"/>
        <u/>
      </rPr>
      <t>Blockchain Academy for Leaders - Strategic Training in Blockchain and Cardano for Decision Makers</t>
    </r>
  </si>
  <si>
    <r>
      <rPr>
        <rFont val="Calibri, sans-serif"/>
        <color rgb="FF1155CC"/>
        <sz val="11.0"/>
        <u/>
      </rPr>
      <t>Sentinel Wallet- AI Enabled Cardano Wallet for Enhanced Security</t>
    </r>
  </si>
  <si>
    <r>
      <rPr>
        <rFont val="Calibri, sans-serif"/>
        <color rgb="FF1155CC"/>
        <sz val="11.0"/>
        <u/>
      </rPr>
      <t>Building an Ethiopia-Based Global Cardano Community via Telegram: Educating, Engaging, and Growing the Ecosystem</t>
    </r>
  </si>
  <si>
    <r>
      <rPr>
        <rFont val="Calibri, sans-serif"/>
        <color rgb="FF1155CC"/>
        <sz val="11.0"/>
        <u/>
      </rPr>
      <t>Osun State Cardano Blockchain Conference: New Wave of Adoption</t>
    </r>
  </si>
  <si>
    <r>
      <rPr>
        <rFont val="Calibri, sans-serif"/>
        <color rgb="FF1155CC"/>
        <sz val="11.0"/>
        <u/>
      </rPr>
      <t>Quiz Bank building and Edu Gamification for Cardano ecosystem</t>
    </r>
  </si>
  <si>
    <r>
      <rPr>
        <rFont val="Calibri, sans-serif"/>
        <color rgb="FF1155CC"/>
        <sz val="11.0"/>
        <u/>
      </rPr>
      <t>Ethiopia: Cardano Dev Education</t>
    </r>
  </si>
  <si>
    <r>
      <rPr>
        <rFont val="Calibri, sans-serif"/>
        <color rgb="FF1155CC"/>
        <sz val="11.0"/>
        <u/>
      </rPr>
      <t>Expanding the Ngong Road Cardano Blockchain Lab to Increase Community Engagements and Sustainability.</t>
    </r>
  </si>
  <si>
    <r>
      <rPr>
        <rFont val="Calibri, sans-serif"/>
        <color rgb="FF1155CC"/>
        <sz val="11.0"/>
        <u/>
      </rPr>
      <t>Cardano Hub in Hawassa</t>
    </r>
  </si>
  <si>
    <r>
      <rPr>
        <rFont val="Calibri, sans-serif"/>
        <color rgb="FF1155CC"/>
        <sz val="11.0"/>
        <u/>
      </rPr>
      <t>CARDANO Youth Football Association (CYFA): kicking Of a brighter future</t>
    </r>
  </si>
  <si>
    <r>
      <rPr>
        <rFont val="Calibri, sans-serif"/>
        <color rgb="FF1155CC"/>
        <sz val="11.0"/>
        <u/>
      </rPr>
      <t>Empowering Ethiopia: Promoting Cardano Adoption through Influencers in Amharic</t>
    </r>
  </si>
  <si>
    <r>
      <rPr>
        <rFont val="Calibri, sans-serif"/>
        <color rgb="FF1155CC"/>
        <sz val="11.0"/>
        <u/>
      </rPr>
      <t>Development of a Digital Marketing and Product Promotion Platform</t>
    </r>
  </si>
  <si>
    <r>
      <rPr>
        <rFont val="Calibri, sans-serif"/>
        <color rgb="FF1155CC"/>
        <sz val="11.0"/>
        <u/>
      </rPr>
      <t>Empowering Communities through Blockchain Education: Strengthening Learning Centers with Cardano Integration</t>
    </r>
  </si>
  <si>
    <r>
      <rPr>
        <rFont val="Calibri, sans-serif"/>
        <color rgb="FF1155CC"/>
        <sz val="11.0"/>
        <u/>
      </rPr>
      <t>EthioCardano</t>
    </r>
  </si>
  <si>
    <r>
      <rPr>
        <rFont val="Calibri, sans-serif"/>
        <color rgb="FF1155CC"/>
        <sz val="11.0"/>
        <u/>
      </rPr>
      <t>Football Club ADA: Promoting Cardano Through Sport</t>
    </r>
  </si>
  <si>
    <r>
      <rPr>
        <rFont val="Calibri, sans-serif"/>
        <color rgb="FF1155CC"/>
        <sz val="11.0"/>
        <u/>
      </rPr>
      <t>Cardano Artists: A Seasonal Art Competition in Ethiopia</t>
    </r>
  </si>
  <si>
    <r>
      <rPr>
        <rFont val="Calibri, sans-serif"/>
        <color rgb="FF1155CC"/>
        <sz val="11.0"/>
        <u/>
      </rPr>
      <t>Empowering Developers: An Open-Source Plutus Education Platform</t>
    </r>
  </si>
  <si>
    <r>
      <rPr>
        <rFont val="Calibri, sans-serif"/>
        <color rgb="FF1155CC"/>
        <sz val="11.0"/>
        <u/>
      </rPr>
      <t>NFT and gaming club</t>
    </r>
  </si>
  <si>
    <r>
      <rPr>
        <rFont val="Calibri, sans-serif"/>
        <color rgb="FF1155CC"/>
        <sz val="11.0"/>
        <u/>
      </rPr>
      <t>CARDANO LEAGUE - Uniting fútbol and blockchain in Latin America, the Cardano League captivates fans, promotes adoption, and scores for the future of the region!</t>
    </r>
  </si>
  <si>
    <r>
      <rPr>
        <rFont val="Calibri, sans-serif"/>
        <color rgb="FF1155CC"/>
        <sz val="11.0"/>
        <u/>
      </rPr>
      <t>[VNEconomics Academy] New approach to promote Project Catalyst</t>
    </r>
  </si>
  <si>
    <r>
      <rPr>
        <rFont val="Calibri, sans-serif"/>
        <color rgb="FF1155CC"/>
        <sz val="11.0"/>
        <u/>
      </rPr>
      <t>Cardano Meetups and Events in Ethiopia</t>
    </r>
  </si>
  <si>
    <r>
      <rPr>
        <rFont val="Calibri, sans-serif"/>
        <color rgb="FF1155CC"/>
        <sz val="11.0"/>
        <u/>
      </rPr>
      <t>Cardano Festival</t>
    </r>
  </si>
  <si>
    <r>
      <rPr>
        <rFont val="Calibri, sans-serif"/>
        <color rgb="FF1155CC"/>
        <sz val="11.0"/>
        <u/>
      </rPr>
      <t>Next Trend Labs: WEB3 &amp; CARDANO EDUCATION FOR NIGERIAN SECONDARY SCHOOLS</t>
    </r>
  </si>
  <si>
    <r>
      <rPr>
        <rFont val="Calibri, sans-serif"/>
        <color rgb="FF1155CC"/>
        <sz val="11.0"/>
        <u/>
      </rPr>
      <t>Cardano Preacher: Bilingual blockchain blog</t>
    </r>
  </si>
  <si>
    <r>
      <rPr>
        <rFont val="Calibri, sans-serif"/>
        <color rgb="FF1155CC"/>
        <sz val="11.0"/>
        <u/>
      </rPr>
      <t>Respect Games bond community and bring value to Cardano Ecosystem through Fractal Governance Pilot Project</t>
    </r>
  </si>
  <si>
    <r>
      <rPr>
        <rFont val="Calibri, sans-serif"/>
        <color rgb="FF1155CC"/>
        <sz val="11.0"/>
        <u/>
      </rPr>
      <t>Onboarding farmers to the cardano community whiles educating them to mitigate climate actions that affect farm produce</t>
    </r>
  </si>
  <si>
    <r>
      <rPr>
        <rFont val="Calibri, sans-serif"/>
        <color rgb="FF1155CC"/>
        <sz val="11.0"/>
        <u/>
      </rPr>
      <t>Cardano Community Ambassador Program</t>
    </r>
  </si>
  <si>
    <r>
      <rPr>
        <rFont val="Calibri, sans-serif"/>
        <color rgb="FF1155CC"/>
        <sz val="11.0"/>
        <u/>
      </rPr>
      <t>Cardano-Sponsored Ethiopian Holiday Celebrations for Ecosystem Growth</t>
    </r>
  </si>
  <si>
    <r>
      <rPr>
        <rFont val="Calibri, sans-serif"/>
        <color rgb="FF1155CC"/>
        <sz val="11.0"/>
        <u/>
      </rPr>
      <t>Empowering Cardano Through Community-Driven Events</t>
    </r>
  </si>
  <si>
    <r>
      <rPr>
        <rFont val="Calibri, sans-serif"/>
        <color rgb="FF1155CC"/>
        <sz val="11.0"/>
        <u/>
      </rPr>
      <t>Professional PR agency writes &amp; distributes Press Releases for Cardano Companies (yellow house GmbH)</t>
    </r>
  </si>
  <si>
    <r>
      <rPr>
        <rFont val="Calibri, sans-serif"/>
        <color rgb="FF1155CC"/>
        <sz val="11.0"/>
        <u/>
      </rPr>
      <t>3D ANIMATION STUDIO FOR CARDANO BLOCKCHAIN TECHNOLOGY DEVELOPERS</t>
    </r>
  </si>
  <si>
    <r>
      <rPr>
        <rFont val="Calibri, sans-serif"/>
        <color rgb="FF1155CC"/>
        <sz val="11.0"/>
        <u/>
      </rPr>
      <t>CAD [CARDANO AFRICA DAO]</t>
    </r>
  </si>
  <si>
    <r>
      <rPr>
        <rFont val="Calibri, sans-serif"/>
        <color rgb="FF1155CC"/>
        <sz val="11.0"/>
        <u/>
      </rPr>
      <t>Digital Skills for All: Community Computer Class Initiative</t>
    </r>
  </si>
  <si>
    <r>
      <rPr>
        <rFont val="Calibri, sans-serif"/>
        <color rgb="FF1155CC"/>
        <sz val="11.0"/>
        <u/>
      </rPr>
      <t>understanding about cardano project in my country</t>
    </r>
  </si>
  <si>
    <r>
      <rPr>
        <rFont val="Calibri, sans-serif"/>
        <color rgb="FF1155CC"/>
        <sz val="11.0"/>
        <u/>
      </rPr>
      <t>Talk Show: "Crypto - Blood experience on the journey to success"</t>
    </r>
  </si>
  <si>
    <r>
      <rPr>
        <rFont val="Calibri, sans-serif"/>
        <color rgb="FF1155CC"/>
        <sz val="11.0"/>
        <u/>
      </rPr>
      <t>NFT Meme Collection : Vitalik Buterin (Founder &amp; Inventor at Ethereum) on Cardano</t>
    </r>
  </si>
  <si>
    <r>
      <rPr>
        <rFont val="Calibri, sans-serif"/>
        <color rgb="FF1155CC"/>
        <sz val="11.0"/>
        <u/>
      </rPr>
      <t>BuzzHub: Boosting Cardano Adoption via Social Media</t>
    </r>
  </si>
  <si>
    <r>
      <rPr>
        <rFont val="Calibri, sans-serif"/>
        <color rgb="FF1155CC"/>
        <sz val="11.0"/>
        <u/>
      </rPr>
      <t>Wellness House for Cardarno Drep and Voter</t>
    </r>
  </si>
  <si>
    <r>
      <rPr>
        <rFont val="Calibri, sans-serif"/>
        <color rgb="FF1155CC"/>
        <sz val="11.0"/>
        <u/>
      </rPr>
      <t>Cardano Campus Incubation Hub</t>
    </r>
  </si>
  <si>
    <r>
      <rPr>
        <rFont val="Calibri, sans-serif"/>
        <color rgb="FF1155CC"/>
        <sz val="11.0"/>
        <u/>
      </rPr>
      <t>Promoting female participation in Cardano..</t>
    </r>
  </si>
  <si>
    <r>
      <rPr>
        <rFont val="Calibri, sans-serif"/>
        <color rgb="FF1155CC"/>
        <sz val="11.0"/>
        <u/>
      </rPr>
      <t>Promoting Gender in Cardano community.</t>
    </r>
  </si>
  <si>
    <r>
      <rPr>
        <rFont val="Calibri, sans-serif"/>
        <color rgb="FF1155CC"/>
        <sz val="11.0"/>
        <u/>
      </rPr>
      <t>Southern California retreat &amp; wellness space - Workshops designed to educate, incubate &amp; onboard creatives to Cardano</t>
    </r>
  </si>
  <si>
    <r>
      <rPr>
        <rFont val="Calibri, sans-serif"/>
        <color rgb="FF1155CC"/>
        <sz val="11.0"/>
        <u/>
      </rPr>
      <t>innovative execution</t>
    </r>
  </si>
  <si>
    <r>
      <rPr>
        <rFont val="Calibri, sans-serif"/>
        <color rgb="FF1155CC"/>
        <sz val="11.0"/>
        <u/>
      </rPr>
      <t>Nomadic Tri-state Meetups and Event Vendor for The Cardano Blockchain</t>
    </r>
  </si>
  <si>
    <r>
      <rPr>
        <rFont val="Calibri, sans-serif"/>
        <color rgb="FF1155CC"/>
        <sz val="11.0"/>
        <u/>
      </rPr>
      <t>Fluid swaps - Trade CNTs against BTC, ETH or MATIC</t>
    </r>
  </si>
  <si>
    <r>
      <rPr>
        <rFont val="Calibri, sans-serif"/>
        <color rgb="FF1155CC"/>
        <sz val="11.0"/>
        <u/>
      </rPr>
      <t>USDM and BTC payments support in Hydra Contactless Micropayments app</t>
    </r>
  </si>
  <si>
    <r>
      <rPr>
        <rFont val="Calibri, sans-serif"/>
        <color rgb="FF1155CC"/>
        <sz val="11.0"/>
        <u/>
      </rPr>
      <t>GeroWallet - Bank API and Wallet Integration</t>
    </r>
  </si>
  <si>
    <r>
      <rPr>
        <rFont val="Calibri, sans-serif"/>
        <color rgb="FF1155CC"/>
        <sz val="11.0"/>
        <u/>
      </rPr>
      <t>Cardano Mercury for MedusaJS</t>
    </r>
  </si>
  <si>
    <r>
      <rPr>
        <rFont val="Calibri, sans-serif"/>
        <color rgb="FF1155CC"/>
        <sz val="11.0"/>
        <u/>
      </rPr>
      <t>SIDAN | KnightSafe - Self-custodial Vault for DeFi Trading</t>
    </r>
  </si>
  <si>
    <r>
      <rPr>
        <rFont val="Calibri, sans-serif"/>
        <color rgb="FF1155CC"/>
        <sz val="11.0"/>
        <u/>
      </rPr>
      <t>The first Plastic Credit ReFi Protocol with USDM</t>
    </r>
  </si>
  <si>
    <r>
      <rPr>
        <rFont val="Calibri, sans-serif"/>
        <color rgb="FF1155CC"/>
        <sz val="11.0"/>
        <u/>
      </rPr>
      <t>Juventus FC (Serie A) - Transforming Fan Engagement with Cardano Solutions</t>
    </r>
  </si>
  <si>
    <r>
      <rPr>
        <rFont val="Calibri, sans-serif"/>
        <color rgb="FF1155CC"/>
        <sz val="11.0"/>
        <u/>
      </rPr>
      <t>[Tempo] Multi-party alliance</t>
    </r>
  </si>
  <si>
    <r>
      <rPr>
        <rFont val="Calibri, sans-serif"/>
        <color rgb="FF1155CC"/>
        <sz val="11.0"/>
        <u/>
      </rPr>
      <t>Mercury: Tokenomics Statements</t>
    </r>
  </si>
  <si>
    <r>
      <rPr>
        <rFont val="Calibri, sans-serif"/>
        <color rgb="FF1155CC"/>
        <sz val="11.0"/>
        <u/>
      </rPr>
      <t>Marlowe 2025: Oracle Protocol, Design and Implementation</t>
    </r>
  </si>
  <si>
    <r>
      <rPr>
        <rFont val="Calibri, sans-serif"/>
        <color rgb="FF1155CC"/>
        <sz val="11.0"/>
        <u/>
      </rPr>
      <t>WP NMKR Connect 🔌 - WordPress Plugin to Display &amp; Manage Cardano/Solana NFTs</t>
    </r>
  </si>
  <si>
    <r>
      <rPr>
        <rFont val="Calibri, sans-serif"/>
        <color rgb="FF1155CC"/>
        <sz val="11.0"/>
        <u/>
      </rPr>
      <t>ADA Wallet for Salesforce</t>
    </r>
  </si>
  <si>
    <r>
      <rPr>
        <rFont val="Calibri, sans-serif"/>
        <color rgb="FF1155CC"/>
        <sz val="11.0"/>
        <u/>
      </rPr>
      <t>Cardano Analytics Platform powered by LLM</t>
    </r>
  </si>
  <si>
    <r>
      <rPr>
        <rFont val="Calibri, sans-serif"/>
        <color rgb="FF1155CC"/>
        <sz val="11.0"/>
        <u/>
      </rPr>
      <t>Cardano's NFC Solution to Counterfeit-Proof Commerce using Asymmetric Encryption</t>
    </r>
  </si>
  <si>
    <r>
      <rPr>
        <rFont val="Calibri, sans-serif"/>
        <color rgb="FF1155CC"/>
        <sz val="11.0"/>
        <u/>
      </rPr>
      <t>MineFreeUkraine: Cardano-based DeFi Platform for Large-Scale Humanitarian Demining and Socio-Economic Recovery of Ukraine</t>
    </r>
  </si>
  <si>
    <r>
      <rPr>
        <rFont val="Calibri, sans-serif"/>
        <color rgb="FF1155CC"/>
        <sz val="11.0"/>
        <u/>
      </rPr>
      <t>LuxeChain: Decentralized Luxury Watches &amp; Accessories Authentication</t>
    </r>
  </si>
  <si>
    <r>
      <rPr>
        <rFont val="Calibri, sans-serif"/>
        <color rgb="FF1155CC"/>
        <sz val="11.0"/>
        <u/>
      </rPr>
      <t>Janus Wallet: Simplified Cardano Onboarding with ZK Proof</t>
    </r>
  </si>
  <si>
    <r>
      <rPr>
        <rFont val="Calibri, sans-serif"/>
        <color rgb="FF1155CC"/>
        <sz val="11.0"/>
        <u/>
      </rPr>
      <t>Foreon Network | People Powered Prediction Market On Cardano</t>
    </r>
  </si>
  <si>
    <r>
      <rPr>
        <rFont val="Calibri, sans-serif"/>
        <color rgb="FF1155CC"/>
        <sz val="11.0"/>
        <u/>
      </rPr>
      <t>Amplifi</t>
    </r>
  </si>
  <si>
    <r>
      <rPr>
        <rFont val="Calibri, sans-serif"/>
        <color rgb="FF1155CC"/>
        <sz val="11.0"/>
        <u/>
      </rPr>
      <t>Amnesty International DAO and Human Rights token Proof of Concept - 10 Million Global Membership Community</t>
    </r>
  </si>
  <si>
    <r>
      <rPr>
        <rFont val="Calibri, sans-serif"/>
        <color rgb="FF1155CC"/>
        <sz val="11.0"/>
        <u/>
      </rPr>
      <t>cPoker Hydra Case Study: Implement Interactive dApp</t>
    </r>
  </si>
  <si>
    <r>
      <rPr>
        <rFont val="Calibri, sans-serif"/>
        <color rgb="FF1155CC"/>
        <sz val="11.0"/>
        <u/>
      </rPr>
      <t>[PKL] Cardano Governance Explorer Visualized with Graphs</t>
    </r>
  </si>
  <si>
    <r>
      <rPr>
        <rFont val="Calibri, sans-serif"/>
        <color rgb="FF1155CC"/>
        <sz val="11.0"/>
        <u/>
      </rPr>
      <t>Indonesia CAR-dano: An Immutable History Record System for Pre-Owned Automotive Transactions in Indonesia [PHASE 1: DEVELOPMENT]</t>
    </r>
  </si>
  <si>
    <r>
      <rPr>
        <rFont val="Calibri, sans-serif"/>
        <color rgb="FF1155CC"/>
        <sz val="11.0"/>
        <u/>
      </rPr>
      <t>CASIA x Cardano4Good - a dApp Fundraising Platform for Social Good Projects (Tokenization Pilot - phase 2)</t>
    </r>
  </si>
  <si>
    <r>
      <rPr>
        <rFont val="Calibri, sans-serif"/>
        <color rgb="FF1155CC"/>
        <sz val="11.0"/>
        <u/>
      </rPr>
      <t>Eintracht Frankfurt (Bundesliga) - Leading The Sports Tech Revolution By Showcasing The Impact Of Cardano Integration</t>
    </r>
  </si>
  <si>
    <r>
      <rPr>
        <rFont val="Calibri, sans-serif"/>
        <color rgb="FF1155CC"/>
        <sz val="11.0"/>
        <u/>
      </rPr>
      <t>ElectionGuard + Cardano: provably fair traditional elections</t>
    </r>
  </si>
  <si>
    <r>
      <rPr>
        <rFont val="Calibri, sans-serif"/>
        <color rgb="FF1155CC"/>
        <sz val="11.0"/>
        <u/>
      </rPr>
      <t>Minting NFTs from historical agricultural field boundary crop performance</t>
    </r>
  </si>
  <si>
    <r>
      <rPr>
        <rFont val="Calibri, sans-serif"/>
        <color rgb="FF1155CC"/>
        <sz val="11.0"/>
        <u/>
      </rPr>
      <t>CardanoFlow: Transparent Supply Chain &amp; Environmental Impact Management</t>
    </r>
  </si>
  <si>
    <r>
      <rPr>
        <rFont val="Calibri, sans-serif"/>
        <color rgb="FF1155CC"/>
        <sz val="11.0"/>
        <u/>
      </rPr>
      <t>0XAuth (Project David)</t>
    </r>
  </si>
  <si>
    <r>
      <rPr>
        <rFont val="Calibri, sans-serif"/>
        <color rgb="FF1155CC"/>
        <sz val="11.0"/>
        <u/>
      </rPr>
      <t>Proportionality in Stake-based Voting</t>
    </r>
  </si>
  <si>
    <r>
      <rPr>
        <rFont val="Calibri, sans-serif"/>
        <color rgb="FF1155CC"/>
        <sz val="11.0"/>
        <u/>
      </rPr>
      <t>RideChain: Decentralized Carpooling for a Sustainable Future on Cardano</t>
    </r>
  </si>
  <si>
    <r>
      <rPr>
        <rFont val="Calibri, sans-serif"/>
        <color rgb="FF1155CC"/>
        <sz val="11.0"/>
        <u/>
      </rPr>
      <t>Chicago Cubs and Cardano: Transforming team operations with innovative technology to enhance performance and fan engagement in sports.</t>
    </r>
  </si>
  <si>
    <r>
      <rPr>
        <rFont val="Calibri, sans-serif"/>
        <color rgb="FF1155CC"/>
        <sz val="11.0"/>
        <u/>
      </rPr>
      <t>Cardano Hub Indonesia: Marketing Initiatives</t>
    </r>
  </si>
  <si>
    <r>
      <rPr>
        <rFont val="Calibri, sans-serif"/>
        <color rgb="FF1155CC"/>
        <sz val="11.0"/>
        <u/>
      </rPr>
      <t>Solving the problem of traditional academic publishing: a decentralized, Cardano-based alternative</t>
    </r>
  </si>
  <si>
    <r>
      <rPr>
        <rFont val="Calibri, sans-serif"/>
        <color rgb="FF1155CC"/>
        <sz val="11.0"/>
        <u/>
      </rPr>
      <t>Subbit.xyz : Cardano's featherweight L2 | With Real World Application | Kompact.io x Orcfax Collab</t>
    </r>
  </si>
  <si>
    <r>
      <rPr>
        <rFont val="Calibri, sans-serif"/>
        <color rgb="FF1155CC"/>
        <sz val="11.0"/>
        <u/>
      </rPr>
      <t>CardanoTicker (DIY assembly instructions and 3Dprinted case)</t>
    </r>
  </si>
  <si>
    <r>
      <rPr>
        <rFont val="Calibri, sans-serif"/>
        <color rgb="FF1155CC"/>
        <sz val="11.0"/>
        <u/>
      </rPr>
      <t>Dallas Mavericks (NBA) - Innovating Beyond the Court - A Cardano Driven Tech Transformation</t>
    </r>
  </si>
  <si>
    <r>
      <rPr>
        <rFont val="Calibri, sans-serif"/>
        <color rgb="FF1155CC"/>
        <sz val="11.0"/>
        <u/>
      </rPr>
      <t>Track Cardano Asset Stats, Price Movements, Wallet Alerts, and More via Telegram</t>
    </r>
  </si>
  <si>
    <r>
      <rPr>
        <rFont val="Calibri, sans-serif"/>
        <color rgb="FF1155CC"/>
        <sz val="11.0"/>
        <u/>
      </rPr>
      <t>BANGK: Merging Traditional Finance with DeFi Solutions</t>
    </r>
  </si>
  <si>
    <r>
      <rPr>
        <rFont val="Calibri, sans-serif"/>
        <color rgb="FF1155CC"/>
        <sz val="11.0"/>
        <u/>
      </rPr>
      <t>Chaincrib | Tokenizing RWA Real Estate Properties On Cardano</t>
    </r>
  </si>
  <si>
    <r>
      <rPr>
        <rFont val="Calibri, sans-serif"/>
        <color rgb="FF1155CC"/>
        <sz val="11.0"/>
        <u/>
      </rPr>
      <t>Decentralized Belt System for Brazilian Jiu-Jitsu (BJJ).</t>
    </r>
  </si>
  <si>
    <r>
      <rPr>
        <rFont val="Calibri, sans-serif"/>
        <color rgb="FF1155CC"/>
        <sz val="11.0"/>
        <u/>
      </rPr>
      <t>d-FCT (Decentralized Fact-Checking Toolkit): A Cardano-Based Ecosystem for Transparent, Community-Driven Fact Verification</t>
    </r>
  </si>
  <si>
    <r>
      <rPr>
        <rFont val="Calibri, sans-serif"/>
        <color rgb="FF1155CC"/>
        <sz val="11.0"/>
        <u/>
      </rPr>
      <t>Create and launch a custom NFT marketplace with ease.</t>
    </r>
  </si>
  <si>
    <r>
      <rPr>
        <rFont val="Calibri, sans-serif"/>
        <color rgb="FF1155CC"/>
        <sz val="11.0"/>
        <u/>
      </rPr>
      <t>DataWell</t>
    </r>
  </si>
  <si>
    <r>
      <rPr>
        <rFont val="Calibri, sans-serif"/>
        <color rgb="FF1155CC"/>
        <sz val="11.0"/>
        <u/>
      </rPr>
      <t>MLSE (Maple Leaf Sports &amp; Entertainment) - Cardano Initiative to Revolutionize Team Operations</t>
    </r>
  </si>
  <si>
    <r>
      <rPr>
        <rFont val="Calibri, sans-serif"/>
        <color rgb="FF1155CC"/>
        <sz val="11.0"/>
        <u/>
      </rPr>
      <t>Zero-Knowledge Proof of innocence on Cardano - Encoins + Módulo P + Eryx</t>
    </r>
  </si>
  <si>
    <r>
      <rPr>
        <rFont val="Calibri, sans-serif"/>
        <color rgb="FF1155CC"/>
        <sz val="11.0"/>
        <u/>
      </rPr>
      <t>MIRAI data bank ( We store your "important data" and your "mind" as data in the most secure way possible )</t>
    </r>
  </si>
  <si>
    <r>
      <rPr>
        <rFont val="Calibri, sans-serif"/>
        <color rgb="FF1155CC"/>
        <sz val="11.0"/>
        <u/>
      </rPr>
      <t>Optim Custom DeFi Credit Lines - For Protocols Bootstrapping</t>
    </r>
  </si>
  <si>
    <r>
      <rPr>
        <rFont val="Calibri, sans-serif"/>
        <color rgb="FF1155CC"/>
        <sz val="11.0"/>
        <u/>
      </rPr>
      <t>[VTC] Building Hydra Game Marketplace with 3 Games (Poker, Rock Paper Scissors &amp; Snake)</t>
    </r>
  </si>
  <si>
    <r>
      <rPr>
        <rFont val="Calibri, sans-serif"/>
        <color rgb="FF1155CC"/>
        <sz val="11.0"/>
        <u/>
      </rPr>
      <t>Nexus Bridge</t>
    </r>
  </si>
  <si>
    <r>
      <rPr>
        <rFont val="Calibri, sans-serif"/>
        <color rgb="FF1155CC"/>
        <sz val="11.0"/>
        <u/>
      </rPr>
      <t>Business Onboarding Program &amp; Launchpad by NMKR</t>
    </r>
  </si>
  <si>
    <r>
      <rPr>
        <rFont val="Calibri, sans-serif"/>
        <color rgb="FF1155CC"/>
        <sz val="11.0"/>
        <u/>
      </rPr>
      <t>Optim OADA Scaling Catalyst - Single-Click Buy/Sell Widget for Seamless ADA Yield Generation</t>
    </r>
  </si>
  <si>
    <r>
      <rPr>
        <rFont val="Calibri, sans-serif"/>
        <color rgb="FF1155CC"/>
        <sz val="11.0"/>
        <u/>
      </rPr>
      <t>GeroWallet - Ada Flow: Intuitive Transaction Insights &amp; Visualization Tool</t>
    </r>
  </si>
  <si>
    <r>
      <rPr>
        <rFont val="Calibri, sans-serif"/>
        <color rgb="FF1155CC"/>
        <sz val="11.0"/>
        <u/>
      </rPr>
      <t>DeltaDeFi | KnightSafe - Hydra DEX for HFT - Bring 100M+ Trading Volume to Cardano with ADA / USDM powered by SIDAN</t>
    </r>
  </si>
  <si>
    <r>
      <rPr>
        <rFont val="Calibri, sans-serif"/>
        <color rgb="FF1155CC"/>
        <sz val="11.0"/>
        <u/>
      </rPr>
      <t>GeroWallet - ZkFIat: The Future of Confidential Compliance</t>
    </r>
  </si>
  <si>
    <r>
      <rPr>
        <rFont val="Calibri, sans-serif"/>
        <color rgb="FF1155CC"/>
        <sz val="11.0"/>
        <u/>
      </rPr>
      <t>Web3Hotels - Cardano based Hotel Booking Platform</t>
    </r>
  </si>
  <si>
    <r>
      <rPr>
        <rFont val="Calibri, sans-serif"/>
        <color rgb="FF1155CC"/>
        <sz val="11.0"/>
        <u/>
      </rPr>
      <t>DexHunter OADA Mint/Burn routing support</t>
    </r>
  </si>
  <si>
    <r>
      <rPr>
        <rFont val="Calibri, sans-serif"/>
        <color rgb="FF1155CC"/>
        <sz val="11.0"/>
        <u/>
      </rPr>
      <t>JAPANGO: Use DID&amp;VC to build a Japan Lover DAO‐JAPANGO to help 25 million travelers in Japan</t>
    </r>
  </si>
  <si>
    <r>
      <rPr>
        <rFont val="Calibri, sans-serif"/>
        <color rgb="FF1155CC"/>
        <sz val="11.0"/>
        <u/>
      </rPr>
      <t>VPN as a Service with Decentralized Payments by Blink Labs</t>
    </r>
  </si>
  <si>
    <r>
      <rPr>
        <rFont val="Calibri, sans-serif"/>
        <color rgb="FF1155CC"/>
        <sz val="11.0"/>
        <u/>
      </rPr>
      <t>Mesh: Cardano Devkit "Ganache", better devxp with local Cardano network</t>
    </r>
  </si>
  <si>
    <r>
      <rPr>
        <rFont val="Calibri, sans-serif"/>
        <color rgb="FF1155CC"/>
        <sz val="11.0"/>
        <u/>
      </rPr>
      <t>BTC &lt;&gt; ADA Cross-Chain Swaps - Botty bot</t>
    </r>
  </si>
  <si>
    <r>
      <rPr>
        <rFont val="Calibri, sans-serif"/>
        <color rgb="FF1155CC"/>
        <sz val="11.0"/>
        <u/>
      </rPr>
      <t>Hydra Minecraft</t>
    </r>
  </si>
  <si>
    <r>
      <rPr>
        <rFont val="Calibri, sans-serif"/>
        <color rgb="FF1155CC"/>
        <sz val="11.0"/>
        <u/>
      </rPr>
      <t>Plaza. A Cardano-focused Marketplace for Tokenized Services by NMKR</t>
    </r>
  </si>
  <si>
    <r>
      <rPr>
        <rFont val="Calibri, sans-serif"/>
        <color rgb="FF1155CC"/>
        <sz val="11.0"/>
        <u/>
      </rPr>
      <t>Midnight and Atala Prism Enabled Medical DID</t>
    </r>
  </si>
  <si>
    <r>
      <rPr>
        <rFont val="Calibri, sans-serif"/>
        <color rgb="FF1155CC"/>
        <sz val="11.0"/>
        <u/>
      </rPr>
      <t>HYDRA-Auction Platform on Cardano</t>
    </r>
  </si>
  <si>
    <r>
      <rPr>
        <rFont val="Calibri, sans-serif"/>
        <color rgb="FF1155CC"/>
        <sz val="11.0"/>
        <u/>
      </rPr>
      <t>[VTC] Pavia Farm: Experience Cardano GameFi on Telegram with the Pavia Community</t>
    </r>
  </si>
  <si>
    <r>
      <rPr>
        <rFont val="Calibri, sans-serif"/>
        <color rgb="FF1155CC"/>
        <sz val="11.0"/>
        <u/>
      </rPr>
      <t>Collective DRep: Pooling ADA for Accessible Proposal Submission</t>
    </r>
  </si>
  <si>
    <r>
      <rPr>
        <rFont val="Calibri, sans-serif"/>
        <color rgb="FF1155CC"/>
        <sz val="11.0"/>
        <u/>
      </rPr>
      <t>Lenfi Xlend- Leveraged trading on UTXO based ecosystem</t>
    </r>
  </si>
  <si>
    <r>
      <rPr>
        <rFont val="Calibri, sans-serif"/>
        <color rgb="FF1155CC"/>
        <sz val="11.0"/>
        <u/>
      </rPr>
      <t>Aiken Smart Contracts for Pooled Lending Protocol on Cardano I Big Blymp</t>
    </r>
  </si>
  <si>
    <r>
      <rPr>
        <rFont val="Calibri, sans-serif"/>
        <color rgb="FF1155CC"/>
        <sz val="11.0"/>
        <u/>
      </rPr>
      <t>Marlowe 2025: Marlowe V2</t>
    </r>
  </si>
  <si>
    <r>
      <rPr>
        <rFont val="Calibri, sans-serif"/>
        <color rgb="FF1155CC"/>
        <sz val="11.0"/>
        <u/>
      </rPr>
      <t>Andamio Governance Smart Contracts + Gimbalabs PBL Governance</t>
    </r>
  </si>
  <si>
    <r>
      <rPr>
        <rFont val="Calibri, sans-serif"/>
        <color rgb="FF1155CC"/>
        <sz val="11.0"/>
        <u/>
      </rPr>
      <t>zkID Wallet for Cardano: Simplifying Privacy-Protected Identity Management with zk-SNARKs (open source)</t>
    </r>
  </si>
  <si>
    <r>
      <rPr>
        <rFont val="Calibri, sans-serif"/>
        <color rgb="FF1155CC"/>
        <sz val="11.0"/>
        <u/>
      </rPr>
      <t>HYDRA-Cardano based Survey Platform</t>
    </r>
  </si>
  <si>
    <r>
      <rPr>
        <rFont val="Calibri, sans-serif"/>
        <color rgb="FF1155CC"/>
        <sz val="11.0"/>
        <u/>
      </rPr>
      <t>Decentralized Betting Platform on Future Interest Rate</t>
    </r>
  </si>
  <si>
    <r>
      <rPr>
        <rFont val="Calibri, sans-serif"/>
        <color rgb="FF1155CC"/>
        <sz val="11.0"/>
        <u/>
      </rPr>
      <t>Tokenized Treasury Bills and Government Bonds on Cardano: $2.2 Billion TVL on Other Chains, None on Cardano!</t>
    </r>
  </si>
  <si>
    <r>
      <rPr>
        <rFont val="Calibri, sans-serif"/>
        <color rgb="FF1155CC"/>
        <sz val="11.0"/>
        <u/>
      </rPr>
      <t>Fixed Rate Borrowing</t>
    </r>
  </si>
  <si>
    <r>
      <rPr>
        <rFont val="Calibri, sans-serif"/>
        <color rgb="FF1155CC"/>
        <sz val="11.0"/>
        <u/>
      </rPr>
      <t>Next-Gen Open-Source Orderbook DEX</t>
    </r>
  </si>
  <si>
    <r>
      <rPr>
        <rFont val="Calibri, sans-serif"/>
        <color rgb="FF1155CC"/>
        <sz val="11.0"/>
        <u/>
      </rPr>
      <t>Enabling custom transactions for CIP-30 wallets</t>
    </r>
  </si>
  <si>
    <r>
      <rPr>
        <rFont val="Calibri, sans-serif"/>
        <color rgb="FF1155CC"/>
        <sz val="11.0"/>
        <u/>
      </rPr>
      <t>AI-Powered Cardano Documentation Portal</t>
    </r>
  </si>
  <si>
    <r>
      <rPr>
        <rFont val="Calibri, sans-serif"/>
        <color rgb="FF1155CC"/>
        <sz val="11.0"/>
        <u/>
      </rPr>
      <t>Learning Midnight and Hydra through a game</t>
    </r>
  </si>
  <si>
    <r>
      <rPr>
        <rFont val="Calibri, sans-serif"/>
        <color rgb="FF1155CC"/>
        <sz val="11.0"/>
        <u/>
      </rPr>
      <t>Merit Based Reputation Engine Model for Cardano Ecosystem : Enhancing Trust and Accountability</t>
    </r>
  </si>
  <si>
    <r>
      <rPr>
        <rFont val="Calibri, sans-serif"/>
        <color rgb="FF1155CC"/>
        <sz val="11.0"/>
        <u/>
      </rPr>
      <t>Decentralized Interest Rate Swap Market</t>
    </r>
  </si>
  <si>
    <r>
      <rPr>
        <rFont val="Calibri, sans-serif"/>
        <color rgb="FF1155CC"/>
        <sz val="11.0"/>
        <u/>
      </rPr>
      <t>DexHunter Gamify: Enhancing User Engagement through Gamification, Leaderboards, and Daily Rewards</t>
    </r>
  </si>
  <si>
    <r>
      <rPr>
        <rFont val="Calibri, sans-serif"/>
        <color rgb="FF1155CC"/>
        <sz val="11.0"/>
        <u/>
      </rPr>
      <t>VYFI: Open Source Cross-chain Liquidity Provision to Cardano</t>
    </r>
  </si>
  <si>
    <r>
      <rPr>
        <rFont val="Calibri, sans-serif"/>
        <color rgb="FF1155CC"/>
        <sz val="11.0"/>
        <u/>
      </rPr>
      <t>Cardano Blockchain-based Product Authentication App Combine With NFC Technology</t>
    </r>
  </si>
  <si>
    <r>
      <rPr>
        <rFont val="Calibri, sans-serif"/>
        <color rgb="FF1155CC"/>
        <sz val="11.0"/>
        <u/>
      </rPr>
      <t>[KOET] Decentralized Platform for Auctioning Tangible Assets Using Cardano Layer-2 Hydra: A Real-World Application for Auctioning Vietnam's State-Owned Assets</t>
    </r>
  </si>
  <si>
    <r>
      <rPr>
        <rFont val="Calibri, sans-serif"/>
        <color rgb="FF1155CC"/>
        <sz val="11.0"/>
        <u/>
      </rPr>
      <t>Midnight and Self-Sovereign Identity enabled Money Transfers</t>
    </r>
  </si>
  <si>
    <r>
      <rPr>
        <rFont val="Calibri, sans-serif"/>
        <color rgb="FF1155CC"/>
        <sz val="11.0"/>
        <u/>
      </rPr>
      <t>Treasury and Catalyst Withdrawals: Analyzing their Impact on ADA Market Price</t>
    </r>
  </si>
  <si>
    <r>
      <rPr>
        <rFont val="Calibri, sans-serif"/>
        <color rgb="FF1155CC"/>
        <sz val="11.0"/>
        <u/>
      </rPr>
      <t>[LANTR] AdaStream – trustless digital content selling platform</t>
    </r>
  </si>
  <si>
    <r>
      <rPr>
        <rFont val="Calibri, sans-serif"/>
        <color rgb="FF1155CC"/>
        <sz val="11.0"/>
        <u/>
      </rPr>
      <t>Decentralized On-Chain Data Encryption For NFT Data</t>
    </r>
  </si>
  <si>
    <r>
      <rPr>
        <rFont val="Calibri, sans-serif"/>
        <color rgb="FF1155CC"/>
        <sz val="11.0"/>
        <u/>
      </rPr>
      <t>Employable skills - Competency Framework matching learned skills with REAL world jobs</t>
    </r>
  </si>
  <si>
    <r>
      <rPr>
        <rFont val="Calibri, sans-serif"/>
        <color rgb="FF1155CC"/>
        <sz val="11.0"/>
        <u/>
      </rPr>
      <t>Midnight Private Balloting: Fraud-resistant surveying, polling &amp; voting by Edda Labs</t>
    </r>
  </si>
  <si>
    <r>
      <rPr>
        <rFont val="Calibri, sans-serif"/>
        <color rgb="FF1155CC"/>
        <sz val="11.0"/>
        <u/>
      </rPr>
      <t>AI-CArdano Powered Reputation System for Plastiks</t>
    </r>
  </si>
  <si>
    <r>
      <rPr>
        <rFont val="Calibri, sans-serif"/>
        <color rgb="FF1155CC"/>
        <sz val="11.0"/>
        <u/>
      </rPr>
      <t>GoKey: Real Estate Option Contracts on Cardano</t>
    </r>
  </si>
  <si>
    <r>
      <rPr>
        <rFont val="Calibri, sans-serif"/>
        <color rgb="FF1155CC"/>
        <sz val="11.0"/>
        <u/>
      </rPr>
      <t>Blockchain-Based Digital Proof of Ownership for Physical Assets</t>
    </r>
  </si>
  <si>
    <r>
      <rPr>
        <rFont val="Calibri, sans-serif"/>
        <color rgb="FF1155CC"/>
        <sz val="11.0"/>
        <u/>
      </rPr>
      <t>Starc₳da: Cardano, IAGON, Midnight, Anti-cheat, Player Reward Indie Game Publishing Platform</t>
    </r>
  </si>
  <si>
    <r>
      <rPr>
        <rFont val="Calibri, sans-serif"/>
        <color rgb="FF1155CC"/>
        <sz val="11.0"/>
        <u/>
      </rPr>
      <t>Attracting more DApps to the Cardano Ecosystem - Making Cardano the Greenest Blockchain in the World</t>
    </r>
  </si>
  <si>
    <r>
      <rPr>
        <rFont val="Calibri, sans-serif"/>
        <color rgb="FF1155CC"/>
        <sz val="11.0"/>
        <u/>
      </rPr>
      <t>Migration of our SmartContract architecture from Marlowe to Aiken</t>
    </r>
  </si>
  <si>
    <r>
      <rPr>
        <rFont val="Calibri, sans-serif"/>
        <color rgb="FF1155CC"/>
        <sz val="11.0"/>
        <u/>
      </rPr>
      <t>[C2VN] Cardano Bootcamp &amp; Hackathon Series for University Students</t>
    </r>
  </si>
  <si>
    <r>
      <rPr>
        <rFont val="Calibri, sans-serif"/>
        <color rgb="FF1155CC"/>
        <sz val="11.0"/>
        <u/>
      </rPr>
      <t>TrialNet: Open Source Clinical Trials Powered by Aiken</t>
    </r>
  </si>
  <si>
    <r>
      <rPr>
        <rFont val="Calibri, sans-serif"/>
        <color rgb="FF1155CC"/>
        <sz val="11.0"/>
        <u/>
      </rPr>
      <t>Global adoption Fiat-to-ADA On-ramp and ADA-to-Fiat off-ramp connecting existing wallets worldwide</t>
    </r>
  </si>
  <si>
    <r>
      <rPr>
        <rFont val="Calibri, sans-serif"/>
        <color rgb="FF1155CC"/>
        <sz val="11.0"/>
        <u/>
      </rPr>
      <t>Cardano Looker: Comprehensive Token Insights, DeFi Strategies, Portfolio Tracking &amp; Smart Alerts</t>
    </r>
  </si>
  <si>
    <r>
      <rPr>
        <rFont val="Calibri, sans-serif"/>
        <color rgb="FF1155CC"/>
        <sz val="11.0"/>
        <u/>
      </rPr>
      <t>Takt Protocol - Enhancing Cardano's DeFi with under-collateralized flash loans for eUTXO</t>
    </r>
  </si>
  <si>
    <r>
      <rPr>
        <rFont val="Calibri, sans-serif"/>
        <color rgb="FF1155CC"/>
        <sz val="11.0"/>
        <u/>
      </rPr>
      <t>Login with DID</t>
    </r>
  </si>
  <si>
    <r>
      <rPr>
        <rFont val="Calibri, sans-serif"/>
        <color rgb="FF1155CC"/>
        <sz val="11.0"/>
        <u/>
      </rPr>
      <t>Obymare: Stablecoin protocol for Cardano I Big Blymp</t>
    </r>
  </si>
  <si>
    <t>NuAuth: ZK-IP PartnerChain to Fight Global AI Trust Crisis from Deepfakes &amp; Misinformation — 90% of online content will be AI-generated by 2026 — 63% of humans can’t differentiate AI content .</t>
  </si>
  <si>
    <r>
      <rPr>
        <rFont val="Calibri, sans-serif"/>
        <color rgb="FF1155CC"/>
        <sz val="11.0"/>
        <u/>
      </rPr>
      <t>Empowering Small Farmers in Underdeveloped Countries with Cardano Blockchain</t>
    </r>
  </si>
  <si>
    <r>
      <rPr>
        <rFont val="Calibri, sans-serif"/>
        <color rgb="FF1155CC"/>
        <sz val="11.0"/>
        <u/>
      </rPr>
      <t>Cardano Impact Hub (CIH ) – Decentralized Social Impact Funding &amp; Transparency on Cardano.</t>
    </r>
  </si>
  <si>
    <r>
      <rPr>
        <rFont val="Calibri, sans-serif"/>
        <color rgb="FF1155CC"/>
        <sz val="11.0"/>
        <u/>
      </rPr>
      <t>Metera Protocol Liquidity Bootstrapping Staking Contracts</t>
    </r>
  </si>
  <si>
    <r>
      <rPr>
        <rFont val="Calibri, sans-serif"/>
        <color rgb="FF1155CC"/>
        <sz val="11.0"/>
        <u/>
      </rPr>
      <t>[ DjedAlliance - StableOrder ] Bounties for Coding Tasks and Bug Fixes</t>
    </r>
  </si>
  <si>
    <r>
      <rPr>
        <rFont val="Calibri, sans-serif"/>
        <color rgb="FF1155CC"/>
        <sz val="11.0"/>
        <u/>
      </rPr>
      <t>AI-Cardano-Bridge</t>
    </r>
  </si>
  <si>
    <r>
      <rPr>
        <rFont val="Calibri, sans-serif"/>
        <color rgb="FF1155CC"/>
        <sz val="11.0"/>
        <u/>
      </rPr>
      <t>A P2P Delivery System Utilizing The Cardano Blockchain Using AIKEN Smart Contract</t>
    </r>
  </si>
  <si>
    <r>
      <rPr>
        <rFont val="Calibri, sans-serif"/>
        <color rgb="FF1155CC"/>
        <sz val="11.0"/>
        <u/>
      </rPr>
      <t>[KOET] Web3 Share-An-Action: The Game-Changer for CPA Affiliate Marketing - A Trustless and Secure Future</t>
    </r>
  </si>
  <si>
    <r>
      <rPr>
        <rFont val="Calibri, sans-serif"/>
        <color rgb="FF1155CC"/>
        <sz val="11.0"/>
        <u/>
      </rPr>
      <t>Sfero: Biometric Payments Bridging Traditional and Crypto</t>
    </r>
  </si>
  <si>
    <r>
      <rPr>
        <rFont val="Calibri, sans-serif"/>
        <color rgb="FF1155CC"/>
        <sz val="11.0"/>
        <u/>
      </rPr>
      <t>Superintelligence for Cardano: Groundbreaking Integration for AI-Powered dApps</t>
    </r>
  </si>
  <si>
    <r>
      <rPr>
        <rFont val="Calibri, sans-serif"/>
        <color rgb="FF1155CC"/>
        <sz val="11.0"/>
        <u/>
      </rPr>
      <t>Cardano Decentralized Orphanage Sponsorship and Support System</t>
    </r>
  </si>
  <si>
    <r>
      <rPr>
        <rFont val="Calibri, sans-serif"/>
        <color rgb="FF1155CC"/>
        <sz val="11.0"/>
        <u/>
      </rPr>
      <t>GovCircle: Empowering DReps and Voters to Shape Cardano's Governance</t>
    </r>
  </si>
  <si>
    <r>
      <rPr>
        <rFont val="Calibri, sans-serif"/>
        <color rgb="FF1155CC"/>
        <sz val="11.0"/>
        <u/>
      </rPr>
      <t>MiCA-Compliant Stablecoin for Cardano by TokenLink</t>
    </r>
  </si>
  <si>
    <r>
      <rPr>
        <rFont val="Calibri, sans-serif"/>
        <color rgb="FF1155CC"/>
        <sz val="11.0"/>
        <u/>
      </rPr>
      <t>Ubuntu\_dApps: Decentralized Business Empowerment</t>
    </r>
  </si>
  <si>
    <r>
      <rPr>
        <rFont val="Calibri, sans-serif"/>
        <color rgb="FF1155CC"/>
        <sz val="11.0"/>
        <u/>
      </rPr>
      <t>PropBid - Integrate Cardano for Online Property Auction Platform</t>
    </r>
  </si>
  <si>
    <r>
      <rPr>
        <rFont val="Calibri, sans-serif"/>
        <color rgb="FF1155CC"/>
        <sz val="11.0"/>
        <u/>
      </rPr>
      <t>[selfdriven|5] Path to Decentralised Self-Driven Learning Communities (Sociological Research/Systems Theory)</t>
    </r>
  </si>
  <si>
    <r>
      <rPr>
        <rFont val="Calibri, sans-serif"/>
        <color rgb="FF1155CC"/>
        <sz val="11.0"/>
        <u/>
      </rPr>
      <t>Project Catapult: Where not-funded and finished proposals are not left behind - by GameChanger Finance ❤️</t>
    </r>
  </si>
  <si>
    <r>
      <rPr>
        <rFont val="Calibri, sans-serif"/>
        <color rgb="FF1155CC"/>
        <sz val="11.0"/>
        <u/>
      </rPr>
      <t>Cardano AI Hub: A Decentralized Platform for AI Model Exploration and Microtransactions</t>
    </r>
  </si>
  <si>
    <r>
      <rPr>
        <rFont val="Calibri, sans-serif"/>
        <color rgb="FF1155CC"/>
        <sz val="11.0"/>
        <u/>
      </rPr>
      <t>SupplyChainX: Revolutionizing Global Supply Chains with OPEN SOURCE Smart Contracts</t>
    </r>
  </si>
  <si>
    <r>
      <rPr>
        <rFont val="Calibri, sans-serif"/>
        <color rgb="FF1155CC"/>
        <sz val="11.0"/>
        <u/>
      </rPr>
      <t>RWA Tokenization of Agriculture Assets</t>
    </r>
  </si>
  <si>
    <r>
      <rPr>
        <rFont val="Calibri, sans-serif"/>
        <color rgb="FF1155CC"/>
        <sz val="11.0"/>
        <u/>
      </rPr>
      <t>dRep Portal for Active Delegator Participation in Governance</t>
    </r>
  </si>
  <si>
    <r>
      <rPr>
        <rFont val="Calibri, sans-serif"/>
        <color rgb="FF1155CC"/>
        <sz val="11.0"/>
        <u/>
      </rPr>
      <t>Stealth Wallet Application</t>
    </r>
  </si>
  <si>
    <r>
      <rPr>
        <rFont val="Calibri, sans-serif"/>
        <color rgb="FF1155CC"/>
        <sz val="11.0"/>
        <u/>
      </rPr>
      <t>Dedium open source Node-Client integration of Midnight</t>
    </r>
  </si>
  <si>
    <r>
      <rPr>
        <rFont val="Calibri, sans-serif"/>
        <color rgb="FF1155CC"/>
        <sz val="11.0"/>
        <u/>
      </rPr>
      <t>Flashcardy.com - A Web3 Alternative to Duolingo Web2 App</t>
    </r>
  </si>
  <si>
    <r>
      <rPr>
        <rFont val="Calibri, sans-serif"/>
        <color rgb="FF1155CC"/>
        <sz val="11.0"/>
        <u/>
      </rPr>
      <t>Midnight RWA Tokenization: Private Waste Receipts &amp; Marketplace by Edda Labs</t>
    </r>
  </si>
  <si>
    <r>
      <rPr>
        <rFont val="Calibri, sans-serif"/>
        <color rgb="FF1155CC"/>
        <sz val="11.0"/>
        <u/>
      </rPr>
      <t>Using Cardano for Legal Inheritance Compliance! - GenWealth</t>
    </r>
  </si>
  <si>
    <r>
      <rPr>
        <rFont val="Calibri, sans-serif"/>
        <color rgb="FF1155CC"/>
        <sz val="11.0"/>
        <u/>
      </rPr>
      <t>DLT360: MVP for Fund 11 - AuditShare, A Powerful Audit Sharing Platform</t>
    </r>
  </si>
  <si>
    <r>
      <rPr>
        <rFont val="Calibri, sans-serif"/>
        <color rgb="FF1155CC"/>
        <sz val="11.0"/>
        <u/>
      </rPr>
      <t>Cardano Lightning: Cirrus - A Mobile First Cardano Lightning App and Node</t>
    </r>
  </si>
  <si>
    <r>
      <rPr>
        <rFont val="Calibri, sans-serif"/>
        <color rgb="FF1155CC"/>
        <sz val="11.0"/>
        <u/>
      </rPr>
      <t>One-Click Partner Chain Deployment (No/LowCode) Platform on Cardano: Launch Your Chain in Minutes Unlocking Unique Use Cases</t>
    </r>
  </si>
  <si>
    <r>
      <rPr>
        <rFont val="Calibri, sans-serif"/>
        <color rgb="FF1155CC"/>
        <sz val="11.0"/>
        <u/>
      </rPr>
      <t>Midnight &amp; Digital Identity: Secure Luggage Handling at Airports by Edda Labs</t>
    </r>
  </si>
  <si>
    <r>
      <rPr>
        <rFont val="Calibri, sans-serif"/>
        <color rgb="FF1155CC"/>
        <sz val="11.0"/>
        <u/>
      </rPr>
      <t>TREEdano: a Regenerative NFTrees dApp</t>
    </r>
  </si>
  <si>
    <r>
      <rPr>
        <rFont val="Calibri, sans-serif"/>
        <color rgb="FF1155CC"/>
        <sz val="11.0"/>
        <u/>
      </rPr>
      <t>Decentralised Journalism Institute: building decentralised media verification and governance on Cardano</t>
    </r>
  </si>
  <si>
    <r>
      <rPr>
        <rFont val="Calibri, sans-serif"/>
        <color rgb="FF1155CC"/>
        <sz val="11.0"/>
        <u/>
      </rPr>
      <t>Work4Coins - Website to hire freelancers With Payments in ADA &amp; CNA</t>
    </r>
  </si>
  <si>
    <r>
      <rPr>
        <rFont val="Calibri, sans-serif"/>
        <color rgb="FF1155CC"/>
        <sz val="11.0"/>
        <u/>
      </rPr>
      <t>Yaad Labs + Anvil + Agrow Labs: TripHut's Mainnet Deployment</t>
    </r>
  </si>
  <si>
    <r>
      <rPr>
        <rFont val="Calibri, sans-serif"/>
        <color rgb="FF1155CC"/>
        <sz val="11.0"/>
        <u/>
      </rPr>
      <t>Bridging the Mental Health Industry on Cardano, a Market Size of $410bn.</t>
    </r>
  </si>
  <si>
    <r>
      <rPr>
        <rFont val="Calibri, sans-serif"/>
        <color rgb="FF1155CC"/>
        <sz val="11.0"/>
        <u/>
      </rPr>
      <t>SmartCoder AI: Automated Smart Contracts with Aiken for Cardano</t>
    </r>
  </si>
  <si>
    <r>
      <rPr>
        <rFont val="Calibri, sans-serif"/>
        <color rgb="FF1155CC"/>
        <sz val="11.0"/>
        <u/>
      </rPr>
      <t>Cardano T-Shirt and Blockchain Initiative for Learning Orphaned Children in Ethiopia</t>
    </r>
  </si>
  <si>
    <r>
      <rPr>
        <rFont val="Calibri, sans-serif"/>
        <color rgb="FF1155CC"/>
        <sz val="11.0"/>
        <u/>
      </rPr>
      <t>Music Analytics Cardano + Web 2</t>
    </r>
  </si>
  <si>
    <r>
      <rPr>
        <rFont val="Calibri, sans-serif"/>
        <color rgb="FF1155CC"/>
        <sz val="11.0"/>
        <u/>
      </rPr>
      <t>HealthPilot: Navigating a New Era in Healthcare with AI and Blockchain Innovation</t>
    </r>
  </si>
  <si>
    <r>
      <rPr>
        <rFont val="Calibri, sans-serif"/>
        <color rgb="FF1155CC"/>
        <sz val="11.0"/>
        <u/>
      </rPr>
      <t>Cardano Lightning: Stratus - The Merchant Node and SDK</t>
    </r>
  </si>
  <si>
    <r>
      <rPr>
        <rFont val="Calibri, sans-serif"/>
        <color rgb="FF1155CC"/>
        <sz val="11.0"/>
        <u/>
      </rPr>
      <t>Smart Algae Remediation Network (SARN) for Sustainable Water Management</t>
    </r>
  </si>
  <si>
    <r>
      <rPr>
        <rFont val="Calibri, sans-serif"/>
        <color rgb="FF1155CC"/>
        <sz val="11.0"/>
        <u/>
      </rPr>
      <t>MiCA-Compliant RWA Tokenization on Cardano by TokenLink</t>
    </r>
  </si>
  <si>
    <r>
      <rPr>
        <rFont val="Calibri, sans-serif"/>
        <color rgb="FF1155CC"/>
        <sz val="11.0"/>
        <u/>
      </rPr>
      <t>DePIN-Atala Prism Radio frequency Identification framework -Ticketing</t>
    </r>
  </si>
  <si>
    <r>
      <rPr>
        <rFont val="Calibri, sans-serif"/>
        <color rgb="FF1155CC"/>
        <sz val="11.0"/>
        <u/>
      </rPr>
      <t>Blockchain-Driven Community Tokens: Unlocking Local Potential in Burundi and beyond with Enabel</t>
    </r>
  </si>
  <si>
    <r>
      <rPr>
        <rFont val="Calibri, sans-serif"/>
        <color rgb="FF1155CC"/>
        <sz val="11.0"/>
        <u/>
      </rPr>
      <t>Intelligent Contracts: Expanding Smart Contract Capability with AI-based non deterministic TX execution</t>
    </r>
  </si>
  <si>
    <r>
      <rPr>
        <rFont val="Calibri, sans-serif"/>
        <color rgb="FF1155CC"/>
        <sz val="11.0"/>
        <u/>
      </rPr>
      <t>GenAI Tooling to ensure Trust &amp; Integrity of a Decentralized Funding platform including its Community Reviewer Governance</t>
    </r>
  </si>
  <si>
    <r>
      <rPr>
        <rFont val="Calibri, sans-serif"/>
        <color rgb="FF1155CC"/>
        <sz val="11.0"/>
        <u/>
      </rPr>
      <t>Decentralized Media &amp; News Platform on Cardano</t>
    </r>
  </si>
  <si>
    <r>
      <rPr>
        <rFont val="Calibri, sans-serif"/>
        <color rgb="FF1155CC"/>
        <sz val="11.0"/>
        <u/>
      </rPr>
      <t>DRep Explorer and Matching Algorithm</t>
    </r>
  </si>
  <si>
    <r>
      <rPr>
        <rFont val="Calibri, sans-serif"/>
        <color rgb="FF1155CC"/>
        <sz val="11.0"/>
        <u/>
      </rPr>
      <t>Custardy: 🔒 Institutional Custody &amp; Asset Management Infrastructure on Cardano</t>
    </r>
  </si>
  <si>
    <r>
      <rPr>
        <rFont val="Calibri, sans-serif"/>
        <color rgb="FF1155CC"/>
        <sz val="11.0"/>
        <u/>
      </rPr>
      <t>[Saomai] Global Charitable Network: Blockchain Based-on, Fully Transparent, and Community Led</t>
    </r>
  </si>
  <si>
    <r>
      <rPr>
        <rFont val="Calibri, sans-serif"/>
        <color rgb="FF1155CC"/>
        <sz val="11.0"/>
        <u/>
      </rPr>
      <t>AI Insights: Blockchain Based AI Analytics Platform</t>
    </r>
  </si>
  <si>
    <r>
      <rPr>
        <rFont val="Calibri, sans-serif"/>
        <color rgb="FF1155CC"/>
        <sz val="11.0"/>
        <u/>
      </rPr>
      <t>Telemedicine Platform Powered by Cardano Blockchain</t>
    </r>
  </si>
  <si>
    <r>
      <rPr>
        <rFont val="Calibri, sans-serif"/>
        <color rgb="FF1155CC"/>
        <sz val="11.0"/>
        <u/>
      </rPr>
      <t>Privacy-Preserving IP Registry with ZKPs/Midnight</t>
    </r>
  </si>
  <si>
    <r>
      <rPr>
        <rFont val="Calibri, sans-serif"/>
        <color rgb="FF1155CC"/>
        <sz val="11.0"/>
        <u/>
      </rPr>
      <t>NeoTERRA: Metaverse Gaming for Community Engagement</t>
    </r>
  </si>
  <si>
    <r>
      <rPr>
        <rFont val="Calibri, sans-serif"/>
        <color rgb="FF1155CC"/>
        <sz val="11.0"/>
        <u/>
      </rPr>
      <t>Multi-Chain Wallet Widget for Web2/Web3 E-Commerce Website Integration</t>
    </r>
  </si>
  <si>
    <r>
      <rPr>
        <rFont val="Calibri, sans-serif"/>
        <color rgb="FF1155CC"/>
        <sz val="11.0"/>
        <u/>
      </rPr>
      <t>VERALIDITY 🔥Tokenized RWA Patent Licensing &amp; Management System🔥🚀</t>
    </r>
  </si>
  <si>
    <t>We will develop HydraGem, a decentralized Gaming platform using Hydra and Aiken as a layer2 blockchain on Cardano that ensures data integrity, incentivizes user participation, and guarantees privacy, addressing scaling, trust and reliability issues.</t>
  </si>
  <si>
    <r>
      <rPr>
        <rFont val="Calibri, sans-serif"/>
        <color rgb="FF1155CC"/>
        <sz val="11.0"/>
        <u/>
      </rPr>
      <t>[C2VN-VTC]Moodle Learning Management System on Cardano</t>
    </r>
  </si>
  <si>
    <r>
      <rPr>
        <rFont val="Calibri, sans-serif"/>
        <color rgb="FF1155CC"/>
        <sz val="11.0"/>
        <u/>
      </rPr>
      <t>Business Management Using Cardano's Smart Contract</t>
    </r>
  </si>
  <si>
    <r>
      <rPr>
        <rFont val="Calibri, sans-serif"/>
        <color rgb="FF1155CC"/>
        <sz val="11.0"/>
        <u/>
      </rPr>
      <t>GoKey: Playbook for Converting Cardano Staking Rewards to Tokenized Real Estate Ownership Interests</t>
    </r>
  </si>
  <si>
    <r>
      <rPr>
        <rFont val="Calibri, sans-serif"/>
        <color rgb="FF1155CC"/>
        <sz val="11.0"/>
        <u/>
      </rPr>
      <t>Cardano Crypto Puzzle: Engaging Education Through Play</t>
    </r>
  </si>
  <si>
    <r>
      <rPr>
        <rFont val="Calibri, sans-serif"/>
        <color rgb="FF1155CC"/>
        <sz val="11.0"/>
        <u/>
      </rPr>
      <t>CardanoVote - Decentralized Voting System for Local Communities</t>
    </r>
  </si>
  <si>
    <r>
      <rPr>
        <rFont val="Calibri, sans-serif"/>
        <color rgb="FF1155CC"/>
        <sz val="11.0"/>
        <u/>
      </rPr>
      <t>Atala HealthChain (AHC) – Decentralized health fund allocation and identity verification using Atala PRISM.</t>
    </r>
  </si>
  <si>
    <r>
      <rPr>
        <rFont val="Calibri, sans-serif"/>
        <color rgb="FF1155CC"/>
        <sz val="11.0"/>
        <u/>
      </rPr>
      <t>USDH: Stablecoin as a Hyperstructure</t>
    </r>
  </si>
  <si>
    <r>
      <rPr>
        <rFont val="Calibri, sans-serif"/>
        <color rgb="FF1155CC"/>
        <sz val="11.0"/>
        <u/>
      </rPr>
      <t>AdaLink: Affiliate Marketing Hub</t>
    </r>
  </si>
  <si>
    <r>
      <rPr>
        <rFont val="Calibri, sans-serif"/>
        <color rgb="FF1155CC"/>
        <sz val="11.0"/>
        <u/>
      </rPr>
      <t>Midnight and Atala PRISM: Secure Identity for Violence Victims</t>
    </r>
  </si>
  <si>
    <r>
      <rPr>
        <rFont val="Calibri, sans-serif"/>
        <color rgb="FF1155CC"/>
        <sz val="11.0"/>
        <u/>
      </rPr>
      <t>Web3 Widget Marketplace Profits Go To Treasury &amp; Providers</t>
    </r>
  </si>
  <si>
    <r>
      <rPr>
        <rFont val="Calibri, sans-serif"/>
        <color rgb="FF1155CC"/>
        <sz val="11.0"/>
        <u/>
      </rPr>
      <t>Enterprise-Grade Custodial ₳ Payments: Coinbase, Bitwave, and Oracle Netsuite will power ADA Payment Adoption</t>
    </r>
  </si>
  <si>
    <r>
      <rPr>
        <rFont val="Calibri, sans-serif"/>
        <color rgb="FF1155CC"/>
        <sz val="11.0"/>
        <u/>
      </rPr>
      <t>Chune.xyz: Tokenizing Music On Cardano, Empowering Creators &amp; Rewarding Listeners</t>
    </r>
  </si>
  <si>
    <r>
      <rPr>
        <rFont val="Calibri, sans-serif"/>
        <color rgb="FF1155CC"/>
        <sz val="11.0"/>
        <u/>
      </rPr>
      <t>Valocracy in Cardano DAOs</t>
    </r>
  </si>
  <si>
    <r>
      <rPr>
        <rFont val="Calibri, sans-serif"/>
        <color rgb="FF1155CC"/>
        <sz val="11.0"/>
        <u/>
      </rPr>
      <t>Media to NFT Scan, Upload &amp; Retrieve</t>
    </r>
  </si>
  <si>
    <r>
      <rPr>
        <rFont val="Calibri, sans-serif"/>
        <color rgb="FF1155CC"/>
        <sz val="11.0"/>
        <u/>
      </rPr>
      <t>Real-Time Carbon Footprint Tracker: A Data-Driven Approach to Sustainable Living</t>
    </r>
  </si>
  <si>
    <r>
      <rPr>
        <rFont val="Calibri, sans-serif"/>
        <color rgb="FF1155CC"/>
        <sz val="11.0"/>
        <u/>
      </rPr>
      <t>Onboard +700k users through Bookster: Creating a blockchain-based raffle system for our lottery system</t>
    </r>
  </si>
  <si>
    <r>
      <rPr>
        <rFont val="Calibri, sans-serif"/>
        <color rgb="FF1155CC"/>
        <sz val="11.0"/>
        <u/>
      </rPr>
      <t>123AINFT: AI-Powered NFT Creation and Minting Platform on Cardano</t>
    </r>
  </si>
  <si>
    <r>
      <rPr>
        <rFont val="Calibri, sans-serif"/>
        <color rgb="FF1155CC"/>
        <sz val="11.0"/>
        <u/>
      </rPr>
      <t>Blockchain System for Storing Assets and Distributing to Heirs</t>
    </r>
  </si>
  <si>
    <r>
      <rPr>
        <rFont val="Calibri, sans-serif"/>
        <color rgb="FF1155CC"/>
        <sz val="11.0"/>
        <u/>
      </rPr>
      <t>Cardano NFT platform for DIY musicians - creating decentralized rock'n'roll future!</t>
    </r>
  </si>
  <si>
    <r>
      <rPr>
        <rFont val="Calibri, sans-serif"/>
        <color rgb="FF1155CC"/>
        <sz val="11.0"/>
        <u/>
      </rPr>
      <t>Decentralized Voting System for Local Elections</t>
    </r>
  </si>
  <si>
    <r>
      <rPr>
        <rFont val="Calibri, sans-serif"/>
        <color rgb="FF1155CC"/>
        <sz val="11.0"/>
        <u/>
      </rPr>
      <t>User-friendly Marlowe contract executor for everyone</t>
    </r>
  </si>
  <si>
    <r>
      <rPr>
        <rFont val="Calibri, sans-serif"/>
        <color rgb="FF1155CC"/>
        <sz val="11.0"/>
        <u/>
      </rPr>
      <t>ADAMap Store Locator: ADA &amp; USDM Payments</t>
    </r>
  </si>
  <si>
    <r>
      <rPr>
        <rFont val="Calibri, sans-serif"/>
        <color rgb="FF1155CC"/>
        <sz val="11.0"/>
        <u/>
      </rPr>
      <t>Delegated Signing Network (DSN): A Partnerchain for deploying AI agents on Cardano</t>
    </r>
  </si>
  <si>
    <r>
      <rPr>
        <rFont val="Calibri, sans-serif"/>
        <color rgb="FF1155CC"/>
        <sz val="11.0"/>
        <u/>
      </rPr>
      <t>[BBO] Chatbot AC on Telegram - Announcing Cardano Governance Actions for ADA holder, Drep, SPO, CC</t>
    </r>
  </si>
  <si>
    <r>
      <rPr>
        <rFont val="Calibri, sans-serif"/>
        <color rgb="FF1155CC"/>
        <sz val="11.0"/>
        <u/>
      </rPr>
      <t>Player ID System for Cardano Games: Identity and Privacy with Midnight Integration</t>
    </r>
  </si>
  <si>
    <r>
      <rPr>
        <rFont val="Calibri, sans-serif"/>
        <color rgb="FF1155CC"/>
        <sz val="11.0"/>
        <u/>
      </rPr>
      <t>FoodCoop DApp: Connect farmers directly with consumers and provide healthy, locally grown food to communities world wide!</t>
    </r>
  </si>
  <si>
    <r>
      <rPr>
        <rFont val="Calibri, sans-serif"/>
        <color rgb="FF1155CC"/>
        <sz val="11.0"/>
        <u/>
      </rPr>
      <t>Cardano Build Nest - Freelance Marketplace for Talents and Contributors</t>
    </r>
  </si>
  <si>
    <r>
      <rPr>
        <rFont val="Calibri, sans-serif"/>
        <color rgb="FF1155CC"/>
        <sz val="11.0"/>
        <u/>
      </rPr>
      <t>DLT360: MVP for Fund12 - DAO based Corporate Idea &amp; Innovation Management Platform</t>
    </r>
  </si>
  <si>
    <r>
      <rPr>
        <rFont val="Calibri, sans-serif"/>
        <color rgb="FF1155CC"/>
        <sz val="11.0"/>
        <u/>
      </rPr>
      <t>[TEX] ScholarSecure: Transparent Blockchain-Based Scholarship Management</t>
    </r>
  </si>
  <si>
    <r>
      <rPr>
        <rFont val="Calibri, sans-serif"/>
        <color rgb="FF1155CC"/>
        <sz val="11.0"/>
        <u/>
      </rPr>
      <t>Liquidity Pool Aggregator: One Platform to Provide and Manage Liquidity</t>
    </r>
  </si>
  <si>
    <r>
      <rPr>
        <rFont val="Calibri, sans-serif"/>
        <color rgb="FF1155CC"/>
        <sz val="11.0"/>
        <u/>
      </rPr>
      <t>Decentralized Sports Betting with transparency - betttingAda.com</t>
    </r>
  </si>
  <si>
    <r>
      <rPr>
        <rFont val="Calibri, sans-serif"/>
        <color rgb="FF1155CC"/>
        <sz val="11.0"/>
        <u/>
      </rPr>
      <t>ZINR - India's First Rupee Backed and FIU-IND Compliant Stablecoin.</t>
    </r>
  </si>
  <si>
    <r>
      <rPr>
        <rFont val="Calibri, sans-serif"/>
        <color rgb="FF1155CC"/>
        <sz val="11.0"/>
        <u/>
      </rPr>
      <t>Fida, AdaLife: Onchain life insurance</t>
    </r>
  </si>
  <si>
    <r>
      <rPr>
        <rFont val="Calibri, sans-serif"/>
        <color rgb="FF1155CC"/>
        <sz val="11.0"/>
        <u/>
      </rPr>
      <t>Decentralized Skill Verification Platform on Cardano</t>
    </r>
  </si>
  <si>
    <r>
      <rPr>
        <rFont val="Calibri, sans-serif"/>
        <color rgb="FF1155CC"/>
        <sz val="11.0"/>
        <u/>
      </rPr>
      <t>VetShare ZKP 🕛 - Veterinary Research Network DApp using Selective Data Disclosure on Midnight Network</t>
    </r>
  </si>
  <si>
    <r>
      <rPr>
        <rFont val="Calibri, sans-serif"/>
        <color rgb="FF1155CC"/>
        <sz val="11.0"/>
        <u/>
      </rPr>
      <t>NFTLott | NFT Lottery gives lottery transparency to users and experiences NFTs in a unique way</t>
    </r>
  </si>
  <si>
    <r>
      <rPr>
        <rFont val="Calibri, sans-serif"/>
        <color rgb="FF1155CC"/>
        <sz val="11.0"/>
        <u/>
      </rPr>
      <t>AI-powered Cardano Terminal research and crypto analytics - Bloomberg for Cardano ecosystem providing real-time news - CardanoFeed</t>
    </r>
  </si>
  <si>
    <r>
      <rPr>
        <rFont val="Calibri, sans-serif"/>
        <color rgb="FF1155CC"/>
        <sz val="11.0"/>
        <u/>
      </rPr>
      <t>The Worldeater: A global ADA escrow.</t>
    </r>
  </si>
  <si>
    <r>
      <rPr>
        <rFont val="Calibri, sans-serif"/>
        <color rgb="FF1155CC"/>
        <sz val="11.0"/>
        <u/>
      </rPr>
      <t>Decentralized Geographic Map User Interface for Cardano</t>
    </r>
  </si>
  <si>
    <r>
      <rPr>
        <rFont val="Calibri, sans-serif"/>
        <color rgb="FF1155CC"/>
        <sz val="11.0"/>
        <u/>
      </rPr>
      <t>Secure Medication Traceability with Midnight</t>
    </r>
  </si>
  <si>
    <r>
      <rPr>
        <rFont val="Calibri, sans-serif"/>
        <color rgb="FF1155CC"/>
        <sz val="11.0"/>
        <u/>
      </rPr>
      <t>[PeerLearn] Smart Contract System for Peer-to-Peer Online Learning Platform</t>
    </r>
  </si>
  <si>
    <r>
      <rPr>
        <rFont val="Calibri, sans-serif"/>
        <color rgb="FF1155CC"/>
        <sz val="11.0"/>
        <u/>
      </rPr>
      <t>Paideia: DID based DAO membership</t>
    </r>
  </si>
  <si>
    <r>
      <rPr>
        <rFont val="Calibri, sans-serif"/>
        <color rgb="FF1155CC"/>
        <sz val="11.0"/>
        <u/>
      </rPr>
      <t>cardano donor reward</t>
    </r>
  </si>
  <si>
    <r>
      <rPr>
        <rFont val="Calibri, sans-serif"/>
        <color rgb="FF1155CC"/>
        <sz val="11.0"/>
        <u/>
      </rPr>
      <t>The world's first web3 apps for brain-computer interfaces</t>
    </r>
  </si>
  <si>
    <r>
      <rPr>
        <rFont val="Calibri, sans-serif"/>
        <color rgb="FF1155CC"/>
        <sz val="11.0"/>
        <u/>
      </rPr>
      <t>Empowering DeFi - Crowdfunded Revenue Streams</t>
    </r>
  </si>
  <si>
    <r>
      <rPr>
        <rFont val="Calibri, sans-serif"/>
        <color rgb="FF1155CC"/>
        <sz val="11.0"/>
        <u/>
      </rPr>
      <t>Global Skill Certification Platform (Cardano-Powered)</t>
    </r>
  </si>
  <si>
    <r>
      <rPr>
        <rFont val="Calibri, sans-serif"/>
        <color rgb="FF1155CC"/>
        <sz val="11.0"/>
        <u/>
      </rPr>
      <t>CASIA - [Cardano4Good x helpBlocks] - Borderless Social Impact Network - Fundraising Globally, Impact Locally</t>
    </r>
  </si>
  <si>
    <r>
      <rPr>
        <rFont val="Calibri, sans-serif"/>
        <color rgb="FF1155CC"/>
        <sz val="11.0"/>
        <u/>
      </rPr>
      <t>AdaClickPay - Seamless ADA Payouts for Digital Earnings and E-commerce</t>
    </r>
  </si>
  <si>
    <r>
      <rPr>
        <rFont val="Calibri, sans-serif"/>
        <color rgb="FF1155CC"/>
        <sz val="11.0"/>
        <u/>
      </rPr>
      <t>Developing a Compliant Stablecoin Platform on Cardano by TokenLink</t>
    </r>
  </si>
  <si>
    <r>
      <rPr>
        <rFont val="Calibri, sans-serif"/>
        <color rgb="FF1155CC"/>
        <sz val="11.0"/>
        <u/>
      </rPr>
      <t>OYA Decentralized Self-Service Ads Platform: Empowering Cardano’s Ecosystem through Transparent and Automated Advertising</t>
    </r>
  </si>
  <si>
    <r>
      <rPr>
        <rFont val="Calibri, sans-serif"/>
        <color rgb="FF1155CC"/>
        <sz val="11.0"/>
        <u/>
      </rPr>
      <t>The Hawaii Carbon Offset Portal: A Cardano-Powered Sustainability Solution</t>
    </r>
  </si>
  <si>
    <r>
      <rPr>
        <rFont val="Calibri, sans-serif"/>
        <color rgb="FF1155CC"/>
        <sz val="11.0"/>
        <u/>
      </rPr>
      <t>Maternal Mortality Crisis Solution - DoulaID: Cardano/KERI identity app</t>
    </r>
  </si>
  <si>
    <r>
      <rPr>
        <rFont val="Calibri, sans-serif"/>
        <color rgb="FF1155CC"/>
        <sz val="11.0"/>
        <u/>
      </rPr>
      <t>Scroll, Swipe &amp; Vote: TikTok-Style Governance DApp – Boosting Informed and Inclusive Decision Making</t>
    </r>
  </si>
  <si>
    <r>
      <rPr>
        <rFont val="Calibri, sans-serif"/>
        <color rgb="FF1155CC"/>
        <sz val="11.0"/>
        <u/>
      </rPr>
      <t>Medical Imaging Marketplace for AI and Healthcare</t>
    </r>
  </si>
  <si>
    <r>
      <rPr>
        <rFont val="Calibri, sans-serif"/>
        <color rgb="FF1155CC"/>
        <sz val="11.0"/>
        <u/>
      </rPr>
      <t>Cardano Powered Certification for Supply Chain Security</t>
    </r>
  </si>
  <si>
    <r>
      <rPr>
        <rFont val="Calibri, sans-serif"/>
        <color rgb="FF1155CC"/>
        <sz val="11.0"/>
        <u/>
      </rPr>
      <t>Decentralized Cooperative Economy (DCE): Kibbutz-Inspired Community on Cardano</t>
    </r>
  </si>
  <si>
    <r>
      <rPr>
        <rFont val="Calibri, sans-serif"/>
        <color rgb="FF1155CC"/>
        <sz val="11.0"/>
        <u/>
      </rPr>
      <t>Ethiopian Specialty Coffee Traceability Using Cardano Blockchain - Real World Use Case</t>
    </r>
  </si>
  <si>
    <r>
      <rPr>
        <rFont val="Calibri, sans-serif"/>
        <color rgb="FF1155CC"/>
        <sz val="11.0"/>
        <u/>
      </rPr>
      <t>Blockchain Platform for Child Abuse Reporting &amp; Support</t>
    </r>
  </si>
  <si>
    <r>
      <rPr>
        <rFont val="Calibri, sans-serif"/>
        <color rgb="FF1155CC"/>
        <sz val="11.0"/>
        <u/>
      </rPr>
      <t>Decentralized Digital Identity Platform on Cardano</t>
    </r>
  </si>
  <si>
    <r>
      <rPr>
        <rFont val="Calibri, sans-serif"/>
        <color rgb="FF1155CC"/>
        <sz val="11.0"/>
        <u/>
      </rPr>
      <t>Cardano Techmarket Care</t>
    </r>
  </si>
  <si>
    <r>
      <rPr>
        <rFont val="Calibri, sans-serif"/>
        <color rgb="FF1155CC"/>
        <sz val="11.0"/>
        <u/>
      </rPr>
      <t>TicketFlow: Secure, Transparent Event Ticketing Powered by Cardano</t>
    </r>
  </si>
  <si>
    <r>
      <rPr>
        <rFont val="Calibri, sans-serif"/>
        <color rgb="FF1155CC"/>
        <sz val="11.0"/>
        <u/>
      </rPr>
      <t>Exura DeFi Dashboard and API</t>
    </r>
  </si>
  <si>
    <r>
      <rPr>
        <rFont val="Calibri, sans-serif"/>
        <color rgb="FF1155CC"/>
        <sz val="11.0"/>
        <u/>
      </rPr>
      <t>Tokenized Carbon Credits for Sustainability</t>
    </r>
  </si>
  <si>
    <r>
      <rPr>
        <rFont val="Calibri, sans-serif"/>
        <color rgb="FF1155CC"/>
        <sz val="11.0"/>
        <u/>
      </rPr>
      <t>WordPress ZKP Mail 🕛 - Midnight Network Enabled Mailing List Management Solution</t>
    </r>
  </si>
  <si>
    <r>
      <rPr>
        <rFont val="Calibri, sans-serif"/>
        <color rgb="FF1155CC"/>
        <sz val="11.0"/>
        <u/>
      </rPr>
      <t>Decentralized Renewable Energy Trading Platform</t>
    </r>
  </si>
  <si>
    <r>
      <rPr>
        <rFont val="Calibri, sans-serif"/>
        <color rgb="FF1155CC"/>
        <sz val="11.0"/>
        <u/>
      </rPr>
      <t>SaaS Customer Relationship Management (CRM) System Built on Cardano</t>
    </r>
  </si>
  <si>
    <r>
      <rPr>
        <rFont val="Calibri, sans-serif"/>
        <color rgb="FF1155CC"/>
        <sz val="11.0"/>
        <u/>
      </rPr>
      <t>Education Certificate Issuance and Payments on Cardano - A Real World Use Case</t>
    </r>
  </si>
  <si>
    <r>
      <rPr>
        <rFont val="Calibri, sans-serif"/>
        <color rgb="FF1155CC"/>
        <sz val="11.0"/>
        <u/>
      </rPr>
      <t>[Concept] Improve Cardano Governance Security</t>
    </r>
  </si>
  <si>
    <r>
      <rPr>
        <rFont val="Calibri, sans-serif"/>
        <color rgb="FF1155CC"/>
        <sz val="11.0"/>
        <u/>
      </rPr>
      <t>The Malama Project IoT Sensor Development</t>
    </r>
  </si>
  <si>
    <r>
      <rPr>
        <rFont val="Calibri, sans-serif"/>
        <color rgb="FF1155CC"/>
        <sz val="11.0"/>
        <u/>
      </rPr>
      <t>urble by Brick Towers - a global savings platform</t>
    </r>
  </si>
  <si>
    <r>
      <rPr>
        <rFont val="Calibri, sans-serif"/>
        <color rgb="FF1155CC"/>
        <sz val="11.0"/>
        <u/>
      </rPr>
      <t>"Blockchain-Powered Events: Transforming African Entertainment"</t>
    </r>
  </si>
  <si>
    <r>
      <rPr>
        <rFont val="Calibri, sans-serif"/>
        <color rgb="FF1155CC"/>
        <sz val="11.0"/>
        <u/>
      </rPr>
      <t>Adapay Africa - Seamless Cardano (ADA) Payments for Africa: Buy, Sell and Convert to Local Currency</t>
    </r>
  </si>
  <si>
    <r>
      <rPr>
        <rFont val="Calibri, sans-serif"/>
        <color rgb="FF1155CC"/>
        <sz val="11.0"/>
        <u/>
      </rPr>
      <t>Assessing Readiness for Web 3 Training Hub</t>
    </r>
  </si>
  <si>
    <r>
      <rPr>
        <rFont val="Calibri, sans-serif"/>
        <color rgb="FF1155CC"/>
        <sz val="11.0"/>
        <u/>
      </rPr>
      <t>[SkyBrain] Neurotech Platform with Data Management on Blockchain</t>
    </r>
  </si>
  <si>
    <r>
      <rPr>
        <rFont val="Calibri, sans-serif"/>
        <color rgb="FF1155CC"/>
        <sz val="11.0"/>
        <u/>
      </rPr>
      <t>USDM Integration On Foreon Prediction Market</t>
    </r>
  </si>
  <si>
    <r>
      <rPr>
        <rFont val="Calibri, sans-serif"/>
        <color rgb="FF1155CC"/>
        <sz val="11.0"/>
        <u/>
      </rPr>
      <t>Malama Cardano: Net Zero Carbon Initiative</t>
    </r>
  </si>
  <si>
    <r>
      <rPr>
        <rFont val="Calibri, sans-serif"/>
        <color rgb="FF1155CC"/>
        <sz val="11.0"/>
        <u/>
      </rPr>
      <t>Nymph - open source social and identity platform</t>
    </r>
  </si>
  <si>
    <r>
      <rPr>
        <rFont val="Calibri, sans-serif"/>
        <color rgb="FF1155CC"/>
        <sz val="11.0"/>
        <u/>
      </rPr>
      <t>MapChain: Decentralized Cadastral Mapping on Cardano</t>
    </r>
  </si>
  <si>
    <r>
      <rPr>
        <rFont val="Calibri, sans-serif"/>
        <color rgb="FF1155CC"/>
        <sz val="11.0"/>
        <u/>
      </rPr>
      <t>STEM Challenge Platform: Token Rewards for Problem Solving</t>
    </r>
  </si>
  <si>
    <r>
      <rPr>
        <rFont val="Calibri, sans-serif"/>
        <color rgb="FF1155CC"/>
        <sz val="11.0"/>
        <u/>
      </rPr>
      <t>[HTLABS] Freelance Connect: Building Trust Between Freelancers and Employers</t>
    </r>
  </si>
  <si>
    <r>
      <rPr>
        <rFont val="Calibri, sans-serif"/>
        <color rgb="FF1155CC"/>
        <sz val="11.0"/>
        <u/>
      </rPr>
      <t>Glucose Guardian Standard: Enhancing Health for All Through Blockchain</t>
    </r>
  </si>
  <si>
    <r>
      <rPr>
        <rFont val="Calibri, sans-serif"/>
        <color rgb="FF1155CC"/>
        <sz val="11.0"/>
        <u/>
      </rPr>
      <t>Cleaning Natural: Accessible Eco-friendly cleaning</t>
    </r>
  </si>
  <si>
    <r>
      <rPr>
        <rFont val="Calibri, sans-serif"/>
        <color rgb="FF1155CC"/>
        <sz val="11.0"/>
        <u/>
      </rPr>
      <t>[BBO] Cardano at your fingertips - Mobile App for Android and iOS</t>
    </r>
  </si>
  <si>
    <r>
      <rPr>
        <rFont val="Calibri, sans-serif"/>
        <color rgb="FF1155CC"/>
        <sz val="11.0"/>
        <u/>
      </rPr>
      <t>Financial Operating System for the $200B+ Global Ecotourism Industry</t>
    </r>
  </si>
  <si>
    <r>
      <rPr>
        <rFont val="Calibri, sans-serif"/>
        <color rgb="FF1155CC"/>
        <sz val="11.0"/>
        <u/>
      </rPr>
      <t>Agricultural Data Exchange Platform</t>
    </r>
  </si>
  <si>
    <r>
      <rPr>
        <rFont val="Calibri, sans-serif"/>
        <color rgb="FF1155CC"/>
        <sz val="11.0"/>
        <u/>
      </rPr>
      <t>Location and wildlife data traceability using Cardano Blockchain - Real world use case (catch.asianhornetalert.org.uk)</t>
    </r>
  </si>
  <si>
    <r>
      <rPr>
        <rFont val="Calibri, sans-serif"/>
        <color rgb="FF1155CC"/>
        <sz val="11.0"/>
        <u/>
      </rPr>
      <t>T-Minus : NFT Call Option Platform Built with Marlowe</t>
    </r>
  </si>
  <si>
    <r>
      <rPr>
        <rFont val="Calibri, sans-serif"/>
        <color rgb="FF1155CC"/>
        <sz val="11.0"/>
        <u/>
      </rPr>
      <t>Cardinal - Putting Cardano DePIN on the map</t>
    </r>
  </si>
  <si>
    <r>
      <rPr>
        <rFont val="Calibri, sans-serif"/>
        <color rgb="FF1155CC"/>
        <sz val="11.0"/>
        <u/>
      </rPr>
      <t>Ghost Call Online - Decentralized PSTN on Cardano &amp; Midnight ANON &amp; Open Source Phone Network</t>
    </r>
  </si>
  <si>
    <r>
      <rPr>
        <rFont val="Calibri, sans-serif"/>
        <color rgb="FF1155CC"/>
        <sz val="11.0"/>
        <u/>
      </rPr>
      <t>MAVLink ZKP Proxy 🕛 - Midnight Network Enabled Telemetry and Consensus in Decentralized Drone Swarm Control</t>
    </r>
  </si>
  <si>
    <r>
      <rPr>
        <rFont val="Calibri, sans-serif"/>
        <color rgb="FF1155CC"/>
        <sz val="11.0"/>
        <u/>
      </rPr>
      <t>Cardano EduVerse: Gamified Learning Platform for Blockchain Education with Testnet NFT to promote NFT culture.</t>
    </r>
  </si>
  <si>
    <r>
      <rPr>
        <rFont val="Calibri, sans-serif"/>
        <color rgb="FF1155CC"/>
        <sz val="11.0"/>
        <u/>
      </rPr>
      <t>Non-Invasive Anemia Screening Using AI</t>
    </r>
  </si>
  <si>
    <r>
      <rPr>
        <rFont val="Calibri, sans-serif"/>
        <color rgb="FF1155CC"/>
        <sz val="11.0"/>
        <u/>
      </rPr>
      <t>[TEX] Ticket Market NFTs: Revolutionizing Event Ticketing with NFTs Using the Cardano Blockchain</t>
    </r>
  </si>
  <si>
    <r>
      <rPr>
        <rFont val="Calibri, sans-serif"/>
        <color rgb="FF1155CC"/>
        <sz val="11.0"/>
        <u/>
      </rPr>
      <t>ADA Scholar</t>
    </r>
  </si>
  <si>
    <r>
      <rPr>
        <rFont val="Calibri, sans-serif"/>
        <color rgb="FF1155CC"/>
        <sz val="11.0"/>
        <u/>
      </rPr>
      <t>VeriDATA: Cardano Verifiable Data Collection Platform</t>
    </r>
  </si>
  <si>
    <r>
      <rPr>
        <rFont val="Calibri, sans-serif"/>
        <color rgb="FF1155CC"/>
        <sz val="11.0"/>
        <u/>
      </rPr>
      <t>ADA-to-Fiat SSI based Dex Satoshi Africa</t>
    </r>
  </si>
  <si>
    <r>
      <rPr>
        <rFont val="Calibri, sans-serif"/>
        <color rgb="FF1155CC"/>
        <sz val="11.0"/>
        <u/>
      </rPr>
      <t>Tokenized Real Assets: Empowering Investors through RateYourWorld</t>
    </r>
  </si>
  <si>
    <r>
      <rPr>
        <rFont val="Calibri, sans-serif"/>
        <color rgb="FF1155CC"/>
        <sz val="11.0"/>
        <u/>
      </rPr>
      <t>Empowering Cardano with Task2Earn: Collaborative, Decentralized, and Secure Tokenized Rewards</t>
    </r>
  </si>
  <si>
    <r>
      <rPr>
        <rFont val="Calibri, sans-serif"/>
        <color rgb="FF1155CC"/>
        <sz val="11.0"/>
        <u/>
      </rPr>
      <t>Ownership verification</t>
    </r>
  </si>
  <si>
    <r>
      <rPr>
        <rFont val="Calibri, sans-serif"/>
        <color rgb="FF1155CC"/>
        <sz val="11.0"/>
        <u/>
      </rPr>
      <t>SME RWAs Tokenization: Tapping Into a $4.5T Market for 150M+ Businesses in APAC on Cardano</t>
    </r>
  </si>
  <si>
    <r>
      <rPr>
        <rFont val="Calibri, sans-serif"/>
        <color rgb="FF1155CC"/>
        <sz val="11.0"/>
        <u/>
      </rPr>
      <t>Decentralized Data Storage &amp; Secure Messenger</t>
    </r>
  </si>
  <si>
    <r>
      <rPr>
        <rFont val="Calibri, sans-serif"/>
        <color rgb="FF1155CC"/>
        <sz val="11.0"/>
        <u/>
      </rPr>
      <t>AI-Powered Smart Contract Auditing Tool</t>
    </r>
  </si>
  <si>
    <r>
      <rPr>
        <rFont val="Calibri, sans-serif"/>
        <color rgb="FF1155CC"/>
        <sz val="11.0"/>
        <u/>
      </rPr>
      <t>Daily Progress of Workouts Through Cardano Decentralization</t>
    </r>
  </si>
  <si>
    <r>
      <rPr>
        <rFont val="Calibri, sans-serif"/>
        <color rgb="FF1155CC"/>
        <sz val="11.0"/>
        <u/>
      </rPr>
      <t>DaoCounting: Decentralized Timesheet-based Collaboration and Accounting Platform for Web3 (Cardano, Midnight)</t>
    </r>
  </si>
  <si>
    <r>
      <rPr>
        <rFont val="Calibri, sans-serif"/>
        <color rgb="FF1155CC"/>
        <sz val="11.0"/>
        <u/>
      </rPr>
      <t>DLT360: Enterprise Architecture Framework for Web3.0 Integration</t>
    </r>
  </si>
  <si>
    <r>
      <rPr>
        <rFont val="Calibri, sans-serif"/>
        <color rgb="FF1155CC"/>
        <sz val="11.0"/>
        <u/>
      </rPr>
      <t>[CaFi] Cardano\_Wiki\_Chat Bot Education</t>
    </r>
  </si>
  <si>
    <r>
      <rPr>
        <rFont val="Calibri, sans-serif"/>
        <color rgb="FF1155CC"/>
        <sz val="11.0"/>
        <u/>
      </rPr>
      <t>Cardano Talent Hub: A Platform for Skills Validation, Professional Profiles, and Blockchain Career Opportunities</t>
    </r>
  </si>
  <si>
    <r>
      <rPr>
        <rFont val="Calibri, sans-serif"/>
        <color rgb="FF1155CC"/>
        <sz val="11.0"/>
        <u/>
      </rPr>
      <t>Cardano Eco-Friendly Fashion: Global Apparel Line</t>
    </r>
  </si>
  <si>
    <r>
      <rPr>
        <rFont val="Calibri, sans-serif"/>
        <color rgb="FF1155CC"/>
        <sz val="11.0"/>
        <u/>
      </rPr>
      <t>CSWAP: Tokenizing Steam® Gaming Assets on Cardano</t>
    </r>
  </si>
  <si>
    <r>
      <rPr>
        <rFont val="Calibri, sans-serif"/>
        <color rgb="FF1155CC"/>
        <sz val="11.0"/>
        <u/>
      </rPr>
      <t>Cardano Quest, Promote your DeFi for the cardano community</t>
    </r>
  </si>
  <si>
    <r>
      <rPr>
        <rFont val="Calibri, sans-serif"/>
        <color rgb="FF1155CC"/>
        <sz val="11.0"/>
        <u/>
      </rPr>
      <t>AI-Powered Data Analysis for Cardano Ecosystem</t>
    </r>
  </si>
  <si>
    <r>
      <rPr>
        <rFont val="Calibri, sans-serif"/>
        <color rgb="FF1155CC"/>
        <sz val="11.0"/>
        <u/>
      </rPr>
      <t>[Affiso] An affiliate marketing system based on smart contract to helps dApps attract more end users using smart-contract.</t>
    </r>
  </si>
  <si>
    <r>
      <rPr>
        <rFont val="Calibri, sans-serif"/>
        <color rgb="FF1155CC"/>
        <sz val="11.0"/>
        <u/>
      </rPr>
      <t>Constitutional Convention Documentary</t>
    </r>
  </si>
  <si>
    <r>
      <rPr>
        <rFont val="Calibri, sans-serif"/>
        <color rgb="FF1155CC"/>
        <sz val="11.0"/>
        <u/>
      </rPr>
      <t>HealthAid on Cardano: Transparent Funding for Medical Treatment</t>
    </r>
  </si>
  <si>
    <r>
      <rPr>
        <rFont val="Calibri, sans-serif"/>
        <color rgb="FF1155CC"/>
        <sz val="11.0"/>
        <u/>
      </rPr>
      <t>Blockchain-Powered Community Hub for Local Economy &amp; Sustainability</t>
    </r>
  </si>
  <si>
    <r>
      <rPr>
        <rFont val="Calibri, sans-serif"/>
        <color rgb="FF1155CC"/>
        <sz val="11.0"/>
        <u/>
      </rPr>
      <t>GenAI Integrated Ventilator with Universally Accessible Medical Database leveraging Cardano through Smart IoT input</t>
    </r>
  </si>
  <si>
    <r>
      <rPr>
        <rFont val="Calibri, sans-serif"/>
        <color rgb="FF1155CC"/>
        <sz val="11.0"/>
        <u/>
      </rPr>
      <t>Freelancer and Job Search Marketplace Platform on Cardano</t>
    </r>
  </si>
  <si>
    <r>
      <rPr>
        <rFont val="Calibri, sans-serif"/>
        <color rgb="FF1155CC"/>
        <sz val="11.0"/>
        <u/>
      </rPr>
      <t>Eonpower: Cardano-backed Renewable Energy for all of Africa</t>
    </r>
  </si>
  <si>
    <r>
      <rPr>
        <rFont val="Calibri, sans-serif"/>
        <color rgb="FF1155CC"/>
        <sz val="11.0"/>
        <u/>
      </rPr>
      <t>Jellypad Seed Fund - Kickstarting Innovative Cardano Ideas</t>
    </r>
  </si>
  <si>
    <r>
      <rPr>
        <rFont val="Calibri, sans-serif"/>
        <color rgb="FF1155CC"/>
        <sz val="11.0"/>
        <u/>
      </rPr>
      <t>[Saomai] Smart Contract System Ensures Transparency In Charity Activities Globally</t>
    </r>
  </si>
  <si>
    <r>
      <rPr>
        <rFont val="Calibri, sans-serif"/>
        <color rgb="FF1155CC"/>
        <sz val="11.0"/>
        <u/>
      </rPr>
      <t>Cardano Governance Exchange: Improved Community Decisions using Fair Market Influence</t>
    </r>
  </si>
  <si>
    <r>
      <rPr>
        <rFont val="Calibri, sans-serif"/>
        <color rgb="FF1155CC"/>
        <sz val="11.0"/>
        <u/>
      </rPr>
      <t>Decentralized Job Marketplace on Cardano</t>
    </r>
  </si>
  <si>
    <r>
      <rPr>
        <rFont val="Calibri, sans-serif"/>
        <color rgb="FF1155CC"/>
        <sz val="11.0"/>
        <u/>
      </rPr>
      <t>Real-World Asset Tokenization</t>
    </r>
  </si>
  <si>
    <r>
      <rPr>
        <rFont val="Calibri, sans-serif"/>
        <color rgb="FF1155CC"/>
        <sz val="11.0"/>
        <u/>
      </rPr>
      <t>Proof of concept to build Architectural Data on Cardano</t>
    </r>
  </si>
  <si>
    <r>
      <rPr>
        <rFont val="Calibri, sans-serif"/>
        <color rgb="FF1155CC"/>
        <sz val="11.0"/>
        <u/>
      </rPr>
      <t>Establish Crypto Exchange in Paraguay</t>
    </r>
  </si>
  <si>
    <r>
      <rPr>
        <rFont val="Calibri, sans-serif"/>
        <color rgb="FF1155CC"/>
        <sz val="11.0"/>
        <u/>
      </rPr>
      <t>Cardano Enterprise Solutions (CES) - supporting enterprise integration into Cardano</t>
    </r>
  </si>
  <si>
    <r>
      <rPr>
        <rFont val="Calibri, sans-serif"/>
        <color rgb="FF1155CC"/>
        <sz val="11.0"/>
        <u/>
      </rPr>
      <t>Regenerative Agriculture funded through Renewable Energy</t>
    </r>
  </si>
  <si>
    <r>
      <rPr>
        <rFont val="Calibri, sans-serif"/>
        <color rgb="FF1155CC"/>
        <sz val="11.0"/>
        <u/>
      </rPr>
      <t>WorkEvo - Innovative AI task marketplace on Cardano</t>
    </r>
  </si>
  <si>
    <r>
      <rPr>
        <rFont val="Calibri, sans-serif"/>
        <color rgb="FF1155CC"/>
        <sz val="11.0"/>
        <u/>
      </rPr>
      <t>Leveraging Cardano for Clean Energy Transition</t>
    </r>
  </si>
  <si>
    <r>
      <rPr>
        <rFont val="Calibri, sans-serif"/>
        <color rgb="FF1155CC"/>
        <sz val="11.0"/>
        <u/>
      </rPr>
      <t>Animate to Educate: Cardano Series</t>
    </r>
  </si>
  <si>
    <r>
      <rPr>
        <rFont val="Calibri, sans-serif"/>
        <color rgb="FF1155CC"/>
        <sz val="11.0"/>
        <u/>
      </rPr>
      <t>Real Estate X - Decentralized Real Estate Marketplace and Tokenized Asset Exchange Challenge</t>
    </r>
  </si>
  <si>
    <r>
      <rPr>
        <rFont val="Calibri, sans-serif"/>
        <color rgb="FF1155CC"/>
        <sz val="11.0"/>
        <u/>
      </rPr>
      <t>Adabuy P2P</t>
    </r>
  </si>
  <si>
    <r>
      <rPr>
        <rFont val="Calibri, sans-serif"/>
        <color rgb="FF1155CC"/>
        <sz val="11.0"/>
        <u/>
      </rPr>
      <t>Revolutionizing Daycare with Cardano Blockchain</t>
    </r>
  </si>
  <si>
    <r>
      <rPr>
        <rFont val="Calibri, sans-serif"/>
        <color rgb="FF1155CC"/>
        <sz val="11.0"/>
        <u/>
      </rPr>
      <t>Cardano for Learning: A Blockchain Approach to Solve Ethiopia's Educational Material Shortage</t>
    </r>
  </si>
  <si>
    <r>
      <rPr>
        <rFont val="Calibri, sans-serif"/>
        <color rgb="FF1155CC"/>
        <sz val="11.0"/>
        <u/>
      </rPr>
      <t>Nigeria's Logistics Revolution: Atala PRISM Digital Licenses</t>
    </r>
  </si>
  <si>
    <r>
      <rPr>
        <rFont val="Calibri, sans-serif"/>
        <color rgb="FF1155CC"/>
        <sz val="11.0"/>
        <u/>
      </rPr>
      <t>PROTOFIRE &lt;&gt; MAYZ PROTOCOL $gToken: Aligning Governance, Utility &amp; Liquidity in a single token</t>
    </r>
  </si>
  <si>
    <r>
      <rPr>
        <rFont val="Calibri, sans-serif"/>
        <color rgb="FF1155CC"/>
        <sz val="11.0"/>
        <u/>
      </rPr>
      <t>AI-Driven Multi-Language Learning Platform for the Cardano Ecosystem Using Generative AI</t>
    </r>
  </si>
  <si>
    <r>
      <rPr>
        <rFont val="Calibri, sans-serif"/>
        <color rgb="FF1155CC"/>
        <sz val="11.0"/>
        <u/>
      </rPr>
      <t>Decentralized Agricultural Knowledge Exchange Platform</t>
    </r>
  </si>
  <si>
    <r>
      <rPr>
        <rFont val="Calibri, sans-serif"/>
        <color rgb="FF1155CC"/>
        <sz val="11.0"/>
        <u/>
      </rPr>
      <t>Decentralized Driving License Registration &amp; Maintenance with Cardano Smart Contracts</t>
    </r>
  </si>
  <si>
    <r>
      <rPr>
        <rFont val="Calibri, sans-serif"/>
        <color rgb="FF1155CC"/>
        <sz val="11.0"/>
        <u/>
      </rPr>
      <t>Mobile Version of Cardano eCommerce Application</t>
    </r>
  </si>
  <si>
    <r>
      <rPr>
        <rFont val="Calibri, sans-serif"/>
        <color rgb="FF1155CC"/>
        <sz val="11.0"/>
        <u/>
      </rPr>
      <t>Forge: A Global Standard for Collaborative Writing and Ownership</t>
    </r>
  </si>
  <si>
    <r>
      <rPr>
        <rFont val="Calibri, sans-serif"/>
        <color rgb="FF1155CC"/>
        <sz val="11.0"/>
        <u/>
      </rPr>
      <t>Explorer to Track Cardano Native Asset Movements and Wallet Activity</t>
    </r>
  </si>
  <si>
    <r>
      <rPr>
        <rFont val="Calibri, sans-serif"/>
        <color rgb="FF1155CC"/>
        <sz val="11.0"/>
        <u/>
      </rPr>
      <t>cPoker: Open Smart Contracts for Multi-User Value Exchange in dApps</t>
    </r>
  </si>
  <si>
    <r>
      <rPr>
        <rFont val="Calibri, sans-serif"/>
        <color rgb="FF1155CC"/>
        <sz val="11.0"/>
        <u/>
      </rPr>
      <t>Cardano to EVM Bridge Protocol</t>
    </r>
  </si>
  <si>
    <r>
      <rPr>
        <rFont val="Calibri, sans-serif"/>
        <color rgb="FF1155CC"/>
        <sz val="11.0"/>
        <u/>
      </rPr>
      <t>ADSTREAM PROJECT ON CARDANO BLOCKCHAIN</t>
    </r>
  </si>
  <si>
    <r>
      <rPr>
        <rFont val="Calibri, sans-serif"/>
        <color rgb="FF1155CC"/>
        <sz val="11.0"/>
        <u/>
      </rPr>
      <t>Token Gating Real World Assets with NFTs/DIDs - Short Term Asset Rental Booking &amp; Property Management Platform</t>
    </r>
  </si>
  <si>
    <r>
      <rPr>
        <rFont val="Calibri, sans-serif"/>
        <color rgb="FF1155CC"/>
        <sz val="11.0"/>
        <u/>
      </rPr>
      <t>CertifyCDNO: A Trustworthy Blockchain-based Certification System</t>
    </r>
  </si>
  <si>
    <r>
      <rPr>
        <rFont val="Calibri, sans-serif"/>
        <color rgb="FF1155CC"/>
        <sz val="11.0"/>
        <u/>
      </rPr>
      <t>Learn.AI For Cardano Education Growth</t>
    </r>
  </si>
  <si>
    <r>
      <rPr>
        <rFont val="Calibri, sans-serif"/>
        <color rgb="FF1155CC"/>
        <sz val="11.0"/>
        <u/>
      </rPr>
      <t>Identity Verification (KYC replacement for Sumsub)</t>
    </r>
  </si>
  <si>
    <r>
      <rPr>
        <rFont val="Calibri, sans-serif"/>
        <color rgb="FF1155CC"/>
        <sz val="11.0"/>
        <u/>
      </rPr>
      <t>RWA: Propitek- Tokenizing Real Estate through DeFi</t>
    </r>
  </si>
  <si>
    <r>
      <rPr>
        <rFont val="Calibri, sans-serif"/>
        <color rgb="FF1155CC"/>
        <sz val="11.0"/>
        <u/>
      </rPr>
      <t>Supply Chain Traceability and Transparency Platform</t>
    </r>
  </si>
  <si>
    <r>
      <rPr>
        <rFont val="Calibri, sans-serif"/>
        <color rgb="FF1155CC"/>
        <sz val="11.0"/>
        <u/>
      </rPr>
      <t>urble by Brick Towers - enable on-chain privacy for retail savings platform</t>
    </r>
  </si>
  <si>
    <r>
      <rPr>
        <rFont val="Calibri, sans-serif"/>
        <color rgb="FF1155CC"/>
        <sz val="11.0"/>
        <u/>
      </rPr>
      <t>PeakChain AI &amp; Blockchain-Powered Mobility Sharing Platform</t>
    </r>
  </si>
  <si>
    <r>
      <rPr>
        <rFont val="Calibri, sans-serif"/>
        <color rgb="FF1155CC"/>
        <sz val="11.0"/>
        <u/>
      </rPr>
      <t>Fairway: Exploring Web 3.0 Global Job platform. Empowering emerging market talent through Cardano powered verification, to bridge to jobs in the west, starting from Ethiopia</t>
    </r>
  </si>
  <si>
    <r>
      <rPr>
        <rFont val="Calibri, sans-serif"/>
        <color rgb="FF1155CC"/>
        <sz val="11.0"/>
        <u/>
      </rPr>
      <t>[JustTransfer.finance] an Asset Transfer Protocol (Mortgages, Peer to Peer Loans, Installments)</t>
    </r>
  </si>
  <si>
    <r>
      <rPr>
        <rFont val="Calibri, sans-serif"/>
        <color rgb="FF1155CC"/>
        <sz val="11.0"/>
        <u/>
      </rPr>
      <t>Decentralized voting</t>
    </r>
  </si>
  <si>
    <r>
      <rPr>
        <rFont val="Calibri, sans-serif"/>
        <color rgb="FF1155CC"/>
        <sz val="11.0"/>
        <u/>
      </rPr>
      <t>VCs for Service Delivery</t>
    </r>
  </si>
  <si>
    <r>
      <rPr>
        <rFont val="Calibri, sans-serif"/>
        <color rgb="FF1155CC"/>
        <sz val="11.0"/>
        <u/>
      </rPr>
      <t>Cardano - Open Badges Compatible Education Credential Platform (COECP)</t>
    </r>
  </si>
  <si>
    <r>
      <rPr>
        <rFont val="Calibri, sans-serif"/>
        <color rgb="FF1155CC"/>
        <sz val="11.0"/>
        <u/>
      </rPr>
      <t>KarbonLedger: A Decentralized Carbon Management Protocol</t>
    </r>
  </si>
  <si>
    <r>
      <rPr>
        <rFont val="Calibri, sans-serif"/>
        <color rgb="FF1155CC"/>
        <sz val="11.0"/>
        <u/>
      </rPr>
      <t>INTU: Safe Web3 Account Protocol for Mass Adoption.</t>
    </r>
  </si>
  <si>
    <r>
      <rPr>
        <rFont val="Calibri, sans-serif"/>
        <color rgb="FF1155CC"/>
        <sz val="11.0"/>
        <u/>
      </rPr>
      <t>Delivering Sustainable Health Solutions through Cardano’s Blockchain: A Value-Driven Proposal</t>
    </r>
  </si>
  <si>
    <r>
      <rPr>
        <rFont val="Calibri, sans-serif"/>
        <color rgb="FF1155CC"/>
        <sz val="11.0"/>
        <u/>
      </rPr>
      <t>Brain-wave data (privately) on chain!</t>
    </r>
  </si>
  <si>
    <r>
      <rPr>
        <rFont val="Calibri, sans-serif"/>
        <color rgb="FF1155CC"/>
        <sz val="11.0"/>
        <u/>
      </rPr>
      <t>Cardano Lightning: Calvus - The Gateway Node</t>
    </r>
  </si>
  <si>
    <r>
      <rPr>
        <rFont val="Calibri, sans-serif"/>
        <color rgb="FF1155CC"/>
        <sz val="11.0"/>
        <u/>
      </rPr>
      <t>cPoker Development</t>
    </r>
  </si>
  <si>
    <r>
      <rPr>
        <rFont val="Calibri, sans-serif"/>
        <color rgb="FF1155CC"/>
        <sz val="11.0"/>
        <u/>
      </rPr>
      <t>Pisha Printing – Cardano Themed Print Solutions</t>
    </r>
  </si>
  <si>
    <r>
      <rPr>
        <rFont val="Calibri, sans-serif"/>
        <color rgb="FF1155CC"/>
        <sz val="11.0"/>
        <u/>
      </rPr>
      <t>Promote blockchain in the Supplychain within Critical application industries</t>
    </r>
  </si>
  <si>
    <r>
      <rPr>
        <rFont val="Calibri, sans-serif"/>
        <color rgb="FF1155CC"/>
        <sz val="11.0"/>
        <u/>
      </rPr>
      <t>Empowering Ethiopian University Students: The Entire Crypto Space and Block chain Technology.</t>
    </r>
  </si>
  <si>
    <r>
      <rPr>
        <rFont val="Calibri, sans-serif"/>
        <color rgb="FF1155CC"/>
        <sz val="11.0"/>
        <u/>
      </rPr>
      <t>Blockchain for Microfinance Institutions: A Feasibility Study</t>
    </r>
  </si>
  <si>
    <r>
      <rPr>
        <rFont val="Calibri, sans-serif"/>
        <color rgb="FF1155CC"/>
        <sz val="11.0"/>
        <u/>
      </rPr>
      <t>Researching and Applying RFID to Identify Physical Products on the Blockchain</t>
    </r>
  </si>
  <si>
    <r>
      <rPr>
        <rFont val="Calibri, sans-serif"/>
        <color rgb="FF1155CC"/>
        <sz val="11.0"/>
        <u/>
      </rPr>
      <t>Employee Loyalty Reward System: Transparent and Open Source API</t>
    </r>
  </si>
  <si>
    <r>
      <rPr>
        <rFont val="Calibri, sans-serif"/>
        <color rgb="FF1155CC"/>
        <sz val="11.0"/>
        <u/>
      </rPr>
      <t>Decentralized Peer-to-Peer Physical Storage Rental Platform on Cardano</t>
    </r>
  </si>
  <si>
    <t>Expand the success of our DAO Incubator for Companies &amp; Organizations, with a new Program that Accelerates the growth of DAOs with the most potential, and showcases them as viral flagships for Cardano adoption. Join (y)our DAO!</t>
  </si>
  <si>
    <r>
      <rPr>
        <rFont val="Calibri, sans-serif"/>
        <color rgb="FF1155CC"/>
        <sz val="11.0"/>
        <u/>
      </rPr>
      <t>StoryChain: Your Journey, Your Voice on Blockchain</t>
    </r>
  </si>
  <si>
    <r>
      <rPr>
        <rFont val="Calibri, sans-serif"/>
        <color rgb="FF1155CC"/>
        <sz val="11.0"/>
        <u/>
      </rPr>
      <t>Bees Delivery DAO</t>
    </r>
  </si>
  <si>
    <r>
      <rPr>
        <rFont val="Calibri, sans-serif"/>
        <color rgb="FF1155CC"/>
        <sz val="11.0"/>
        <u/>
      </rPr>
      <t>CARDANO MARKETPLACE PLATFORM FOR PRODUCTS AND SERVICES</t>
    </r>
  </si>
  <si>
    <t>RWAA - Real World Agricultural Assets. NFTs (AgAsset Digital Twins) to digitally represent Farms, Fisheries, Forests and Factories/Facilities (agri related) to provide a unique AgAssetDID to enable smallholders to better participate in supply chains.</t>
  </si>
  <si>
    <r>
      <rPr>
        <rFont val="Calibri, sans-serif"/>
        <color rgb="FF1155CC"/>
        <sz val="11.0"/>
        <u/>
      </rPr>
      <t>KeySphere: Simpler self-custody to ease widespread adoption</t>
    </r>
  </si>
  <si>
    <r>
      <rPr>
        <rFont val="Calibri, sans-serif"/>
        <color rgb="FF1155CC"/>
        <sz val="11.0"/>
        <u/>
      </rPr>
      <t>Blockchain integrated game to create a decentralized game ecosystem on Cardano</t>
    </r>
  </si>
  <si>
    <r>
      <rPr>
        <rFont val="Calibri, sans-serif"/>
        <color rgb="FF1155CC"/>
        <sz val="11.0"/>
        <u/>
      </rPr>
      <t>GoldLend: Unlocking Loans Backed by Real-World Assets</t>
    </r>
  </si>
  <si>
    <r>
      <rPr>
        <rFont val="Calibri, sans-serif"/>
        <color rgb="FF1155CC"/>
        <sz val="11.0"/>
        <u/>
      </rPr>
      <t>Gas Fee Sponsorship System for Cardano Users</t>
    </r>
  </si>
  <si>
    <r>
      <rPr>
        <rFont val="Calibri, sans-serif"/>
        <color rgb="FF1155CC"/>
        <sz val="11.0"/>
        <u/>
      </rPr>
      <t>[MIHUB] Customizable marketplace for new business</t>
    </r>
  </si>
  <si>
    <r>
      <rPr>
        <rFont val="Calibri, sans-serif"/>
        <color rgb="FF1155CC"/>
        <sz val="11.0"/>
        <u/>
      </rPr>
      <t>Farmroll Bounties: A Decentralized Social Media Rewards System</t>
    </r>
  </si>
  <si>
    <r>
      <rPr>
        <rFont val="Calibri, sans-serif"/>
        <color rgb="FF1155CC"/>
        <sz val="11.0"/>
        <u/>
      </rPr>
      <t>CertiMuni - Decentralized Municipal Certificate Issuance Platform</t>
    </r>
  </si>
  <si>
    <r>
      <rPr>
        <rFont val="Calibri, sans-serif"/>
        <color rgb="FF1155CC"/>
        <sz val="11.0"/>
        <u/>
      </rPr>
      <t>Inspiring Art: Empowering the Cardano Community Through Creativity</t>
    </r>
  </si>
  <si>
    <r>
      <rPr>
        <rFont val="Calibri, sans-serif"/>
        <color rgb="FF1155CC"/>
        <sz val="11.0"/>
        <u/>
      </rPr>
      <t>RWA focused permissioned layer 2 for Institutions and Govts</t>
    </r>
  </si>
  <si>
    <r>
      <rPr>
        <rFont val="Calibri, sans-serif"/>
        <color rgb="FF1155CC"/>
        <sz val="11.0"/>
        <u/>
      </rPr>
      <t>Cardano Showcase Network</t>
    </r>
  </si>
  <si>
    <r>
      <rPr>
        <rFont val="Calibri, sans-serif"/>
        <color rgb="FF1155CC"/>
        <sz val="11.0"/>
        <u/>
      </rPr>
      <t>Liquidefi: RWA - Decentralised, Inclusive, Transparent Investment/Funding Ecosystem, with a Mutual Society ethos at it's core.</t>
    </r>
  </si>
  <si>
    <r>
      <rPr>
        <rFont val="Calibri, sans-serif"/>
        <color rgb="FF1155CC"/>
        <sz val="11.0"/>
        <u/>
      </rPr>
      <t>GenieGenerate: Automated Wealth Building Without Recruitment</t>
    </r>
  </si>
  <si>
    <r>
      <rPr>
        <rFont val="Calibri, sans-serif"/>
        <color rgb="FF1155CC"/>
        <sz val="11.0"/>
        <u/>
      </rPr>
      <t>Lockpod: Decentralized Self-Custodial Wallet for Multi-Chain Asset Management</t>
    </r>
  </si>
  <si>
    <r>
      <rPr>
        <rFont val="Calibri, sans-serif"/>
        <color rgb="FF1155CC"/>
        <sz val="11.0"/>
        <u/>
      </rPr>
      <t>The Ultimate Next-Gen Marketplace</t>
    </r>
  </si>
  <si>
    <r>
      <rPr>
        <rFont val="Calibri, sans-serif"/>
        <color rgb="FF1155CC"/>
        <sz val="11.0"/>
        <u/>
      </rPr>
      <t>Lost |&amp;| Found: Simple example dApp to introduce Cardano</t>
    </r>
  </si>
  <si>
    <r>
      <rPr>
        <rFont val="Calibri, sans-serif"/>
        <color rgb="FF1155CC"/>
        <sz val="11.0"/>
        <u/>
      </rPr>
      <t>Open CV; incentivize for better tracking&amp;matching in professional life</t>
    </r>
  </si>
  <si>
    <r>
      <rPr>
        <rFont val="Calibri, sans-serif"/>
        <color rgb="FF1155CC"/>
        <sz val="11.0"/>
        <u/>
      </rPr>
      <t>Bikademy: Cycle and Earn - Cardano-Powered rewards for cycling in five EU cities</t>
    </r>
  </si>
  <si>
    <r>
      <rPr>
        <rFont val="Calibri, sans-serif"/>
        <color rgb="FF1155CC"/>
        <sz val="11.0"/>
        <u/>
      </rPr>
      <t>Decentralized LMS &amp; Auto-Certification Platform on Cardano</t>
    </r>
  </si>
  <si>
    <t>Machine Learning Xccelerated Health is developing a host of future technologies that will integrate in-home insights, care-data, and other data points. The platform uses a RAG model and a blockchain enabled care-record to keep EHR data and Personal</t>
  </si>
  <si>
    <r>
      <rPr>
        <rFont val="Calibri, sans-serif"/>
        <color rgb="FF1155CC"/>
        <sz val="11.0"/>
        <u/>
      </rPr>
      <t>TRANSPARENT PROCESS PROTOCOL</t>
    </r>
  </si>
  <si>
    <r>
      <rPr>
        <rFont val="Calibri, sans-serif"/>
        <color rgb="FF1155CC"/>
        <sz val="11.0"/>
        <u/>
      </rPr>
      <t>Circular Economy Reinvented: Blockchain for Sustainable Waste Management and Recycling Incentives</t>
    </r>
  </si>
  <si>
    <r>
      <rPr>
        <rFont val="Calibri, sans-serif"/>
        <color rgb="FF1155CC"/>
        <sz val="11.0"/>
        <u/>
      </rPr>
      <t>Decentralized Crowdfunding Platform for Startups</t>
    </r>
  </si>
  <si>
    <r>
      <rPr>
        <rFont val="Calibri, sans-serif"/>
        <color rgb="FF1155CC"/>
        <sz val="11.0"/>
        <u/>
      </rPr>
      <t>Build Your Wellness Team: A Decentralized Holistic Health dApp</t>
    </r>
  </si>
  <si>
    <r>
      <rPr>
        <rFont val="Calibri, sans-serif"/>
        <color rgb="FF1155CC"/>
        <sz val="11.0"/>
        <u/>
      </rPr>
      <t>Caffeinated by Cardano: A Premium Ethiopian Coffee Brand</t>
    </r>
  </si>
  <si>
    <r>
      <rPr>
        <rFont val="Calibri, sans-serif"/>
        <color rgb="FF1155CC"/>
        <sz val="11.0"/>
        <u/>
      </rPr>
      <t>Tokenized Iqqub on Cardano</t>
    </r>
  </si>
  <si>
    <r>
      <rPr>
        <rFont val="Calibri, sans-serif"/>
        <color rgb="FF1155CC"/>
        <sz val="11.0"/>
        <u/>
      </rPr>
      <t>Creating a local language Web 3.0 dictionary</t>
    </r>
  </si>
  <si>
    <r>
      <rPr>
        <rFont val="Calibri, sans-serif"/>
        <color rgb="FF1155CC"/>
        <sz val="11.0"/>
        <u/>
      </rPr>
      <t>Incentivized Waste Sorting and Recycling Platform</t>
    </r>
  </si>
  <si>
    <r>
      <rPr>
        <rFont val="Calibri, sans-serif"/>
        <color rgb="FF1155CC"/>
        <sz val="11.0"/>
        <u/>
      </rPr>
      <t>[KOET] DMM: Cardano’s Decentralized Virtual Marketplace for Discounted Goods &amp; Services</t>
    </r>
  </si>
  <si>
    <r>
      <rPr>
        <rFont val="Calibri, sans-serif"/>
        <color rgb="FF1155CC"/>
        <sz val="11.0"/>
        <u/>
      </rPr>
      <t>Detrader</t>
    </r>
  </si>
  <si>
    <r>
      <rPr>
        <rFont val="Calibri, sans-serif"/>
        <color rgb="FF1155CC"/>
        <sz val="11.0"/>
        <u/>
      </rPr>
      <t>ReStake: Security for Partnerchains/Cardano's Unified Re-Staking Protocol for Actively Validating Services (AVS)</t>
    </r>
  </si>
  <si>
    <r>
      <rPr>
        <rFont val="Calibri, sans-serif"/>
        <color rgb="FF1155CC"/>
        <sz val="11.0"/>
        <u/>
      </rPr>
      <t>Cardano Ekub: A mobile Platform for Community Savings and Investment Pools</t>
    </r>
  </si>
  <si>
    <r>
      <rPr>
        <rFont val="Calibri, sans-serif"/>
        <color rgb="FF1155CC"/>
        <sz val="11.0"/>
        <u/>
      </rPr>
      <t>Decentralized Marketing Platform for SMEs on Cardan</t>
    </r>
  </si>
  <si>
    <r>
      <rPr>
        <rFont val="Calibri, sans-serif"/>
        <color rgb="FF1155CC"/>
        <sz val="11.0"/>
        <u/>
      </rPr>
      <t>Cardano Freelance Hub in Ethiopia</t>
    </r>
  </si>
  <si>
    <r>
      <rPr>
        <rFont val="Calibri, sans-serif"/>
        <color rgb="FF1155CC"/>
        <sz val="11.0"/>
        <u/>
      </rPr>
      <t>Logistics Revolution - using Atala PRISM Digital Licensing.</t>
    </r>
  </si>
  <si>
    <r>
      <rPr>
        <rFont val="Calibri, sans-serif"/>
        <color rgb="FF1155CC"/>
        <sz val="11.0"/>
        <u/>
      </rPr>
      <t>CATALINK : OPTIMIZING RECYCLING FOR INCLUSIVE GROWTH IN BRAZIL</t>
    </r>
  </si>
  <si>
    <r>
      <rPr>
        <rFont val="Calibri, sans-serif"/>
        <color rgb="FF1155CC"/>
        <sz val="11.0"/>
        <u/>
      </rPr>
      <t>Addonx: A platform connecting Skills and Needs: A Token-Based Community Network</t>
    </r>
  </si>
  <si>
    <r>
      <rPr>
        <rFont val="Calibri, sans-serif"/>
        <color rgb="FF1155CC"/>
        <sz val="11.0"/>
        <u/>
      </rPr>
      <t>ADI Health Protocol: A user centric health exchange system</t>
    </r>
  </si>
  <si>
    <r>
      <rPr>
        <rFont val="Calibri, sans-serif"/>
        <color rgb="FF1155CC"/>
        <sz val="11.0"/>
        <u/>
      </rPr>
      <t>Art and ADA: An Ethiopian Digital Store for Art and Architectural Products</t>
    </r>
  </si>
  <si>
    <r>
      <rPr>
        <rFont val="Calibri, sans-serif"/>
        <color rgb="FF1155CC"/>
        <sz val="11.0"/>
        <u/>
      </rPr>
      <t>[Affiso] Decentralized Affiliate System</t>
    </r>
  </si>
  <si>
    <r>
      <rPr>
        <rFont val="Calibri, sans-serif"/>
        <color rgb="FF1155CC"/>
        <sz val="11.0"/>
        <u/>
      </rPr>
      <t>Cardano RideNet</t>
    </r>
  </si>
  <si>
    <r>
      <rPr>
        <rFont val="Calibri, sans-serif"/>
        <color rgb="FF1155CC"/>
        <sz val="11.0"/>
        <u/>
      </rPr>
      <t>ADA Cashback from Top Retailers #2: for Native Wallet Apps</t>
    </r>
  </si>
  <si>
    <r>
      <rPr>
        <rFont val="Calibri, sans-serif"/>
        <color rgb="FF1155CC"/>
        <sz val="11.0"/>
        <u/>
      </rPr>
      <t>45B: Catalyst peer-to-peer proposal feedback tool</t>
    </r>
  </si>
  <si>
    <r>
      <rPr>
        <rFont val="Calibri, sans-serif"/>
        <color rgb="FF1155CC"/>
        <sz val="11.0"/>
        <u/>
      </rPr>
      <t>KV₳D₳ Sol₳r system for telemetering and tokenization of energy from solar plants.</t>
    </r>
  </si>
  <si>
    <r>
      <rPr>
        <rFont val="Calibri, sans-serif"/>
        <color rgb="FF1155CC"/>
        <sz val="11.0"/>
        <u/>
      </rPr>
      <t>FarmXic Token (FXT) as a Digital Utility</t>
    </r>
  </si>
  <si>
    <r>
      <rPr>
        <rFont val="Calibri, sans-serif"/>
        <color rgb="FF1155CC"/>
        <sz val="11.0"/>
        <u/>
      </rPr>
      <t>P2P Traffic Alert System for Real-Time Traffic Management</t>
    </r>
  </si>
  <si>
    <r>
      <rPr>
        <rFont val="Calibri, sans-serif"/>
        <color rgb="FF1155CC"/>
        <sz val="11.0"/>
        <u/>
      </rPr>
      <t>Cardano-Powered Tourism Development in Ethiopia</t>
    </r>
  </si>
  <si>
    <r>
      <rPr>
        <rFont val="Calibri, sans-serif"/>
        <color rgb="FF1155CC"/>
        <sz val="11.0"/>
        <u/>
      </rPr>
      <t>Decentralized Carbon Offset Marketplace on Cardano</t>
    </r>
  </si>
  <si>
    <r>
      <rPr>
        <rFont val="Calibri, sans-serif"/>
        <color rgb="FF1155CC"/>
        <sz val="11.0"/>
        <u/>
      </rPr>
      <t>Scale Sustainable Cardano Content Creation</t>
    </r>
  </si>
  <si>
    <r>
      <rPr>
        <rFont val="Calibri, sans-serif"/>
        <color rgb="FF1155CC"/>
        <sz val="11.0"/>
        <u/>
      </rPr>
      <t>Cardano School Club - Empowering Ethiopian Youth through Blockchain Education</t>
    </r>
  </si>
  <si>
    <r>
      <rPr>
        <rFont val="Calibri, sans-serif"/>
        <color rgb="FF1155CC"/>
        <sz val="11.0"/>
        <u/>
      </rPr>
      <t>Milkchain</t>
    </r>
  </si>
  <si>
    <r>
      <rPr>
        <rFont val="Calibri, sans-serif"/>
        <color rgb="FF1155CC"/>
        <sz val="11.0"/>
        <u/>
      </rPr>
      <t>Ayer: Cardano-Powered Environmental Impact Dashboard</t>
    </r>
  </si>
  <si>
    <r>
      <rPr>
        <rFont val="Calibri, sans-serif"/>
        <color rgb="FF1155CC"/>
        <sz val="11.0"/>
        <u/>
      </rPr>
      <t>Solvel Flow – Solve It Right, Solve It Bright</t>
    </r>
  </si>
  <si>
    <r>
      <rPr>
        <rFont val="Calibri, sans-serif"/>
        <color rgb="FF1155CC"/>
        <sz val="11.0"/>
        <u/>
      </rPr>
      <t>EduTrek -E-learning platform to empower vulnerable and less privileged communities in East Africa.</t>
    </r>
  </si>
  <si>
    <r>
      <rPr>
        <rFont val="Calibri, sans-serif"/>
        <color rgb="FF1155CC"/>
        <sz val="11.0"/>
        <u/>
      </rPr>
      <t>Social Equb Staking: Empowering Decentralized Equb Network</t>
    </r>
  </si>
  <si>
    <r>
      <rPr>
        <rFont val="Calibri, sans-serif"/>
        <color rgb="FF1155CC"/>
        <sz val="11.0"/>
        <u/>
      </rPr>
      <t>OpalShow: Authentic Ethiopian Opal on Cardano</t>
    </r>
  </si>
  <si>
    <r>
      <rPr>
        <rFont val="Calibri, sans-serif"/>
        <color rgb="FF1155CC"/>
        <sz val="11.0"/>
        <u/>
      </rPr>
      <t>Cardano Anthem Competition</t>
    </r>
  </si>
  <si>
    <r>
      <rPr>
        <rFont val="Calibri, sans-serif"/>
        <color rgb="FF1155CC"/>
        <sz val="11.0"/>
        <u/>
      </rPr>
      <t>Decentralized Crowdsourced Data Verification dApp on Cardano</t>
    </r>
  </si>
  <si>
    <r>
      <rPr>
        <rFont val="Calibri, sans-serif"/>
        <color rgb="FF1155CC"/>
        <sz val="11.0"/>
        <u/>
      </rPr>
      <t>SmartCondo: Cardano-Based Platform for Homeowner Associations.</t>
    </r>
  </si>
  <si>
    <r>
      <rPr>
        <rFont val="Calibri, sans-serif"/>
        <color rgb="FF1155CC"/>
        <sz val="11.0"/>
        <u/>
      </rPr>
      <t>Managewise: Blockchain-Backed CRM 💼 with AI 🧠 , MNW Token 🪙, and Digital ID 🔑</t>
    </r>
  </si>
  <si>
    <r>
      <rPr>
        <rFont val="Calibri, sans-serif"/>
        <color rgb="FF1155CC"/>
        <sz val="11.0"/>
        <u/>
      </rPr>
      <t>Equb Reinvented: Leveraging Cardano for Transparent and Secure Community Savings in Ethiopia</t>
    </r>
  </si>
  <si>
    <r>
      <rPr>
        <rFont val="Calibri, sans-serif"/>
        <color rgb="FF1155CC"/>
        <sz val="11.0"/>
        <u/>
      </rPr>
      <t>[Aladin]-A Global Network of Continuous, Automated Support for Decentralized Application Users</t>
    </r>
  </si>
  <si>
    <r>
      <rPr>
        <rFont val="Calibri, sans-serif"/>
        <color rgb="FF1155CC"/>
        <sz val="11.0"/>
        <u/>
      </rPr>
      <t>Jellypad dApp - Project Explorer, Social Engagement, Referral System, Pro-Rata &amp; Raffle Distribution with Claiming and Cross-Chain Payment Solutions</t>
    </r>
  </si>
  <si>
    <r>
      <rPr>
        <rFont val="Calibri, sans-serif"/>
        <color rgb="FF1155CC"/>
        <sz val="11.0"/>
        <u/>
      </rPr>
      <t>AgroVeris: Cardano Blockchain for supply chain food challenges</t>
    </r>
  </si>
  <si>
    <r>
      <rPr>
        <rFont val="Calibri, sans-serif"/>
        <color rgb="FF1155CC"/>
        <sz val="11.0"/>
        <u/>
      </rPr>
      <t>HoloKD Gym – DeFi for Families: Empower your family with financial education and control. Set up allowances, reward tasks, and promote healthy physical activities—all in one app.</t>
    </r>
  </si>
  <si>
    <r>
      <rPr>
        <rFont val="Calibri, sans-serif"/>
        <color rgb="FF1155CC"/>
        <sz val="11.0"/>
        <u/>
      </rPr>
      <t>The DeSci Journals</t>
    </r>
  </si>
  <si>
    <r>
      <rPr>
        <rFont val="Calibri, sans-serif"/>
        <color rgb="FF1155CC"/>
        <sz val="11.0"/>
        <u/>
      </rPr>
      <t>Cardano Community Casino &amp; Gamming - House Profits Go To Cardano Treasury</t>
    </r>
  </si>
  <si>
    <r>
      <rPr>
        <rFont val="Calibri, sans-serif"/>
        <color rgb="FF1155CC"/>
        <sz val="11.0"/>
        <u/>
      </rPr>
      <t>Agricultural BDS (Lending and Logistical Solutions)</t>
    </r>
  </si>
  <si>
    <r>
      <rPr>
        <rFont val="Calibri, sans-serif"/>
        <color rgb="FF1155CC"/>
        <sz val="11.0"/>
        <u/>
      </rPr>
      <t>DLT360: KANBAN Platform for Boosting Supply-Chain Efficiency (Concept)</t>
    </r>
  </si>
  <si>
    <r>
      <rPr>
        <rFont val="Calibri, sans-serif"/>
        <color rgb="FF1155CC"/>
        <sz val="11.0"/>
        <u/>
      </rPr>
      <t>The Pixel War: A Revolutionary Fully On-Chain Gaming Experience Crafted on Cardano</t>
    </r>
  </si>
  <si>
    <r>
      <rPr>
        <rFont val="Calibri, sans-serif"/>
        <color rgb="FF1155CC"/>
        <sz val="11.0"/>
        <u/>
      </rPr>
      <t>[PeerLearn] Peer-to-peer online learning application</t>
    </r>
  </si>
  <si>
    <r>
      <rPr>
        <rFont val="Calibri, sans-serif"/>
        <color rgb="FF1155CC"/>
        <sz val="11.0"/>
        <u/>
      </rPr>
      <t>Switchchord: Amplifying Rights Management with Trusted Data</t>
    </r>
  </si>
  <si>
    <r>
      <rPr>
        <rFont val="Calibri, sans-serif"/>
        <color rgb="FF1155CC"/>
        <sz val="11.0"/>
        <u/>
      </rPr>
      <t>Cardano Realms: An NFT-Based Strategic Card Game</t>
    </r>
  </si>
  <si>
    <r>
      <rPr>
        <rFont val="Calibri, sans-serif"/>
        <color rgb="FF1155CC"/>
        <sz val="11.0"/>
        <u/>
      </rPr>
      <t>S.A.G.E. - Self-Awareness, Growth, Empowerment dApp (Kickstart)</t>
    </r>
  </si>
  <si>
    <r>
      <rPr>
        <rFont val="Calibri, sans-serif"/>
        <color rgb="FF1155CC"/>
        <sz val="11.0"/>
        <u/>
      </rPr>
      <t>QSTN: AI-Powered Survey Platform with Token Rewards for Cardano</t>
    </r>
  </si>
  <si>
    <r>
      <rPr>
        <rFont val="Calibri, sans-serif"/>
        <color rgb="FF1155CC"/>
        <sz val="11.0"/>
        <u/>
      </rPr>
      <t>Unlocking cross-chain growth: bringing gamers to Cardano through SpeedThrone's free e-sports gaming</t>
    </r>
  </si>
  <si>
    <r>
      <rPr>
        <rFont val="Calibri, sans-serif"/>
        <color rgb="FF1155CC"/>
        <sz val="11.0"/>
        <u/>
      </rPr>
      <t>Decentralized School Governance and Funding Platform</t>
    </r>
  </si>
  <si>
    <r>
      <rPr>
        <rFont val="Calibri, sans-serif"/>
        <color rgb="FF1155CC"/>
        <sz val="11.0"/>
        <u/>
      </rPr>
      <t>Myalgorithm</t>
    </r>
  </si>
  <si>
    <r>
      <rPr>
        <rFont val="Calibri, sans-serif"/>
        <color rgb="FF1155CC"/>
        <sz val="11.0"/>
        <u/>
      </rPr>
      <t>Cardano-Powered Machine-to-Machine (M2M) Economy Platform</t>
    </r>
  </si>
  <si>
    <r>
      <rPr>
        <rFont val="Calibri, sans-serif"/>
        <color rgb="FF1155CC"/>
        <sz val="11.0"/>
        <u/>
      </rPr>
      <t>Dairy Supply Chain Transparency Platform</t>
    </r>
  </si>
  <si>
    <r>
      <rPr>
        <rFont val="Calibri, sans-serif"/>
        <color rgb="FF1155CC"/>
        <sz val="11.0"/>
        <u/>
      </rPr>
      <t>Tongue Swap: A Language Exchange App &amp; DAO</t>
    </r>
  </si>
  <si>
    <r>
      <rPr>
        <rFont val="Calibri, sans-serif"/>
        <color rgb="FF1155CC"/>
        <sz val="11.0"/>
        <u/>
      </rPr>
      <t>Global Revolution: Recipe NFT Minting and Rewards on Cardano</t>
    </r>
  </si>
  <si>
    <r>
      <rPr>
        <rFont val="Calibri, sans-serif"/>
        <color rgb="FF1155CC"/>
        <sz val="11.0"/>
        <u/>
      </rPr>
      <t>Cultural VR on Cardano: Promoting Heritage through Blockchain and Virtual Reality</t>
    </r>
  </si>
  <si>
    <r>
      <rPr>
        <rFont val="Calibri, sans-serif"/>
        <color rgb="FF1155CC"/>
        <sz val="11.0"/>
        <u/>
      </rPr>
      <t>Decentralized Content Distribution Network</t>
    </r>
  </si>
  <si>
    <r>
      <rPr>
        <rFont val="Calibri, sans-serif"/>
        <color rgb="FF1155CC"/>
        <sz val="11.0"/>
        <u/>
      </rPr>
      <t>INTEGRATING CARDANO BLOCKCHAIN INTO NOCODE PLATFORM</t>
    </r>
  </si>
  <si>
    <r>
      <rPr>
        <rFont val="Calibri, sans-serif"/>
        <color rgb="FF1155CC"/>
        <sz val="11.0"/>
        <u/>
      </rPr>
      <t>Foreon Network Automated Market Maker (AMM) Prediction Market On Cardano</t>
    </r>
  </si>
  <si>
    <r>
      <rPr>
        <rFont val="Calibri, sans-serif"/>
        <color rgb="FF1155CC"/>
        <sz val="11.0"/>
        <u/>
      </rPr>
      <t>Interaction Booster: Tap to Earn with Farmroll</t>
    </r>
  </si>
  <si>
    <r>
      <rPr>
        <rFont val="Calibri, sans-serif"/>
        <color rgb="FF1155CC"/>
        <sz val="11.0"/>
        <u/>
      </rPr>
      <t>AmChain Cardano Hub: Mastering Cardano | Empowering Learning</t>
    </r>
  </si>
  <si>
    <r>
      <rPr>
        <rFont val="Calibri, sans-serif"/>
        <color rgb="FF1155CC"/>
        <sz val="11.0"/>
        <u/>
      </rPr>
      <t>Track-and-Trace with Cardano: Growing Accountability, Harvesting Reliability w/ CropConnect</t>
    </r>
  </si>
  <si>
    <r>
      <rPr>
        <rFont val="Calibri, sans-serif"/>
        <color rgb="FF1155CC"/>
        <sz val="11.0"/>
        <u/>
      </rPr>
      <t>DLT360: Digital Twin &amp; IoT Manager for Industrial Supply Chains (twinShare)</t>
    </r>
  </si>
  <si>
    <r>
      <rPr>
        <rFont val="Calibri, sans-serif"/>
        <color rgb="FF1155CC"/>
        <sz val="11.0"/>
        <u/>
      </rPr>
      <t>Blockchain based Donation in Ethiopia</t>
    </r>
  </si>
  <si>
    <r>
      <rPr>
        <rFont val="Calibri, sans-serif"/>
        <color rgb="FF1155CC"/>
        <sz val="11.0"/>
        <u/>
      </rPr>
      <t>SocialFi Cardano Hub Indonesia</t>
    </r>
  </si>
  <si>
    <r>
      <rPr>
        <rFont val="Calibri, sans-serif"/>
        <color rgb="FF1155CC"/>
        <sz val="11.0"/>
        <u/>
      </rPr>
      <t>Enchanting the Ledger: Introducing Cardano and Blockchain to Fairytales</t>
    </r>
  </si>
  <si>
    <r>
      <rPr>
        <rFont val="Calibri, sans-serif"/>
        <color rgb="FF1155CC"/>
        <sz val="11.0"/>
        <u/>
      </rPr>
      <t>The Future of Medicine on the Blockchain</t>
    </r>
  </si>
  <si>
    <r>
      <rPr>
        <rFont val="Calibri, sans-serif"/>
        <color rgb="FF1155CC"/>
        <sz val="11.0"/>
        <u/>
      </rPr>
      <t>Decentralized Weather Data on Cardano for Transparency &amp; Accuracy</t>
    </r>
  </si>
  <si>
    <r>
      <rPr>
        <rFont val="Calibri, sans-serif"/>
        <color rgb="FF1155CC"/>
        <sz val="11.0"/>
        <u/>
      </rPr>
      <t>Move-to-Earn: Incentivizing Physical Activity Through Decentralized Rewards on Cardano</t>
    </r>
  </si>
  <si>
    <r>
      <rPr>
        <rFont val="Calibri, sans-serif"/>
        <color rgb="FF1155CC"/>
        <sz val="11.0"/>
        <u/>
      </rPr>
      <t>Cardano CoLabs - Collaborative workspaces where Cardano builders connect, innovate, and accelerate projects together.</t>
    </r>
  </si>
  <si>
    <r>
      <rPr>
        <rFont val="Calibri, sans-serif"/>
        <color rgb="FF1155CC"/>
        <sz val="11.0"/>
        <u/>
      </rPr>
      <t>Decentralized Messaging board for the Cardano Ecosystem</t>
    </r>
  </si>
  <si>
    <r>
      <rPr>
        <rFont val="Calibri, sans-serif"/>
        <color rgb="FF1155CC"/>
        <sz val="11.0"/>
        <u/>
      </rPr>
      <t>A platform to revolutionize gaming competitions</t>
    </r>
  </si>
  <si>
    <r>
      <rPr>
        <rFont val="Calibri, sans-serif"/>
        <color rgb="FF1155CC"/>
        <sz val="11.0"/>
        <u/>
      </rPr>
      <t>Decentralized Identity Management for Remote Education</t>
    </r>
  </si>
  <si>
    <r>
      <rPr>
        <rFont val="Calibri, sans-serif"/>
        <color rgb="FF1155CC"/>
        <sz val="11.0"/>
        <u/>
      </rPr>
      <t>Awen - CreaDAO | Creative Decentralized Autonomous Organization</t>
    </r>
  </si>
  <si>
    <r>
      <rPr>
        <rFont val="Calibri, sans-serif"/>
        <color rgb="FF1155CC"/>
        <sz val="11.0"/>
        <u/>
      </rPr>
      <t>Traffic management system in Ethiopia</t>
    </r>
  </si>
  <si>
    <r>
      <rPr>
        <rFont val="Calibri, sans-serif"/>
        <color rgb="FF1155CC"/>
        <sz val="11.0"/>
        <u/>
      </rPr>
      <t>Fairway: Leveraging Ethiopia's National ID System for Scalable Cardano Adoption in Microfinance Solutions</t>
    </r>
  </si>
  <si>
    <r>
      <rPr>
        <rFont val="Calibri, sans-serif"/>
        <color rgb="FF1155CC"/>
        <sz val="11.0"/>
        <u/>
      </rPr>
      <t>Web3 Denim - Enhance Primary/Secondary Value of Sustainable/Circular/Vintage Denim with QR tag/NFT/Decentralized Storage</t>
    </r>
  </si>
  <si>
    <r>
      <rPr>
        <rFont val="Calibri, sans-serif"/>
        <color rgb="FF1155CC"/>
        <sz val="11.0"/>
        <u/>
      </rPr>
      <t>DATA ANALYSIS FOR CARDANO BLOCKCHAIN</t>
    </r>
  </si>
  <si>
    <r>
      <rPr>
        <rFont val="Calibri, sans-serif"/>
        <color rgb="FF1155CC"/>
        <sz val="11.0"/>
        <u/>
      </rPr>
      <t>CrushOU: Empowering Matchmaking through Cardano Blockchain and Tokenized Advice</t>
    </r>
  </si>
  <si>
    <r>
      <rPr>
        <rFont val="Calibri, sans-serif"/>
        <color rgb="FF1155CC"/>
        <sz val="11.0"/>
        <u/>
      </rPr>
      <t>Creator Support Network: Facilitating Direct Funding for Innovators through Cardano Micro-donations</t>
    </r>
  </si>
  <si>
    <r>
      <rPr>
        <rFont val="Calibri, sans-serif"/>
        <color rgb="FF1155CC"/>
        <sz val="11.0"/>
        <u/>
      </rPr>
      <t>Joint car ride</t>
    </r>
  </si>
  <si>
    <r>
      <rPr>
        <rFont val="Calibri, sans-serif"/>
        <color rgb="FF1155CC"/>
        <sz val="11.0"/>
        <u/>
      </rPr>
      <t>Fanos Crypto Hub: Empowering Ethiopian Youth with Cardano</t>
    </r>
  </si>
  <si>
    <r>
      <rPr>
        <rFont val="Calibri, sans-serif"/>
        <color rgb="FF1155CC"/>
        <sz val="11.0"/>
        <u/>
      </rPr>
      <t>CardaNative Enterprises and Agencies</t>
    </r>
  </si>
  <si>
    <r>
      <rPr>
        <rFont val="Calibri, sans-serif"/>
        <color rgb="FF1155CC"/>
        <sz val="11.0"/>
        <u/>
      </rPr>
      <t>Short Music Platform with Tokenization</t>
    </r>
  </si>
  <si>
    <r>
      <rPr>
        <rFont val="Calibri, sans-serif"/>
        <color rgb="FF1155CC"/>
        <sz val="11.0"/>
        <u/>
      </rPr>
      <t>OctoWars - an upcoming TCG about deep-sea warfare between powerful octopus deities, warring over secret magics and forgotten technologies</t>
    </r>
  </si>
  <si>
    <r>
      <rPr>
        <rFont val="Calibri, sans-serif"/>
        <color rgb="FF1155CC"/>
        <sz val="11.0"/>
        <u/>
      </rPr>
      <t>Cardano Community-Backed Decentralized Escrow and Trust Service</t>
    </r>
  </si>
  <si>
    <r>
      <rPr>
        <rFont val="Calibri, sans-serif"/>
        <color rgb="FF1155CC"/>
        <sz val="11.0"/>
        <u/>
      </rPr>
      <t>ReMobile: Simple, Secure Phone Recycling for a Sustainable Future</t>
    </r>
  </si>
  <si>
    <r>
      <rPr>
        <rFont val="Calibri, sans-serif"/>
        <color rgb="FF1155CC"/>
        <sz val="11.0"/>
        <u/>
      </rPr>
      <t>ACADEMIC \_SCIENTIFIC ROAD OF “INTEROPERABILITY” IN LATIN AMERICA</t>
    </r>
  </si>
  <si>
    <r>
      <rPr>
        <rFont val="Calibri, sans-serif"/>
        <color rgb="FF1155CC"/>
        <sz val="11.0"/>
        <u/>
      </rPr>
      <t>Cardano Universal Tournament Bracket Builder</t>
    </r>
  </si>
  <si>
    <r>
      <rPr>
        <rFont val="Calibri, sans-serif"/>
        <color rgb="FF1155CC"/>
        <sz val="11.0"/>
        <u/>
      </rPr>
      <t>Using Cardano (ADA) Cryptocurrency to Buy and Sell Goods in Ethiopia's Local Market</t>
    </r>
  </si>
  <si>
    <r>
      <rPr>
        <rFont val="Calibri, sans-serif"/>
        <color rgb="FF1155CC"/>
        <sz val="11.0"/>
        <u/>
      </rPr>
      <t>Revolutionary Web3 Soccer manager game</t>
    </r>
  </si>
  <si>
    <r>
      <rPr>
        <rFont val="Calibri, sans-serif"/>
        <color rgb="FF1155CC"/>
        <sz val="11.0"/>
        <u/>
      </rPr>
      <t>FuturADA: The Ultimate Decentralized Prediction Market on Cardano</t>
    </r>
  </si>
  <si>
    <r>
      <rPr>
        <rFont val="Calibri, sans-serif"/>
        <color rgb="FF1155CC"/>
        <sz val="11.0"/>
        <u/>
      </rPr>
      <t>Decentralized Travel finder</t>
    </r>
  </si>
  <si>
    <r>
      <rPr>
        <rFont val="Calibri, sans-serif"/>
        <color rgb="FF1155CC"/>
        <sz val="11.0"/>
        <u/>
      </rPr>
      <t>Decentralized Tax Registration and Management for Businesses Using Cardano Smart Contracts</t>
    </r>
  </si>
  <si>
    <r>
      <rPr>
        <rFont val="Calibri, sans-serif"/>
        <color rgb="FF1155CC"/>
        <sz val="11.0"/>
        <u/>
      </rPr>
      <t>Blockchain for UNESCO Heritage: Digital Preservation &amp; NFTs</t>
    </r>
  </si>
  <si>
    <r>
      <rPr>
        <rFont val="Calibri, sans-serif"/>
        <color rgb="FF1155CC"/>
        <sz val="11.0"/>
        <u/>
      </rPr>
      <t>NFT-Based Intellectual Property Protection Platform</t>
    </r>
  </si>
  <si>
    <r>
      <rPr>
        <rFont val="Calibri, sans-serif"/>
        <color rgb="FF1155CC"/>
        <sz val="11.0"/>
        <u/>
      </rPr>
      <t>WorldAds: Cardano-Powered DePIN Mobile Advertising on Vehicle Rooftops</t>
    </r>
  </si>
  <si>
    <r>
      <rPr>
        <rFont val="Calibri, sans-serif"/>
        <color rgb="FF1155CC"/>
        <sz val="11.0"/>
        <u/>
      </rPr>
      <t>PeakChain AI &amp; Blockchain-Powered Fleet Management Platform</t>
    </r>
  </si>
  <si>
    <r>
      <rPr>
        <rFont val="Calibri, sans-serif"/>
        <color rgb="FF1155CC"/>
        <sz val="11.0"/>
        <u/>
      </rPr>
      <t>Decentralized Platform for Cardano and Blockchain Content Creation</t>
    </r>
  </si>
  <si>
    <r>
      <rPr>
        <rFont val="Calibri, sans-serif"/>
        <color rgb="FF1155CC"/>
        <sz val="11.0"/>
        <u/>
      </rPr>
      <t>Nexus - Empowering Africa Through Cardano Backed Scam Prevention</t>
    </r>
  </si>
  <si>
    <r>
      <rPr>
        <rFont val="Calibri, sans-serif"/>
        <color rgb="FF1155CC"/>
        <sz val="11.0"/>
        <u/>
      </rPr>
      <t>Cardano Ecosystem Representative in Dubai</t>
    </r>
  </si>
  <si>
    <r>
      <rPr>
        <rFont val="Calibri, sans-serif"/>
        <color rgb="FF1155CC"/>
        <sz val="11.0"/>
        <u/>
      </rPr>
      <t>Bet On the Future: A Decentralized Sports Betting Revolution Powered by Cardano</t>
    </r>
  </si>
  <si>
    <r>
      <rPr>
        <rFont val="Calibri, sans-serif"/>
        <color rgb="FF1155CC"/>
        <sz val="11.0"/>
        <u/>
      </rPr>
      <t>MarketIn: Plug-n-Play Marketing API for Cardano Developers</t>
    </r>
  </si>
  <si>
    <r>
      <rPr>
        <rFont val="Calibri, sans-serif"/>
        <color rgb="FF1155CC"/>
        <sz val="11.0"/>
        <u/>
      </rPr>
      <t>Fairway: Digital ID Wallet Concept Study for The Ethiopian Government (National ID System Using Cardano)</t>
    </r>
  </si>
  <si>
    <r>
      <rPr>
        <rFont val="Calibri, sans-serif"/>
        <color rgb="FF1155CC"/>
        <sz val="11.0"/>
        <u/>
      </rPr>
      <t>Cardano's Transactions for Bank credits score</t>
    </r>
  </si>
  <si>
    <r>
      <rPr>
        <rFont val="Calibri, sans-serif"/>
        <color rgb="FF1155CC"/>
        <sz val="11.0"/>
        <u/>
      </rPr>
      <t>Cardano Shitcoin Generator: Easily Create Tokens on Cardano</t>
    </r>
  </si>
  <si>
    <r>
      <rPr>
        <rFont val="Calibri, sans-serif"/>
        <color rgb="FF1155CC"/>
        <sz val="11.0"/>
        <u/>
      </rPr>
      <t>Promoting Cardano Through Engaging Events in Ethiopia</t>
    </r>
  </si>
  <si>
    <r>
      <rPr>
        <rFont val="Calibri, sans-serif"/>
        <color rgb="FF1155CC"/>
        <sz val="11.0"/>
        <u/>
      </rPr>
      <t>BlockChat - Built on Cardan and AI for the world Seamless Universal Cardano Support</t>
    </r>
  </si>
  <si>
    <r>
      <rPr>
        <rFont val="Calibri, sans-serif"/>
        <color rgb="FF1155CC"/>
        <sz val="11.0"/>
        <u/>
      </rPr>
      <t>Platforms are inaccessible for tourism SMEs, Kuedenix is the game-changing solution.</t>
    </r>
  </si>
  <si>
    <r>
      <rPr>
        <rFont val="Calibri, sans-serif"/>
        <color rgb="FF1155CC"/>
        <sz val="11.0"/>
        <u/>
      </rPr>
      <t>WeWizz - Notifications, anytime, anywhere.</t>
    </r>
  </si>
  <si>
    <r>
      <rPr>
        <rFont val="Calibri, sans-serif"/>
        <color rgb="FF1155CC"/>
        <sz val="11.0"/>
        <u/>
      </rPr>
      <t>Standardized On-Chain Poll for Global Users</t>
    </r>
  </si>
  <si>
    <r>
      <rPr>
        <rFont val="Calibri, sans-serif"/>
        <color rgb="FF1155CC"/>
        <sz val="11.0"/>
        <u/>
      </rPr>
      <t>Decentralized Football Ecosystem on Cardano: building a BitSphera dApp integrating with Titã smart soccer ball - High Fidelity Prototype</t>
    </r>
  </si>
  <si>
    <r>
      <rPr>
        <rFont val="Calibri, sans-serif"/>
        <color rgb="FF1155CC"/>
        <sz val="11.0"/>
        <u/>
      </rPr>
      <t>Blockchain-Powered Certification for Global Users</t>
    </r>
  </si>
  <si>
    <r>
      <rPr>
        <rFont val="Calibri, sans-serif"/>
        <color rgb="FF1155CC"/>
        <sz val="11.0"/>
        <u/>
      </rPr>
      <t>Non-Collateralised Lending and Non-paired Liquidity 1.0</t>
    </r>
  </si>
  <si>
    <r>
      <rPr>
        <rFont val="Calibri, sans-serif"/>
        <color rgb="FF1155CC"/>
        <sz val="11.0"/>
        <u/>
      </rPr>
      <t>Travel feedback and rating addons</t>
    </r>
  </si>
  <si>
    <r>
      <rPr>
        <rFont val="Calibri, sans-serif"/>
        <color rgb="FF1155CC"/>
        <sz val="11.0"/>
        <u/>
      </rPr>
      <t>AdaPredict: Cardano Tokens Prediction Market</t>
    </r>
  </si>
  <si>
    <r>
      <rPr>
        <rFont val="Calibri, sans-serif"/>
        <color rgb="FF1155CC"/>
        <sz val="11.0"/>
        <u/>
      </rPr>
      <t>ADAInk - Community+Tooling for Tattoo-NFT users</t>
    </r>
  </si>
  <si>
    <r>
      <rPr>
        <rFont val="Calibri, sans-serif"/>
        <color rgb="FF1155CC"/>
        <sz val="11.0"/>
        <u/>
      </rPr>
      <t>A Cardano Resource Directory for Ecosystem Improvement</t>
    </r>
  </si>
  <si>
    <r>
      <rPr>
        <rFont val="Calibri, sans-serif"/>
        <color rgb="FF1155CC"/>
        <sz val="11.0"/>
        <u/>
      </rPr>
      <t>A DEX for NFTs: Collectibles Exchange</t>
    </r>
  </si>
  <si>
    <r>
      <rPr>
        <rFont val="Calibri, sans-serif"/>
        <color rgb="FF1155CC"/>
        <sz val="11.0"/>
        <u/>
      </rPr>
      <t>Decentralized ERP and Financial Management for the Cardano Ecosystem</t>
    </r>
  </si>
  <si>
    <r>
      <rPr>
        <rFont val="Calibri, sans-serif"/>
        <color rgb="FF1155CC"/>
        <sz val="11.0"/>
        <u/>
      </rPr>
      <t>Ethiopia: Cardano Ambassadors for Diverse Communities</t>
    </r>
  </si>
  <si>
    <r>
      <rPr>
        <rFont val="Calibri, sans-serif"/>
        <color rgb="FF1155CC"/>
        <sz val="11.0"/>
        <u/>
      </rPr>
      <t>Digital discount card platform</t>
    </r>
  </si>
  <si>
    <r>
      <rPr>
        <rFont val="Calibri, sans-serif"/>
        <color rgb="FF1155CC"/>
        <sz val="11.0"/>
        <u/>
      </rPr>
      <t>Creating a Cardano Character: A Digital Ambassador</t>
    </r>
  </si>
  <si>
    <r>
      <rPr>
        <rFont val="Calibri, sans-serif"/>
        <color rgb="FF1155CC"/>
        <sz val="11.0"/>
        <u/>
      </rPr>
      <t>Open Source Educational Reforestation Game</t>
    </r>
  </si>
  <si>
    <r>
      <rPr>
        <rFont val="Calibri, sans-serif"/>
        <color rgb="FF1155CC"/>
        <sz val="11.0"/>
        <u/>
      </rPr>
      <t>Peakchain MoveUp: A Move2Earn App that Rewards Every Sustainable Choice</t>
    </r>
  </si>
  <si>
    <r>
      <rPr>
        <rFont val="Calibri, sans-serif"/>
        <color rgb="FF1155CC"/>
        <sz val="11.0"/>
        <u/>
      </rPr>
      <t>Bringing Blockchain to Local Champions: Cardano Wallets for Community Growth</t>
    </r>
  </si>
  <si>
    <r>
      <rPr>
        <rFont val="Calibri, sans-serif"/>
        <color rgb="FF1155CC"/>
        <sz val="11.0"/>
        <u/>
      </rPr>
      <t>Self-Custody with Usernames and Passwords</t>
    </r>
  </si>
  <si>
    <r>
      <rPr>
        <rFont val="Calibri, sans-serif"/>
        <color rgb="FF1155CC"/>
        <sz val="11.0"/>
        <u/>
      </rPr>
      <t>PSCHOLA: Cardano-Powered Education for Middle East and African Students</t>
    </r>
  </si>
  <si>
    <r>
      <rPr>
        <rFont val="Calibri, sans-serif"/>
        <color rgb="FF1155CC"/>
        <sz val="11.0"/>
        <u/>
      </rPr>
      <t>TaxWise Ghana: Empowering SMEs Through Tax Planning and Compliance</t>
    </r>
  </si>
  <si>
    <r>
      <rPr>
        <rFont val="Calibri, sans-serif"/>
        <color rgb="FF1155CC"/>
        <sz val="11.0"/>
        <u/>
      </rPr>
      <t>Awen - Baskit | Localized Creative IP Baskets</t>
    </r>
  </si>
  <si>
    <r>
      <rPr>
        <rFont val="Calibri, sans-serif"/>
        <color rgb="FF1155CC"/>
        <sz val="11.0"/>
        <u/>
      </rPr>
      <t>Cardano Nexus</t>
    </r>
  </si>
  <si>
    <r>
      <rPr>
        <rFont val="Calibri, sans-serif"/>
        <color rgb="FF1155CC"/>
        <sz val="11.0"/>
        <u/>
      </rPr>
      <t>DeAdvert: On-Chain Programmatic Ad-Network Partnerchain on Cardano</t>
    </r>
  </si>
  <si>
    <r>
      <rPr>
        <rFont val="Calibri, sans-serif"/>
        <color rgb="FF1155CC"/>
        <sz val="11.0"/>
        <u/>
      </rPr>
      <t>Cardano Community NFT Marketplace</t>
    </r>
  </si>
  <si>
    <r>
      <rPr>
        <rFont val="Calibri, sans-serif"/>
        <color rgb="FF1155CC"/>
        <sz val="11.0"/>
        <u/>
      </rPr>
      <t>ADA Bistro: A Crypto-Themed Café with Cardano Payments</t>
    </r>
  </si>
  <si>
    <r>
      <rPr>
        <rFont val="Calibri, sans-serif"/>
        <color rgb="FF1155CC"/>
        <sz val="11.0"/>
        <u/>
      </rPr>
      <t>SoundRig: Distribution and experiential tools for creators and projects in art, film and music.</t>
    </r>
  </si>
  <si>
    <r>
      <rPr>
        <rFont val="Calibri, sans-serif"/>
        <color rgb="FF1155CC"/>
        <sz val="11.0"/>
        <u/>
      </rPr>
      <t>Decentralized Insurance &amp; Parametric Risk Pools</t>
    </r>
  </si>
  <si>
    <r>
      <rPr>
        <rFont val="Calibri, sans-serif"/>
        <color rgb="FF1155CC"/>
        <sz val="11.0"/>
        <u/>
      </rPr>
      <t>Goparity x Cardano: Crowdlending for Greater Social and Environmental Impact</t>
    </r>
  </si>
  <si>
    <r>
      <rPr>
        <rFont val="Calibri, sans-serif"/>
        <color rgb="FF1155CC"/>
        <sz val="11.0"/>
        <u/>
      </rPr>
      <t>ARTERMISE GAMIFIED EDUCATION PLATFORM</t>
    </r>
  </si>
  <si>
    <r>
      <rPr>
        <rFont val="Calibri, sans-serif"/>
        <color rgb="FF1155CC"/>
        <sz val="11.0"/>
        <u/>
      </rPr>
      <t>Cardano, Google Map’s companion</t>
    </r>
  </si>
  <si>
    <r>
      <rPr>
        <rFont val="Calibri, sans-serif"/>
        <color rgb="FF1155CC"/>
        <sz val="11.0"/>
        <u/>
      </rPr>
      <t>Reduced car collision</t>
    </r>
  </si>
  <si>
    <r>
      <rPr>
        <rFont val="Calibri, sans-serif"/>
        <color rgb="FF1155CC"/>
        <sz val="11.0"/>
        <u/>
      </rPr>
      <t>Unified Cardano Transport Nigeria</t>
    </r>
  </si>
  <si>
    <r>
      <rPr>
        <rFont val="Calibri, sans-serif"/>
        <color rgb="FF1155CC"/>
        <sz val="11.0"/>
        <u/>
      </rPr>
      <t>Rebud: Empowering Cannabis Experiences through Cardano NFTs</t>
    </r>
  </si>
  <si>
    <r>
      <rPr>
        <rFont val="Calibri, sans-serif"/>
        <color rgb="FF1155CC"/>
        <sz val="11.0"/>
        <u/>
      </rPr>
      <t>HarvestHub | a decentralized marketplace on the cardano blockchain</t>
    </r>
  </si>
  <si>
    <r>
      <rPr>
        <rFont val="Calibri, sans-serif"/>
        <color rgb="FF1155CC"/>
        <sz val="11.0"/>
        <u/>
      </rPr>
      <t>Sustainability Projects Using Cardano: Build a Greener Future</t>
    </r>
  </si>
  <si>
    <r>
      <rPr>
        <rFont val="Calibri, sans-serif"/>
        <color rgb="FF1155CC"/>
        <sz val="11.0"/>
        <u/>
      </rPr>
      <t>ShipShift - A decentralized package delivery ecosystem in Nigeria</t>
    </r>
  </si>
  <si>
    <r>
      <rPr>
        <rFont val="Calibri, sans-serif"/>
        <color rgb="FF1155CC"/>
        <sz val="11.0"/>
        <u/>
      </rPr>
      <t>Vending Machine Monetization For Cardano Ecosystem</t>
    </r>
  </si>
  <si>
    <r>
      <rPr>
        <rFont val="Calibri, sans-serif"/>
        <color rgb="FF1155CC"/>
        <sz val="11.0"/>
        <u/>
      </rPr>
      <t>AI NFT Code Generator (No Code)</t>
    </r>
  </si>
  <si>
    <r>
      <rPr>
        <rFont val="Calibri, sans-serif"/>
        <color rgb="FF1155CC"/>
        <sz val="11.0"/>
        <u/>
      </rPr>
      <t>GammaGrid, a micropayments enabled Arcade</t>
    </r>
  </si>
  <si>
    <r>
      <rPr>
        <rFont val="Calibri, sans-serif"/>
        <color rgb="FF1155CC"/>
        <sz val="11.0"/>
        <u/>
      </rPr>
      <t>Valte MVP - Future of Collectibles on Chain</t>
    </r>
  </si>
  <si>
    <r>
      <rPr>
        <rFont val="Calibri, sans-serif"/>
        <color rgb="FF1155CC"/>
        <sz val="11.0"/>
        <u/>
      </rPr>
      <t>Cardano Summit 2025 Commemorative Shower Towels</t>
    </r>
  </si>
  <si>
    <r>
      <rPr>
        <rFont val="Calibri, sans-serif"/>
        <color rgb="FF1155CC"/>
        <sz val="11.0"/>
        <u/>
      </rPr>
      <t>A Platform for Decentralized Research &amp; Collaboration</t>
    </r>
  </si>
  <si>
    <r>
      <rPr>
        <rFont val="Calibri, sans-serif"/>
        <color rgb="FF1155CC"/>
        <sz val="11.0"/>
        <u/>
      </rPr>
      <t>Enhancing Digital Marketing Services for Small Businesses in Ethiopia</t>
    </r>
  </si>
  <si>
    <r>
      <rPr>
        <rFont val="Calibri, sans-serif"/>
        <color rgb="FF1155CC"/>
        <sz val="11.0"/>
        <u/>
      </rPr>
      <t>Intangibles: Web3 interface for experience-based art</t>
    </r>
  </si>
  <si>
    <r>
      <rPr>
        <rFont val="Calibri, sans-serif"/>
        <color rgb="FF1155CC"/>
        <sz val="11.0"/>
        <u/>
      </rPr>
      <t>Blockchain Literacy Workshops for Local Communities</t>
    </r>
  </si>
  <si>
    <r>
      <rPr>
        <rFont val="Calibri, sans-serif"/>
        <color rgb="FF1155CC"/>
        <sz val="11.0"/>
        <u/>
      </rPr>
      <t>Iceberg: Just the tip of Cardano Onchain Analytics</t>
    </r>
  </si>
  <si>
    <r>
      <rPr>
        <rFont val="Calibri, sans-serif"/>
        <color rgb="FF1155CC"/>
        <sz val="11.0"/>
        <u/>
      </rPr>
      <t>The Cardano Connect: information aggregation, asset management, fluctuation tracking and make smart suggestions</t>
    </r>
  </si>
  <si>
    <r>
      <rPr>
        <rFont val="Calibri, sans-serif"/>
        <color rgb="FF1155CC"/>
        <sz val="11.0"/>
        <u/>
      </rPr>
      <t>Ada Savings Circles: Inkuba Hub's Research and Preparation For Decentralised ROSCA in African Communities</t>
    </r>
  </si>
  <si>
    <r>
      <rPr>
        <rFont val="Calibri, sans-serif"/>
        <color rgb="FF1155CC"/>
        <sz val="11.0"/>
        <u/>
      </rPr>
      <t>SurfTag - Ownership &amp; Rigging App for Windsurfers &amp; Kitesurfers</t>
    </r>
  </si>
  <si>
    <r>
      <rPr>
        <rFont val="Calibri, sans-serif"/>
        <color rgb="FF1155CC"/>
        <sz val="11.0"/>
        <u/>
      </rPr>
      <t>Mental-ease: Learn through fun, Learn to earn!</t>
    </r>
  </si>
  <si>
    <r>
      <rPr>
        <rFont val="Calibri, sans-serif"/>
        <color rgb="FF1155CC"/>
        <sz val="11.0"/>
        <u/>
      </rPr>
      <t>Awen - Stem Mixer | Music Collaboration &amp; Derivatives</t>
    </r>
  </si>
  <si>
    <r>
      <rPr>
        <rFont val="Calibri, sans-serif"/>
        <color rgb="FF1155CC"/>
        <sz val="11.0"/>
        <u/>
      </rPr>
      <t>Empowering African Young Footballers through Decentralised Career Pathways on the Cardano Blockchain</t>
    </r>
  </si>
  <si>
    <r>
      <rPr>
        <rFont val="Calibri, sans-serif"/>
        <color rgb="FF1155CC"/>
        <sz val="11.0"/>
        <u/>
      </rPr>
      <t>Local Business Funding</t>
    </r>
  </si>
  <si>
    <r>
      <rPr>
        <rFont val="Calibri, sans-serif"/>
        <color rgb="FF1155CC"/>
        <sz val="11.0"/>
        <u/>
      </rPr>
      <t>Decentralized Artist Network</t>
    </r>
  </si>
  <si>
    <r>
      <rPr>
        <rFont val="Calibri, sans-serif"/>
        <color rgb="FF1155CC"/>
        <sz val="11.0"/>
        <u/>
      </rPr>
      <t>Snickerdoodle: Revolutionizing Digital Advertising with Blockchain.</t>
    </r>
  </si>
  <si>
    <r>
      <rPr>
        <rFont val="Calibri, sans-serif"/>
        <color rgb="FF1155CC"/>
        <sz val="11.0"/>
        <u/>
      </rPr>
      <t>Minswap Lending Market – Long/Short</t>
    </r>
  </si>
  <si>
    <r>
      <rPr>
        <rFont val="Calibri, sans-serif"/>
        <color rgb="FF1155CC"/>
        <sz val="11.0"/>
        <u/>
      </rPr>
      <t>MLabs + Clear Contracts -Agora dRep Effect Validator</t>
    </r>
  </si>
  <si>
    <r>
      <rPr>
        <rFont val="Calibri, sans-serif"/>
        <color rgb="FF1155CC"/>
        <sz val="11.0"/>
        <u/>
      </rPr>
      <t>CHARLI3: Live API with all Cardano DEX aggregated data</t>
    </r>
  </si>
  <si>
    <r>
      <rPr>
        <rFont val="Calibri, sans-serif"/>
        <color rgb="FF1155CC"/>
        <sz val="11.0"/>
        <u/>
      </rPr>
      <t>Tokeo x Mastercard powered by Mercuryo: Cardano's gateway to the $550 billion credit card industry</t>
    </r>
  </si>
  <si>
    <r>
      <rPr>
        <rFont val="Calibri, sans-serif"/>
        <color rgb="FF1155CC"/>
        <sz val="11.0"/>
        <u/>
      </rPr>
      <t>Iagon: Architecture and Security Audit for Enterprise Adoption</t>
    </r>
  </si>
  <si>
    <r>
      <rPr>
        <rFont val="Calibri, sans-serif"/>
        <color rgb="FF1155CC"/>
        <sz val="11.0"/>
        <u/>
      </rPr>
      <t>TapTools: All-in-One Cardano News Aggregator</t>
    </r>
  </si>
  <si>
    <r>
      <rPr>
        <rFont val="Calibri, sans-serif"/>
        <color rgb="FF1155CC"/>
        <sz val="11.0"/>
        <u/>
      </rPr>
      <t>Cardano Multisig Platform by Mesh, Clarity DAO &amp; Fluid Tokens</t>
    </r>
  </si>
  <si>
    <r>
      <rPr>
        <rFont val="Calibri, sans-serif"/>
        <color rgb="FF1155CC"/>
        <sz val="11.0"/>
        <u/>
      </rPr>
      <t>Cexplorer.io: Advanced DRep &amp; SPO analytics</t>
    </r>
  </si>
  <si>
    <r>
      <rPr>
        <rFont val="Calibri, sans-serif"/>
        <color rgb="FF1155CC"/>
        <sz val="11.0"/>
        <u/>
      </rPr>
      <t>Cexplorer 2.0: Newer, Faster, More Powerful</t>
    </r>
  </si>
  <si>
    <r>
      <rPr>
        <rFont val="Calibri, sans-serif"/>
        <color rgb="FF1155CC"/>
        <sz val="11.0"/>
        <u/>
      </rPr>
      <t>Protocol Risk Simulation Engine built by Xerberus</t>
    </r>
  </si>
  <si>
    <r>
      <rPr>
        <rFont val="Calibri, sans-serif"/>
        <color rgb="FF1155CC"/>
        <sz val="11.0"/>
        <u/>
      </rPr>
      <t>Work Courses: Accelerating Ecosystem Growth With Cardano MastersClass &amp; Proof-Of-Knowledge</t>
    </r>
  </si>
  <si>
    <r>
      <rPr>
        <rFont val="Calibri, sans-serif"/>
        <color rgb="FF1155CC"/>
        <sz val="11.0"/>
        <u/>
      </rPr>
      <t>zkFold x Asterizm - Interoperability Solution</t>
    </r>
  </si>
  <si>
    <r>
      <rPr>
        <rFont val="Calibri, sans-serif"/>
        <color rgb="FF1155CC"/>
        <sz val="11.0"/>
        <u/>
      </rPr>
      <t>Proof of Onboarding with Onboard.Ninja</t>
    </r>
  </si>
  <si>
    <r>
      <rPr>
        <rFont val="Calibri, sans-serif"/>
        <color rgb="FF1155CC"/>
        <sz val="11.0"/>
        <u/>
      </rPr>
      <t>MLabs: Pisa-Fees: Enabling Decentralized Fee Trading on Cardano</t>
    </r>
  </si>
  <si>
    <r>
      <rPr>
        <rFont val="Calibri, sans-serif"/>
        <color rgb="FF1155CC"/>
        <sz val="11.0"/>
        <u/>
      </rPr>
      <t>Anti-Counterfeiting System Integrating with Cardano Blockchain</t>
    </r>
  </si>
  <si>
    <r>
      <rPr>
        <rFont val="Calibri, sans-serif"/>
        <color rgb="FF1155CC"/>
        <sz val="11.0"/>
        <u/>
      </rPr>
      <t>Lock'n': Cardano L1 &amp; Hydra L2 support for bypp IoT smart hardware products (e.g. GachaGacha)</t>
    </r>
  </si>
  <si>
    <r>
      <rPr>
        <rFont val="Calibri, sans-serif"/>
        <color rgb="FF1155CC"/>
        <sz val="11.0"/>
        <u/>
      </rPr>
      <t>MLabs: Advancing Plutarch and CTL: CIP Integration, API Enhancements, and Improved Infrastructure</t>
    </r>
  </si>
  <si>
    <r>
      <rPr>
        <rFont val="Calibri, sans-serif"/>
        <color rgb="FF1155CC"/>
        <sz val="11.0"/>
        <u/>
      </rPr>
      <t>Anvil x Nuvola: 'C-Hub' - Bringing Collateralization to the Global Stage</t>
    </r>
  </si>
  <si>
    <r>
      <rPr>
        <rFont val="Calibri, sans-serif"/>
        <color rgb="FF1155CC"/>
        <sz val="11.0"/>
        <u/>
      </rPr>
      <t>CatalystExplorer 2.0: AI-powered Exploration, Proposal Tinder, &amp; Funding Transparency at your fingertips [by Lido Nation]</t>
    </r>
  </si>
  <si>
    <r>
      <rPr>
        <rFont val="Calibri, sans-serif"/>
        <color rgb="FF1155CC"/>
        <sz val="11.0"/>
        <u/>
      </rPr>
      <t>Extended Quadratic Funding: Fair, decentralized, and inclusive funding for underrepresented open-source projects</t>
    </r>
  </si>
  <si>
    <r>
      <rPr>
        <rFont val="Calibri, sans-serif"/>
        <color rgb="FF1155CC"/>
        <sz val="11.0"/>
        <u/>
      </rPr>
      <t>CSWAP: Real World Asset Expansion - Real Value for Cardano</t>
    </r>
  </si>
  <si>
    <r>
      <rPr>
        <rFont val="Calibri, sans-serif"/>
        <color rgb="FF1155CC"/>
        <sz val="11.0"/>
        <u/>
      </rPr>
      <t>Indigo x Minswap - Peg Stabilizing Liquidity Pools</t>
    </r>
  </si>
  <si>
    <r>
      <rPr>
        <rFont val="Calibri, sans-serif"/>
        <color rgb="FF1155CC"/>
        <sz val="11.0"/>
        <u/>
      </rPr>
      <t>Open-sourcing VESPR | ⚡ VESPR Turbo</t>
    </r>
  </si>
  <si>
    <r>
      <rPr>
        <rFont val="Calibri, sans-serif"/>
        <color rgb="FF1155CC"/>
        <sz val="11.0"/>
        <u/>
      </rPr>
      <t>Cardano Beam - DePIN</t>
    </r>
  </si>
  <si>
    <r>
      <rPr>
        <rFont val="Calibri, sans-serif"/>
        <color rgb="FF1155CC"/>
        <sz val="11.0"/>
        <u/>
      </rPr>
      <t>Merchadise x UVerify x Little Legends Merch Store for Authenticity and Privacy</t>
    </r>
  </si>
  <si>
    <r>
      <rPr>
        <rFont val="Calibri, sans-serif"/>
        <color rgb="FF1155CC"/>
        <sz val="11.0"/>
        <u/>
      </rPr>
      <t>UNHCR x Unbox: Rewarding Advocacy &amp; Creating Stronger Connections between Donors and the Initiatives They Support</t>
    </r>
  </si>
  <si>
    <r>
      <rPr>
        <rFont val="Calibri, sans-serif"/>
        <color rgb="FF1155CC"/>
        <sz val="11.0"/>
        <u/>
      </rPr>
      <t>The #1 Enterprise-Grade CFO Tech Stack Bridging Cardano Txn Data into Quickbooks, Netsuite, Workday, Sage, XERO and more!</t>
    </r>
  </si>
  <si>
    <r>
      <rPr>
        <rFont val="Calibri, sans-serif"/>
        <color rgb="FF1155CC"/>
        <sz val="11.0"/>
        <u/>
      </rPr>
      <t>UVerify Web3 without NFTs and FTs</t>
    </r>
  </si>
  <si>
    <r>
      <rPr>
        <rFont val="Calibri, sans-serif"/>
        <color rgb="FF1155CC"/>
        <sz val="11.0"/>
        <u/>
      </rPr>
      <t>Minswap Open Batching Protocol</t>
    </r>
  </si>
  <si>
    <r>
      <rPr>
        <rFont val="Calibri, sans-serif"/>
        <color rgb="FF1155CC"/>
        <sz val="11.0"/>
        <u/>
      </rPr>
      <t>zkFold - Scaling Cardano with ZK Rollup</t>
    </r>
  </si>
  <si>
    <r>
      <rPr>
        <rFont val="Calibri, sans-serif"/>
        <color rgb="FF1155CC"/>
        <sz val="11.0"/>
        <u/>
      </rPr>
      <t>Sundae Labs Credit Protocol powered by Gummiworm - Leveraging SundaeSwap V3 and Permissioned Liquidity Pools to bring real-world assets on-chain</t>
    </r>
  </si>
  <si>
    <r>
      <rPr>
        <rFont val="Calibri, sans-serif"/>
        <color rgb="FF1155CC"/>
        <sz val="11.0"/>
        <u/>
      </rPr>
      <t>🏁 MLabs + Cardano Racers: Hydra Auctions &amp; User Experience Drive 🚥🏎️</t>
    </r>
  </si>
  <si>
    <r>
      <rPr>
        <rFont val="Calibri, sans-serif"/>
        <color rgb="FF1155CC"/>
        <sz val="11.0"/>
        <u/>
      </rPr>
      <t>Sundae Labs UPLC Debugger (Gastronomy): Feature upgrades and enhancements</t>
    </r>
  </si>
  <si>
    <r>
      <rPr>
        <rFont val="Calibri, sans-serif"/>
        <color rgb="FF1155CC"/>
        <sz val="11.0"/>
        <u/>
      </rPr>
      <t>HandlePay Framework by $handle.</t>
    </r>
  </si>
  <si>
    <r>
      <rPr>
        <rFont val="Calibri, sans-serif"/>
        <color rgb="FF1155CC"/>
        <sz val="11.0"/>
        <u/>
      </rPr>
      <t>Onboarding Solana Ecosystem to Cardano via Rosen Bridge</t>
    </r>
  </si>
  <si>
    <r>
      <rPr>
        <rFont val="Calibri, sans-serif"/>
        <color rgb="FF1155CC"/>
        <sz val="11.0"/>
        <u/>
      </rPr>
      <t>Crypt Keeper</t>
    </r>
  </si>
  <si>
    <r>
      <rPr>
        <rFont val="Calibri, sans-serif"/>
        <color rgb="FF1155CC"/>
        <sz val="11.0"/>
        <u/>
      </rPr>
      <t>Optim + FluidTokens Borrow Protocol - OADA Lend/Borrow Market</t>
    </r>
  </si>
  <si>
    <r>
      <rPr>
        <rFont val="Calibri, sans-serif"/>
        <color rgb="FF1155CC"/>
        <sz val="11.0"/>
        <u/>
      </rPr>
      <t>CHARLI3 x GeroWallet: ADA/CNT Subscription service, automated scheduled payment mechanism and subscription setup platform.</t>
    </r>
  </si>
  <si>
    <r>
      <rPr>
        <rFont val="Calibri, sans-serif"/>
        <color rgb="FF1155CC"/>
        <sz val="11.0"/>
        <u/>
      </rPr>
      <t>FluiDeFi - EVM/BTC wallets with any Cardano DApp</t>
    </r>
  </si>
  <si>
    <r>
      <rPr>
        <rFont val="Calibri, sans-serif"/>
        <color rgb="FF1155CC"/>
        <sz val="11.0"/>
        <u/>
      </rPr>
      <t>Snek.fun v2 : Onboarding Cross-Chain Users to Cardano</t>
    </r>
  </si>
  <si>
    <r>
      <rPr>
        <rFont val="Calibri, sans-serif"/>
        <color rgb="FF1155CC"/>
        <sz val="11.0"/>
        <u/>
      </rPr>
      <t>CHARLI3: Self-Service Pull Based Oracle Platform with Open-Source SDK</t>
    </r>
  </si>
  <si>
    <r>
      <rPr>
        <rFont val="Calibri, sans-serif"/>
        <color rgb="FF1155CC"/>
        <sz val="11.0"/>
        <u/>
      </rPr>
      <t>DripDropz v2.0 - Cardano’s Reward Layer - Improved Tooling</t>
    </r>
  </si>
  <si>
    <r>
      <rPr>
        <rFont val="Calibri, sans-serif"/>
        <color rgb="FF1155CC"/>
        <sz val="11.0"/>
        <u/>
      </rPr>
      <t>Minswap x Mercuryo: Launching the first DCA on Cardano</t>
    </r>
  </si>
  <si>
    <r>
      <rPr>
        <rFont val="Calibri, sans-serif"/>
        <color rgb="FF1155CC"/>
        <sz val="11.0"/>
        <u/>
      </rPr>
      <t>NEWM: Music App Usability Enhancements</t>
    </r>
  </si>
  <si>
    <r>
      <rPr>
        <rFont val="Calibri, sans-serif"/>
        <color rgb="FF1155CC"/>
        <sz val="11.0"/>
        <u/>
      </rPr>
      <t>NEWM: Marketplace Secondary Sale</t>
    </r>
  </si>
  <si>
    <r>
      <rPr>
        <rFont val="Calibri, sans-serif"/>
        <color rgb="FF1155CC"/>
        <sz val="11.0"/>
        <u/>
      </rPr>
      <t>NEWM: New Artist Account Setup Assistant</t>
    </r>
  </si>
  <si>
    <r>
      <rPr>
        <rFont val="Calibri, sans-serif"/>
        <color rgb="FF1155CC"/>
        <sz val="11.0"/>
        <u/>
      </rPr>
      <t>TapTools: Cardano Lending/Borrowing Analytics Hub</t>
    </r>
  </si>
  <si>
    <r>
      <rPr>
        <rFont val="Calibri, sans-serif"/>
        <color rgb="FF1155CC"/>
        <sz val="11.0"/>
        <u/>
      </rPr>
      <t>Cardano’s Community-led Governance Front-end</t>
    </r>
  </si>
  <si>
    <r>
      <rPr>
        <rFont val="Calibri, sans-serif"/>
        <color rgb="FF1155CC"/>
        <sz val="11.0"/>
        <u/>
      </rPr>
      <t>CHARLI3: Oracle Data Hub for Feed Consumers and Node Operators (application, onboarding, and analytics)</t>
    </r>
  </si>
  <si>
    <r>
      <rPr>
        <rFont val="Calibri, sans-serif"/>
        <color rgb="FF1155CC"/>
        <sz val="11.0"/>
        <u/>
      </rPr>
      <t>Optim OADA 'ADA-Lend' Module – ADA Lending to Top Cardano DeFi Money Markets</t>
    </r>
  </si>
  <si>
    <r>
      <rPr>
        <rFont val="Calibri, sans-serif"/>
        <color rgb="FF1155CC"/>
        <sz val="11.0"/>
        <u/>
      </rPr>
      <t>NEWM: Multi-Track Releases (Albums)</t>
    </r>
  </si>
  <si>
    <r>
      <rPr>
        <rFont val="Calibri, sans-serif"/>
        <color rgb="FF1155CC"/>
        <sz val="11.0"/>
        <u/>
      </rPr>
      <t>Typhon Wallet: Seamless Multi-Signature Features</t>
    </r>
  </si>
  <si>
    <r>
      <rPr>
        <rFont val="Calibri, sans-serif"/>
        <color rgb="FF1155CC"/>
        <sz val="11.0"/>
        <u/>
      </rPr>
      <t>Decentralised Bridge connecting Cardano and Midnight using novel Zero Knowledge Proof relayer.</t>
    </r>
  </si>
  <si>
    <r>
      <rPr>
        <rFont val="Calibri, sans-serif"/>
        <color rgb="FF1155CC"/>
        <sz val="11.0"/>
        <u/>
      </rPr>
      <t>Cardanoscan: Analytics Charts V2</t>
    </r>
  </si>
  <si>
    <r>
      <rPr>
        <rFont val="Calibri, sans-serif"/>
        <color rgb="FF1155CC"/>
        <sz val="11.0"/>
        <u/>
      </rPr>
      <t>NMKR API Integration for NEWM Studio NFT Creation</t>
    </r>
  </si>
  <si>
    <r>
      <rPr>
        <rFont val="Calibri, sans-serif"/>
        <color rgb="FF1155CC"/>
        <sz val="11.0"/>
        <u/>
      </rPr>
      <t>Accelerating Innovation: Bring TicketMe, most successful Japanese NFT Ticketing company, to Cardano</t>
    </r>
  </si>
  <si>
    <r>
      <rPr>
        <rFont val="Calibri, sans-serif"/>
        <color rgb="FF1155CC"/>
        <sz val="11.0"/>
        <u/>
      </rPr>
      <t>Onboarding SUI Ecosystem to Cardano via Rosen Bridge</t>
    </r>
  </si>
  <si>
    <r>
      <rPr>
        <rFont val="Calibri, sans-serif"/>
        <color rgb="FF1155CC"/>
        <sz val="11.0"/>
        <u/>
      </rPr>
      <t>Orcfax advancing Cardano Oracle Transparency: Enable Self-hosting, Real-time Features, and Live Collector Price Data for the Orcfax Explorer</t>
    </r>
  </si>
  <si>
    <r>
      <rPr>
        <rFont val="Calibri, sans-serif"/>
        <color rgb="FF1155CC"/>
        <sz val="11.0"/>
        <u/>
      </rPr>
      <t>TapTools: Stablecoin Ecosystem Dashboard for Cardano</t>
    </r>
  </si>
  <si>
    <r>
      <rPr>
        <rFont val="Calibri, sans-serif"/>
        <color rgb="FF1155CC"/>
        <sz val="11.0"/>
        <u/>
      </rPr>
      <t>TapTools: Wallet Health &amp; Portfolio Risk Analyzer</t>
    </r>
  </si>
  <si>
    <r>
      <rPr>
        <rFont val="Calibri, sans-serif"/>
        <color rgb="FF1155CC"/>
        <sz val="11.0"/>
        <u/>
      </rPr>
      <t>Drip Pass: Seamless Adoption + New User Liquidity Funnel</t>
    </r>
  </si>
  <si>
    <r>
      <rPr>
        <rFont val="Calibri, sans-serif"/>
        <color rgb="FF1155CC"/>
        <sz val="11.0"/>
        <u/>
      </rPr>
      <t>Turbo Boosted Stake by Fluid</t>
    </r>
  </si>
  <si>
    <r>
      <rPr>
        <rFont val="Calibri, sans-serif"/>
        <color rgb="FF1155CC"/>
        <sz val="11.0"/>
        <u/>
      </rPr>
      <t>Enhanced RecordStore Integration in the NEWM Music App</t>
    </r>
  </si>
  <si>
    <r>
      <rPr>
        <rFont val="Calibri, sans-serif"/>
        <color rgb="FF1155CC"/>
        <sz val="11.0"/>
        <u/>
      </rPr>
      <t>DexHunter One-Click Swaps</t>
    </r>
  </si>
  <si>
    <r>
      <rPr>
        <rFont val="Calibri, sans-serif"/>
        <color rgb="FF1155CC"/>
        <sz val="11.0"/>
        <u/>
      </rPr>
      <t>Ledger Live: Conway support (DRep Delegation)</t>
    </r>
  </si>
  <si>
    <r>
      <rPr>
        <rFont val="Calibri, sans-serif"/>
        <color rgb="FF1155CC"/>
        <sz val="11.0"/>
        <u/>
      </rPr>
      <t>Cardanoscan: Realtime features</t>
    </r>
  </si>
  <si>
    <r>
      <rPr>
        <rFont val="Calibri, sans-serif"/>
        <color rgb="FF1155CC"/>
        <sz val="11.0"/>
        <u/>
      </rPr>
      <t>[ DjedAlliance - StableOrder ] Gold Stablecoin on Cardano</t>
    </r>
  </si>
  <si>
    <r>
      <rPr>
        <rFont val="Calibri, sans-serif"/>
        <color rgb="FF1155CC"/>
        <sz val="11.0"/>
        <u/>
      </rPr>
      <t>Revuto - PAY INVOICES issued in FIAT with Cardano Native Tokens from the Revuto app.</t>
    </r>
  </si>
  <si>
    <r>
      <rPr>
        <rFont val="Calibri, sans-serif"/>
        <color rgb="FF1155CC"/>
        <sz val="11.0"/>
        <u/>
      </rPr>
      <t>Integrating Minswap and Maya Protocol DEX on Edge platform with ADA and Liquidity Stakinge</t>
    </r>
  </si>
  <si>
    <r>
      <rPr>
        <rFont val="Calibri, sans-serif"/>
        <color rgb="FF1155CC"/>
        <sz val="11.0"/>
        <u/>
      </rPr>
      <t>Orcfax feeds integration of Xerberus risk ratings</t>
    </r>
  </si>
  <si>
    <r>
      <rPr>
        <rFont val="Calibri, sans-serif"/>
        <color rgb="FF1155CC"/>
        <sz val="11.0"/>
        <u/>
      </rPr>
      <t>NuFi Wallet: Enhancing Bitcoin and Cardano Interoperability</t>
    </r>
  </si>
  <si>
    <r>
      <rPr>
        <rFont val="Calibri, sans-serif"/>
        <color rgb="FF1155CC"/>
        <sz val="11.0"/>
        <u/>
      </rPr>
      <t>Danogo Decentralized Exchange Market for Zero Coupon Bond (RWA)</t>
    </r>
  </si>
  <si>
    <r>
      <rPr>
        <rFont val="Calibri, sans-serif"/>
        <color rgb="FF1155CC"/>
        <sz val="11.0"/>
        <u/>
      </rPr>
      <t>TapTools: Free Wallet Insights for Token Trades</t>
    </r>
  </si>
  <si>
    <r>
      <rPr>
        <rFont val="Calibri, sans-serif"/>
        <color rgb="FF1155CC"/>
        <sz val="11.0"/>
        <u/>
      </rPr>
      <t>zkFold x Liqvid - an omnichain baskets of tokenized RWAs</t>
    </r>
  </si>
  <si>
    <r>
      <rPr>
        <rFont val="Calibri, sans-serif"/>
        <color rgb="FF1155CC"/>
        <sz val="11.0"/>
        <u/>
      </rPr>
      <t>Ikigai | Award-Winning Indie Game, Ascent: Rivals - Beta Release</t>
    </r>
  </si>
  <si>
    <r>
      <rPr>
        <rFont val="Calibri, sans-serif"/>
        <color rgb="FF1155CC"/>
        <sz val="11.0"/>
        <u/>
      </rPr>
      <t>GeroWallet X Bring - Building ADA Cashback Chrome Extension</t>
    </r>
  </si>
  <si>
    <r>
      <rPr>
        <rFont val="Calibri, sans-serif"/>
        <color rgb="FF1155CC"/>
        <sz val="11.0"/>
        <u/>
      </rPr>
      <t>VESPR x DexHunter : Stable-Swaps Aggregation 💱</t>
    </r>
  </si>
  <si>
    <r>
      <rPr>
        <rFont val="Calibri, sans-serif"/>
        <color rgb="FF1155CC"/>
        <sz val="11.0"/>
        <u/>
      </rPr>
      <t>Revuto - The first CROSS-CHAIN SWAP on Cardano! Swap the most popular cryptocurrencies for Cardano Tokens and back in seconds like; BTC to IAG, SOL to SNEK, ETH to MIN, USDT to USDM...</t>
    </r>
  </si>
  <si>
    <r>
      <rPr>
        <rFont val="Calibri, sans-serif"/>
        <color rgb="FF1155CC"/>
        <sz val="11.0"/>
        <u/>
      </rPr>
      <t>Orcfax: developing the decentralized EchoNet</t>
    </r>
  </si>
  <si>
    <r>
      <rPr>
        <rFont val="Calibri, sans-serif"/>
        <color rgb="FF1155CC"/>
        <sz val="11.0"/>
        <u/>
      </rPr>
      <t>DexHunter Adding Advanced Order Types</t>
    </r>
  </si>
  <si>
    <r>
      <rPr>
        <rFont val="Calibri, sans-serif"/>
        <color rgb="FF1155CC"/>
        <sz val="11.0"/>
        <u/>
      </rPr>
      <t>Metera Protocol SDK for Index Tokens</t>
    </r>
  </si>
  <si>
    <t>We will build a site where user can purchase V-Preca with tokens such as ADA. Users can purchase V-Preca using the tokens they own, and by issuing a real card, they can make payments at VISA member stores in Japan.</t>
  </si>
  <si>
    <r>
      <rPr>
        <rFont val="Calibri, sans-serif"/>
        <color rgb="FF1155CC"/>
        <sz val="11.0"/>
        <u/>
      </rPr>
      <t>ADA for Salesforce</t>
    </r>
  </si>
  <si>
    <r>
      <rPr>
        <rFont val="Calibri, sans-serif"/>
        <color rgb="FF1155CC"/>
        <sz val="11.0"/>
        <u/>
      </rPr>
      <t>Yield Aggregator : Lending/Borrowing/Liquidity Pool/Farming</t>
    </r>
  </si>
  <si>
    <r>
      <rPr>
        <rFont val="Calibri, sans-serif"/>
        <color rgb="FF1155CC"/>
        <sz val="11.0"/>
        <u/>
      </rPr>
      <t>Enabling 1 Billion Telegram users to make ADA (&amp; $ZEKE) Payments: Profila's Cardano Payment Revolution on Telegram, Powered by Ammer Wallet</t>
    </r>
  </si>
  <si>
    <r>
      <rPr>
        <rFont val="Calibri, sans-serif"/>
        <color rgb="FF1155CC"/>
        <sz val="11.0"/>
        <u/>
      </rPr>
      <t>Orcfax API - on-demand publications</t>
    </r>
  </si>
  <si>
    <r>
      <rPr>
        <rFont val="Calibri, sans-serif"/>
        <color rgb="FF1155CC"/>
        <sz val="11.0"/>
        <u/>
      </rPr>
      <t>VESPR : In-App Governance 🏛️ &amp; Catalyst Registration 🗳️</t>
    </r>
  </si>
  <si>
    <r>
      <rPr>
        <rFont val="Calibri, sans-serif"/>
        <color rgb="FF1155CC"/>
        <sz val="11.0"/>
        <u/>
      </rPr>
      <t>Danogo Fixed Term Deposit</t>
    </r>
  </si>
  <si>
    <r>
      <rPr>
        <rFont val="Calibri, sans-serif"/>
        <color rgb="FF1155CC"/>
        <sz val="11.0"/>
        <u/>
      </rPr>
      <t>On-Chain Debt Settlement for Bill Splitting App</t>
    </r>
  </si>
  <si>
    <r>
      <rPr>
        <rFont val="Calibri, sans-serif"/>
        <color rgb="FF1155CC"/>
        <sz val="11.0"/>
        <u/>
      </rPr>
      <t>MetaMask Cardano Wallet Snap and Social Login Widget: Power-Packed Enhancements</t>
    </r>
  </si>
  <si>
    <r>
      <rPr>
        <rFont val="Calibri, sans-serif"/>
        <color rgb="FF1155CC"/>
        <sz val="11.0"/>
        <u/>
      </rPr>
      <t>Digital signing on Cardano 4free by Swisscom, NMKR, IAMX</t>
    </r>
  </si>
  <si>
    <r>
      <rPr>
        <rFont val="Calibri, sans-serif"/>
        <color rgb="FF1155CC"/>
        <sz val="11.0"/>
        <u/>
      </rPr>
      <t>Cardanoscan: Private Notes, Labels, and Favourites</t>
    </r>
  </si>
  <si>
    <r>
      <rPr>
        <rFont val="Calibri, sans-serif"/>
        <color rgb="FF1155CC"/>
        <sz val="11.0"/>
        <u/>
      </rPr>
      <t>Decentralized Voting and Authentication System</t>
    </r>
  </si>
  <si>
    <r>
      <rPr>
        <rFont val="Calibri, sans-serif"/>
        <color rgb="FF1155CC"/>
        <sz val="11.0"/>
        <u/>
      </rPr>
      <t>VYFI: Open-Source Multi-DEX Auto-Harvester</t>
    </r>
  </si>
  <si>
    <r>
      <rPr>
        <rFont val="Calibri, sans-serif"/>
        <color rgb="FF1155CC"/>
        <sz val="11.0"/>
        <u/>
      </rPr>
      <t>Ikigai | Shopify Plugin expanding Cardano reach to 4.5 million stores</t>
    </r>
  </si>
  <si>
    <r>
      <rPr>
        <rFont val="Calibri, sans-serif"/>
        <color rgb="FF1155CC"/>
        <sz val="11.0"/>
        <u/>
      </rPr>
      <t>Obymare V1 Smart Contract Security Audit I Big Blymp</t>
    </r>
  </si>
  <si>
    <r>
      <rPr>
        <rFont val="Calibri, sans-serif"/>
        <color rgb="FF1155CC"/>
        <sz val="11.0"/>
        <u/>
      </rPr>
      <t>Ikigai | open-source eSports Sponsorship and Payouts Protocol</t>
    </r>
  </si>
  <si>
    <r>
      <rPr>
        <rFont val="Calibri, sans-serif"/>
        <color rgb="FF1155CC"/>
        <sz val="11.0"/>
        <u/>
      </rPr>
      <t>Cardano SeedSigner: Affordable DIY air-gapped Hardware Wallet</t>
    </r>
  </si>
  <si>
    <r>
      <rPr>
        <rFont val="Calibri, sans-serif"/>
        <color rgb="FF1155CC"/>
        <sz val="11.0"/>
        <u/>
      </rPr>
      <t>EMDDI: The Future of Transparent and Efficient Ride-Hailing</t>
    </r>
  </si>
  <si>
    <r>
      <rPr>
        <rFont val="Calibri, sans-serif"/>
        <color rgb="FF1155CC"/>
        <sz val="11.0"/>
        <u/>
      </rPr>
      <t>Herd: A Web3 Decentralized Music and DJ Battle Game on Cardano and Midnight</t>
    </r>
  </si>
  <si>
    <r>
      <rPr>
        <rFont val="Calibri, sans-serif"/>
        <color rgb="FF1155CC"/>
        <sz val="11.0"/>
        <u/>
      </rPr>
      <t>Cardano Warriors: Driving Cardano Adoption via Epic Games</t>
    </r>
  </si>
  <si>
    <r>
      <rPr>
        <rFont val="Calibri, sans-serif"/>
        <color rgb="FF1155CC"/>
        <sz val="11.0"/>
        <u/>
      </rPr>
      <t>Orcfax development of composite oracle feed</t>
    </r>
  </si>
  <si>
    <r>
      <rPr>
        <rFont val="Calibri, sans-serif"/>
        <color rgb="FF1155CC"/>
        <sz val="11.0"/>
        <u/>
      </rPr>
      <t>MAYZ: Indexing Vending Machine</t>
    </r>
  </si>
  <si>
    <r>
      <rPr>
        <rFont val="Calibri, sans-serif"/>
        <color rgb="FF1155CC"/>
        <sz val="11.0"/>
        <u/>
      </rPr>
      <t>Clarity Dev Toolkit: Community and DAO Management</t>
    </r>
  </si>
  <si>
    <r>
      <rPr>
        <rFont val="Calibri, sans-serif"/>
        <color rgb="FF1155CC"/>
        <sz val="11.0"/>
        <u/>
      </rPr>
      <t>AI-Powered Governance: Streamlining Cardano’s Governance with Multi-Agent system</t>
    </r>
  </si>
  <si>
    <r>
      <rPr>
        <rFont val="Calibri, sans-serif"/>
        <color rgb="FF1155CC"/>
        <sz val="11.0"/>
        <u/>
      </rPr>
      <t>Lenfi Voltaire: Enable ADA Liquidity for Drep delegation</t>
    </r>
  </si>
  <si>
    <r>
      <rPr>
        <rFont val="Calibri, sans-serif"/>
        <color rgb="FF1155CC"/>
        <sz val="11.0"/>
        <u/>
      </rPr>
      <t>Rare Events Mobile App: Cardano NFT Ticketing &amp; Conference Goer Platform - Powered by Rare Network / Rare Evo</t>
    </r>
  </si>
  <si>
    <r>
      <rPr>
        <rFont val="Calibri, sans-serif"/>
        <color rgb="FF1155CC"/>
        <sz val="11.0"/>
        <u/>
      </rPr>
      <t>Rare Affiliate Hub: Cardano Sales, Payroll, Promo Codes, &amp; Bounties Management Platform - Powered by Rare Network / Rare Evo</t>
    </r>
  </si>
  <si>
    <r>
      <rPr>
        <rFont val="Calibri, sans-serif"/>
        <color rgb="FF1155CC"/>
        <sz val="11.0"/>
        <u/>
      </rPr>
      <t>Andamio+Identus+Mātou: Identity for Education &amp; Economic Impact</t>
    </r>
  </si>
  <si>
    <r>
      <rPr>
        <rFont val="Calibri, sans-serif"/>
        <color rgb="FF1155CC"/>
        <sz val="11.0"/>
        <u/>
      </rPr>
      <t>Csign: Feature Development and Improvements</t>
    </r>
  </si>
  <si>
    <r>
      <rPr>
        <rFont val="Calibri, sans-serif"/>
        <color rgb="FF1155CC"/>
        <sz val="11.0"/>
        <u/>
      </rPr>
      <t>Protecting your Cardano portfolio | CoverCrypto.io 🛡️</t>
    </r>
  </si>
  <si>
    <r>
      <rPr>
        <rFont val="Calibri, sans-serif"/>
        <color rgb="FF1155CC"/>
        <sz val="11.0"/>
        <u/>
      </rPr>
      <t>Yamfore V1 Smart Contract Security Audit I Big Blymp</t>
    </r>
  </si>
  <si>
    <r>
      <rPr>
        <rFont val="Calibri, sans-serif"/>
        <color rgb="FF1155CC"/>
        <sz val="11.0"/>
        <u/>
      </rPr>
      <t>DRep AI-Assistant: Supporting DReps with Knowledge and Analysis</t>
    </r>
  </si>
  <si>
    <r>
      <rPr>
        <rFont val="Calibri, sans-serif"/>
        <color rgb="FF1155CC"/>
        <sz val="11.0"/>
        <u/>
      </rPr>
      <t>Wolfram Voting Power Index</t>
    </r>
  </si>
  <si>
    <r>
      <rPr>
        <rFont val="Calibri, sans-serif"/>
        <color rgb="FF1155CC"/>
        <sz val="11.0"/>
        <u/>
      </rPr>
      <t>RYP: Keeping the Cardano Ecosystem Informed, Anytime, Anywhere</t>
    </r>
  </si>
  <si>
    <r>
      <rPr>
        <rFont val="Calibri, sans-serif"/>
        <color rgb="FF1155CC"/>
        <sz val="11.0"/>
        <u/>
      </rPr>
      <t>FrenBot: Simplifying Cardano Native Token Trading for Over 1.5 Billion Users on Discord and Telegram</t>
    </r>
  </si>
  <si>
    <r>
      <rPr>
        <rFont val="Calibri, sans-serif"/>
        <color rgb="FF1155CC"/>
        <sz val="11.0"/>
        <u/>
      </rPr>
      <t>AI-Driven Blockchain Transactions for the Cyber Economy</t>
    </r>
  </si>
  <si>
    <r>
      <rPr>
        <rFont val="Calibri, sans-serif"/>
        <color rgb="FF1155CC"/>
        <sz val="11.0"/>
        <u/>
      </rPr>
      <t>VYFI: Open-Source Multi-Chain Auto-Harvester</t>
    </r>
  </si>
  <si>
    <r>
      <rPr>
        <rFont val="Calibri, sans-serif"/>
        <color rgb="FF1155CC"/>
        <sz val="11.0"/>
        <u/>
      </rPr>
      <t>Clarity Vespr Integration: iOS/Android App to Lower Barrier to Entry to Interact with and Create Entities on Cardano</t>
    </r>
  </si>
  <si>
    <r>
      <rPr>
        <rFont val="Calibri, sans-serif"/>
        <color rgb="FF1155CC"/>
        <sz val="11.0"/>
        <u/>
      </rPr>
      <t>VAULT3 token-gated forms - No-code platform to create and manage custom forms with access conditions for collecting data from token holders and delegators.</t>
    </r>
  </si>
  <si>
    <r>
      <rPr>
        <rFont val="Calibri, sans-serif"/>
        <color rgb="FF1155CC"/>
        <sz val="11.0"/>
        <u/>
      </rPr>
      <t>Rare Rewards: Cardano Native Asset Loyalty Points &amp; NFT Ticketing Platform - Powered by Rare Network / Rare Evo</t>
    </r>
  </si>
  <si>
    <r>
      <rPr>
        <rFont val="Calibri, sans-serif"/>
        <color rgb="FF1155CC"/>
        <sz val="11.0"/>
        <u/>
      </rPr>
      <t>Bubblemaps on Cardano (Ft. DexHunter)</t>
    </r>
  </si>
  <si>
    <r>
      <rPr>
        <rFont val="Calibri, sans-serif"/>
        <color rgb="FF1155CC"/>
        <sz val="11.0"/>
        <u/>
      </rPr>
      <t>TreasuryX: Building Stablecoin Infrastructure for a Decentralized Future</t>
    </r>
  </si>
  <si>
    <r>
      <rPr>
        <rFont val="Calibri, sans-serif"/>
        <color rgb="FF1155CC"/>
        <sz val="11.0"/>
        <u/>
      </rPr>
      <t>Onboarding Cardano Blockchain to SIKI: Enhancing Live Streaming with Web3 Utility</t>
    </r>
  </si>
  <si>
    <r>
      <rPr>
        <rFont val="Calibri, sans-serif"/>
        <color rgb="FF1155CC"/>
        <sz val="11.0"/>
        <u/>
      </rPr>
      <t>Cardano/KERI production Identity Browser Extension</t>
    </r>
  </si>
  <si>
    <r>
      <rPr>
        <rFont val="Calibri, sans-serif"/>
        <color rgb="FF1155CC"/>
        <sz val="11.0"/>
        <u/>
      </rPr>
      <t>Integration of Cardano into the Infinity Wallet &amp; first of its kind Web3 Browser, bringing access to +2,500,000 wallets</t>
    </r>
  </si>
  <si>
    <r>
      <rPr>
        <rFont val="Calibri, sans-serif"/>
        <color rgb="FF1155CC"/>
        <sz val="11.0"/>
        <u/>
      </rPr>
      <t>Adaex P2P Module Using Mobile money in africa: Empowering DEX on Cardano for Seamless Peer-to-Peer Transactions</t>
    </r>
  </si>
  <si>
    <r>
      <rPr>
        <rFont val="Calibri, sans-serif"/>
        <color rgb="FF1155CC"/>
        <sz val="11.0"/>
        <u/>
      </rPr>
      <t>OYA BusRide: ADA Wallet-Integrated Blockchain Ticketing &amp; Welfare System for Public Transport</t>
    </r>
  </si>
  <si>
    <r>
      <rPr>
        <rFont val="Calibri, sans-serif"/>
        <color rgb="FF1155CC"/>
        <sz val="11.0"/>
        <u/>
      </rPr>
      <t>VERALIDITY 🔥 Cardano Gift Cards Integration with Adobe Commerce &amp; Magento 2 Open Source Payment Gateway: Redeem Your Gift Cards On 250K+ Storefronts 🚀</t>
    </r>
  </si>
  <si>
    <r>
      <rPr>
        <rFont val="Calibri, sans-serif"/>
        <color rgb="FF1155CC"/>
        <sz val="11.0"/>
        <u/>
      </rPr>
      <t>Wolfram Marlowe Mainnet Echo Price Feeds</t>
    </r>
  </si>
  <si>
    <r>
      <rPr>
        <rFont val="Calibri, sans-serif"/>
        <color rgb="FF1155CC"/>
        <sz val="11.0"/>
        <u/>
      </rPr>
      <t>Ikigai | Onchain Collection Metadata and Management Minting, CIP-88 x CIP-102 x CIP-68</t>
    </r>
  </si>
  <si>
    <r>
      <rPr>
        <rFont val="Calibri, sans-serif"/>
        <color rgb="FF1155CC"/>
        <sz val="11.0"/>
        <u/>
      </rPr>
      <t>404 Token Open-Sourced SC &amp; dApp Build Out (Conversion System between NFT &amp; FT using Pooled Marketplace Method)</t>
    </r>
  </si>
  <si>
    <r>
      <rPr>
        <rFont val="Calibri, sans-serif"/>
        <color rgb="FF1155CC"/>
        <sz val="11.0"/>
        <u/>
      </rPr>
      <t>Anvil CMS - Powering the Cardano Ecosystem - A Free Tool for Creators</t>
    </r>
  </si>
  <si>
    <r>
      <rPr>
        <rFont val="Calibri, sans-serif"/>
        <color rgb="FF1155CC"/>
        <sz val="11.0"/>
        <u/>
      </rPr>
      <t>Bring MPC capability to the Cardano ecosystem through Partisia Blockchains BYOC bridge</t>
    </r>
  </si>
  <si>
    <r>
      <rPr>
        <rFont val="Calibri, sans-serif"/>
        <color rgb="FF1155CC"/>
        <sz val="11.0"/>
        <u/>
      </rPr>
      <t>Summon: Feedback Polls for DReps &amp; SPOs</t>
    </r>
  </si>
  <si>
    <r>
      <rPr>
        <rFont val="Calibri, sans-serif"/>
        <color rgb="FF1155CC"/>
        <sz val="11.0"/>
        <u/>
      </rPr>
      <t>Ikigai | Auctions on Isomorphic L2 State Channels</t>
    </r>
  </si>
  <si>
    <r>
      <rPr>
        <rFont val="Calibri, sans-serif"/>
        <color rgb="FF1155CC"/>
        <sz val="11.0"/>
        <u/>
      </rPr>
      <t>Levvy Plutus V3 upgrades and Token Lending/Borrowing</t>
    </r>
  </si>
  <si>
    <r>
      <rPr>
        <rFont val="Calibri, sans-serif"/>
        <color rgb="FF1155CC"/>
        <sz val="11.0"/>
        <u/>
      </rPr>
      <t>[selfdriven|beHub] Revolutionising Frontline Healthcare with Cardano-Powered Self Sovereign Identity &amp; Trust</t>
    </r>
  </si>
  <si>
    <r>
      <rPr>
        <rFont val="Calibri, sans-serif"/>
        <color rgb="FF1155CC"/>
        <sz val="11.0"/>
        <u/>
      </rPr>
      <t>MAYZ Protocol Audit</t>
    </r>
  </si>
  <si>
    <r>
      <rPr>
        <rFont val="Calibri, sans-serif"/>
        <color rgb="FF1155CC"/>
        <sz val="11.0"/>
        <u/>
      </rPr>
      <t>FIDA: Etherisk contracts on Cardano</t>
    </r>
  </si>
  <si>
    <r>
      <rPr>
        <rFont val="Calibri, sans-serif"/>
        <color rgb="FF1155CC"/>
        <sz val="11.0"/>
        <u/>
      </rPr>
      <t>Turning Cardano Trading projects to TG MiniApps with simply APIs and SDKs.</t>
    </r>
  </si>
  <si>
    <r>
      <rPr>
        <rFont val="Calibri, sans-serif"/>
        <color rgb="FF1155CC"/>
        <sz val="11.0"/>
        <u/>
      </rPr>
      <t>Ikigai | Open-Source Wagering Protocol</t>
    </r>
  </si>
  <si>
    <r>
      <rPr>
        <rFont val="Calibri, sans-serif"/>
        <color rgb="FF1155CC"/>
        <sz val="11.0"/>
        <u/>
      </rPr>
      <t>Arvo: Fair Funding Launchpad for Independent Projects</t>
    </r>
  </si>
  <si>
    <r>
      <rPr>
        <rFont val="Calibri, sans-serif"/>
        <color rgb="FF1155CC"/>
        <sz val="11.0"/>
        <u/>
      </rPr>
      <t>StartUp Agency Portal: Empowering Global Entrepreneurship and Cardano Community Hubs</t>
    </r>
  </si>
  <si>
    <r>
      <rPr>
        <rFont val="Calibri, sans-serif"/>
        <color rgb="FF1155CC"/>
        <sz val="11.0"/>
        <u/>
      </rPr>
      <t>Optimized Cardano Cube Ecosystem Map</t>
    </r>
  </si>
  <si>
    <r>
      <rPr>
        <rFont val="Calibri, sans-serif"/>
        <color rgb="FF1155CC"/>
        <sz val="11.0"/>
        <u/>
      </rPr>
      <t>Cardano Nodes Rental - Out of the box</t>
    </r>
  </si>
  <si>
    <r>
      <rPr>
        <rFont val="Calibri, sans-serif"/>
        <color rgb="FF1155CC"/>
        <sz val="11.0"/>
        <u/>
      </rPr>
      <t>Fida: PAINS Cybersecurity Insurance</t>
    </r>
  </si>
  <si>
    <r>
      <rPr>
        <rFont val="Calibri, sans-serif"/>
        <color rgb="FF1155CC"/>
        <sz val="11.0"/>
        <u/>
      </rPr>
      <t>Apgreid: Revolutionizing Learn to Earn with Cardano</t>
    </r>
  </si>
  <si>
    <r>
      <rPr>
        <rFont val="Calibri, sans-serif"/>
        <color rgb="FF1155CC"/>
        <sz val="11.0"/>
        <u/>
      </rPr>
      <t>Grow Identus: SDK Issuers</t>
    </r>
  </si>
  <si>
    <r>
      <rPr>
        <rFont val="Calibri, sans-serif"/>
        <color rgb="FF1155CC"/>
        <sz val="11.0"/>
        <u/>
      </rPr>
      <t>Enhanced DAO communication features to improve the efficiency of on-chain collaboration</t>
    </r>
  </si>
  <si>
    <r>
      <rPr>
        <rFont val="Calibri, sans-serif"/>
        <color rgb="FF1155CC"/>
        <sz val="11.0"/>
        <u/>
      </rPr>
      <t>Governance tooling for DAO DApp to strengthen on-chain collaboration</t>
    </r>
  </si>
  <si>
    <r>
      <rPr>
        <rFont val="Calibri, sans-serif"/>
        <color rgb="FF1155CC"/>
        <sz val="11.0"/>
        <u/>
      </rPr>
      <t>Plika - On-Chain Data Analysis Platform</t>
    </r>
  </si>
  <si>
    <r>
      <rPr>
        <rFont val="Calibri, sans-serif"/>
        <color rgb="FF1155CC"/>
        <sz val="11.0"/>
        <u/>
      </rPr>
      <t>Blockchain - Enabled Fuel Coupon System with ADA wallet Integration for Transparent Fuel Management.</t>
    </r>
  </si>
  <si>
    <r>
      <rPr>
        <rFont val="Calibri, sans-serif"/>
        <color rgb="FF1155CC"/>
        <sz val="11.0"/>
        <u/>
      </rPr>
      <t>Csign: Public API</t>
    </r>
  </si>
  <si>
    <r>
      <rPr>
        <rFont val="Calibri, sans-serif"/>
        <color rgb="FF1155CC"/>
        <sz val="11.0"/>
        <u/>
      </rPr>
      <t>Endubis wallet | For mass-onboarding Africa</t>
    </r>
  </si>
  <si>
    <r>
      <rPr>
        <rFont val="Calibri, sans-serif"/>
        <color rgb="FF1155CC"/>
        <sz val="11.0"/>
        <u/>
      </rPr>
      <t>NFT and memecoin governance: Token staking for on-chain community collaboration</t>
    </r>
  </si>
  <si>
    <r>
      <rPr>
        <rFont val="Calibri, sans-serif"/>
        <color rgb="FF1155CC"/>
        <sz val="11.0"/>
        <u/>
      </rPr>
      <t>Swarm Treasury Manager</t>
    </r>
  </si>
  <si>
    <r>
      <rPr>
        <rFont val="Calibri, sans-serif"/>
        <color rgb="FF1155CC"/>
        <sz val="11.0"/>
        <u/>
      </rPr>
      <t>Fund RiskWisePro.io: Multi-Chain Onboarding for Cardano Users</t>
    </r>
  </si>
  <si>
    <r>
      <rPr>
        <rFont val="Calibri, sans-serif"/>
        <color rgb="FF1155CC"/>
        <sz val="11.0"/>
        <u/>
      </rPr>
      <t>WALLY - All In One Wallet Tracker by CardanoBI</t>
    </r>
  </si>
  <si>
    <r>
      <rPr>
        <rFont val="Calibri, sans-serif"/>
        <color rgb="FF1155CC"/>
        <sz val="11.0"/>
        <u/>
      </rPr>
      <t>Cardano Swap Bot: A Discord bot enabling over 200M users to trade ADA and tokens</t>
    </r>
  </si>
  <si>
    <r>
      <rPr>
        <rFont val="Calibri, sans-serif"/>
        <color rgb="FF1155CC"/>
        <sz val="11.0"/>
        <u/>
      </rPr>
      <t>Play &amp; Win: Arcade/Game Leaderboard &amp; Automated CNT Distribution</t>
    </r>
  </si>
  <si>
    <r>
      <rPr>
        <rFont val="Calibri, sans-serif"/>
        <color rgb="FF1155CC"/>
        <sz val="11.0"/>
        <u/>
      </rPr>
      <t>Ankr Network- Load Balanced Public RPC Endpoints</t>
    </r>
  </si>
  <si>
    <r>
      <rPr>
        <rFont val="Calibri, sans-serif"/>
        <color rgb="FF1155CC"/>
        <sz val="11.0"/>
        <u/>
      </rPr>
      <t>SAIB: Tyyp – Seamless ADA Tipping in Cardano</t>
    </r>
  </si>
  <si>
    <r>
      <rPr>
        <rFont val="Calibri, sans-serif"/>
        <color rgb="FF1155CC"/>
        <sz val="11.0"/>
        <u/>
      </rPr>
      <t>Farmroll Accelerator: Complete Suite For Easy Token Launches On Cardano</t>
    </r>
  </si>
  <si>
    <r>
      <rPr>
        <rFont val="Calibri, sans-serif"/>
        <color rgb="FF1155CC"/>
        <sz val="11.0"/>
        <u/>
      </rPr>
      <t>Core DAO DApp for on-chain community collaboration</t>
    </r>
  </si>
  <si>
    <r>
      <rPr>
        <rFont val="Calibri, sans-serif"/>
        <color rgb="FF1155CC"/>
        <sz val="11.0"/>
        <u/>
      </rPr>
      <t>The multi-language platform Web3 &amp; Swaps Aggregation Tubor</t>
    </r>
  </si>
  <si>
    <r>
      <rPr>
        <rFont val="Calibri, sans-serif"/>
        <color rgb="FF1155CC"/>
        <sz val="11.0"/>
        <u/>
      </rPr>
      <t>Helix Labs : Unlocking restaking and interoperability on Cardano with maximized yield.</t>
    </r>
  </si>
  <si>
    <r>
      <rPr>
        <rFont val="Calibri, sans-serif"/>
        <color rgb="FF1155CC"/>
        <sz val="11.0"/>
        <u/>
      </rPr>
      <t>Swarm Treasury Contributor Dashboard</t>
    </r>
  </si>
  <si>
    <r>
      <rPr>
        <rFont val="Calibri, sans-serif"/>
        <color rgb="FF1155CC"/>
        <sz val="11.0"/>
        <u/>
      </rPr>
      <t>Decentralized Academic Credential Verification System on the Cardano Blockchain</t>
    </r>
  </si>
  <si>
    <r>
      <rPr>
        <rFont val="Calibri, sans-serif"/>
        <color rgb="FF1155CC"/>
        <sz val="11.0"/>
        <u/>
      </rPr>
      <t>Boost Your Advertising Campaigns with Geolocation &amp; Incentivized NFTs for Maximum Cardano and Business Impact</t>
    </r>
  </si>
  <si>
    <r>
      <rPr>
        <rFont val="Calibri, sans-serif"/>
        <color rgb="FF1155CC"/>
        <sz val="11.0"/>
        <u/>
      </rPr>
      <t>Dutch auction Price discovery protocol on Reitcircles</t>
    </r>
  </si>
  <si>
    <r>
      <rPr>
        <rFont val="Calibri, sans-serif"/>
        <color rgb="FF1155CC"/>
        <sz val="11.0"/>
        <u/>
      </rPr>
      <t>Minting aggregator integrated with JamOnBread's marketplace.</t>
    </r>
  </si>
  <si>
    <r>
      <rPr>
        <rFont val="Calibri, sans-serif"/>
        <color rgb="FF1155CC"/>
        <sz val="11.0"/>
        <u/>
      </rPr>
      <t>SAIB: Aegis – Secure and Decentralized Staking Solutions for Cardano</t>
    </r>
  </si>
  <si>
    <r>
      <rPr>
        <rFont val="Calibri, sans-serif"/>
        <color rgb="FF1155CC"/>
        <sz val="11.0"/>
        <u/>
      </rPr>
      <t>[selfdriven|MAV100] An onboarding platform integrating education, real world assets and the Cardano blockchain.</t>
    </r>
  </si>
  <si>
    <r>
      <rPr>
        <rFont val="Calibri, sans-serif"/>
        <color rgb="FF1155CC"/>
        <sz val="11.0"/>
        <u/>
      </rPr>
      <t>Revolutionizing Education with Cardano and Galaxy Maps</t>
    </r>
  </si>
  <si>
    <r>
      <rPr>
        <rFont val="Calibri, sans-serif"/>
        <color rgb="FF1155CC"/>
        <sz val="11.0"/>
        <u/>
      </rPr>
      <t>Gasless Transactions for Cardano: Empowering Users with WalletX</t>
    </r>
  </si>
  <si>
    <r>
      <rPr>
        <rFont val="Calibri, sans-serif"/>
        <color rgb="FF1155CC"/>
        <sz val="11.0"/>
        <u/>
      </rPr>
      <t>NFT Credit Card &amp; Cross-Chain Payments</t>
    </r>
  </si>
  <si>
    <r>
      <rPr>
        <rFont val="Calibri, sans-serif"/>
        <color rgb="FF1155CC"/>
        <sz val="11.0"/>
        <u/>
      </rPr>
      <t>StoreBlocks by BeezHive – Cardano Token Gating for Shopify.</t>
    </r>
  </si>
  <si>
    <r>
      <rPr>
        <rFont val="Calibri, sans-serif"/>
        <color rgb="FF1155CC"/>
        <sz val="11.0"/>
        <u/>
      </rPr>
      <t>NFT Collection Dashboard with Collector Achievements &amp; Leaderboard</t>
    </r>
  </si>
  <si>
    <r>
      <rPr>
        <rFont val="Calibri, sans-serif"/>
        <color rgb="FF1155CC"/>
        <sz val="11.0"/>
        <u/>
      </rPr>
      <t>SubVT (Substrate Validator Toolkit) For Cardano Mainnet, Preview, and Partner Chains</t>
    </r>
  </si>
  <si>
    <r>
      <rPr>
        <rFont val="Calibri, sans-serif"/>
        <color rgb="FF1155CC"/>
        <sz val="11.0"/>
        <u/>
      </rPr>
      <t>Walkers Arena – Challenge Platform</t>
    </r>
  </si>
  <si>
    <r>
      <rPr>
        <rFont val="Calibri, sans-serif"/>
        <color rgb="FF1155CC"/>
        <sz val="11.0"/>
        <u/>
      </rPr>
      <t>DeRisk on Cardano</t>
    </r>
  </si>
  <si>
    <r>
      <rPr>
        <rFont val="Calibri, sans-serif"/>
        <color rgb="FF1155CC"/>
        <sz val="11.0"/>
        <u/>
      </rPr>
      <t>Cardano Cube - Content Creator HUB (Centralized Cardano News &amp; Content)</t>
    </r>
  </si>
  <si>
    <r>
      <rPr>
        <rFont val="Calibri, sans-serif"/>
        <color rgb="FF1155CC"/>
        <sz val="11.0"/>
        <u/>
      </rPr>
      <t>Flash: A Mempool Monitor that sends instant alerts for new token mints, liquidity pools, and burns before they hit the blockchain.</t>
    </r>
  </si>
  <si>
    <r>
      <rPr>
        <rFont val="Calibri, sans-serif"/>
        <color rgb="FF1155CC"/>
        <sz val="11.0"/>
        <u/>
      </rPr>
      <t>Cardano Cube - Aggregating Token &amp; NFT Launches</t>
    </r>
  </si>
  <si>
    <r>
      <rPr>
        <rFont val="Calibri, sans-serif"/>
        <color rgb="FF1155CC"/>
        <sz val="11.0"/>
        <u/>
      </rPr>
      <t>Ticketing with SIKI</t>
    </r>
  </si>
  <si>
    <r>
      <rPr>
        <rFont val="Calibri, sans-serif"/>
        <color rgb="FF1155CC"/>
        <sz val="11.0"/>
        <u/>
      </rPr>
      <t>Reputation-Driven Influence for Cardano DAOs and Projects</t>
    </r>
  </si>
  <si>
    <r>
      <rPr>
        <rFont val="Calibri, sans-serif"/>
        <color rgb="FF1155CC"/>
        <sz val="11.0"/>
        <u/>
      </rPr>
      <t>RAFFLEIZE C.A.R.D.A.N.A.</t>
    </r>
  </si>
  <si>
    <r>
      <rPr>
        <rFont val="Calibri, sans-serif"/>
        <color rgb="FF1155CC"/>
        <sz val="11.0"/>
        <u/>
      </rPr>
      <t>Zing: Lightning Speed Wallet Watcher on Cardano</t>
    </r>
  </si>
  <si>
    <r>
      <rPr>
        <rFont val="Calibri, sans-serif"/>
        <color rgb="FF1155CC"/>
        <sz val="11.0"/>
        <u/>
      </rPr>
      <t>Adaptive Asset Contracts for Cardano Games</t>
    </r>
  </si>
  <si>
    <r>
      <rPr>
        <rFont val="Calibri, sans-serif"/>
        <color rgb="FF1155CC"/>
        <sz val="11.0"/>
        <u/>
      </rPr>
      <t>JOIZ - Messaging, Audio &amp; Video Calls, Group Chats</t>
    </r>
  </si>
  <si>
    <r>
      <rPr>
        <rFont val="Calibri, sans-serif"/>
        <color rgb="FF1155CC"/>
        <sz val="11.0"/>
        <u/>
      </rPr>
      <t>www.blockgen.art v2 - upgrading the on-chain genart platform</t>
    </r>
  </si>
  <si>
    <r>
      <rPr>
        <rFont val="Calibri, sans-serif"/>
        <color rgb="FF1155CC"/>
        <sz val="11.0"/>
        <u/>
      </rPr>
      <t>Reitcircles Enterprise wallet</t>
    </r>
  </si>
  <si>
    <r>
      <rPr>
        <rFont val="Calibri, sans-serif"/>
        <color rgb="FF1155CC"/>
        <sz val="11.0"/>
        <u/>
      </rPr>
      <t>Plant-to-earn: Incentivizing Urban Tree Planting Through Carbon Measurement and Decentralised Investment</t>
    </r>
  </si>
  <si>
    <r>
      <rPr>
        <rFont val="Calibri, sans-serif"/>
        <color rgb="FF1155CC"/>
        <sz val="11.0"/>
        <u/>
      </rPr>
      <t>VYRA - Social Network (V2)</t>
    </r>
  </si>
  <si>
    <r>
      <rPr>
        <rFont val="Calibri, sans-serif"/>
        <color rgb="FF1155CC"/>
        <sz val="11.0"/>
        <u/>
      </rPr>
      <t>Walkers - Gamification for Mass Adoption! Discover the Next Level! Complete gamification on Pioneering GameFi ‘Walk2Earn’ app on Cardano</t>
    </r>
  </si>
  <si>
    <r>
      <rPr>
        <rFont val="Calibri, sans-serif"/>
        <color rgb="FF1155CC"/>
        <sz val="11.0"/>
        <u/>
      </rPr>
      <t>Rebud: Cardano X Logickit.io : Token-Gated Discounts and Integration for POS Solutions</t>
    </r>
  </si>
  <si>
    <r>
      <rPr>
        <rFont val="Calibri, sans-serif"/>
        <color rgb="FF1155CC"/>
        <sz val="11.0"/>
        <u/>
      </rPr>
      <t>Economic Restaking Pod: Onboarding new users to Cardano, through the delegation of value</t>
    </r>
  </si>
  <si>
    <r>
      <rPr>
        <rFont val="Calibri, sans-serif"/>
        <color rgb="FF1155CC"/>
        <sz val="11.0"/>
        <u/>
      </rPr>
      <t>A Self-Help Game that Rewards Positive Habits!</t>
    </r>
  </si>
  <si>
    <r>
      <rPr>
        <rFont val="Calibri, sans-serif"/>
        <color rgb="FF1155CC"/>
        <sz val="11.0"/>
        <u/>
      </rPr>
      <t>Institutional-Grade Layer-2 for Bitcoin DeFi on Cardano, in collaboration with BitcoinOS, Tesseract and More</t>
    </r>
  </si>
  <si>
    <r>
      <rPr>
        <rFont val="Calibri, sans-serif"/>
        <color rgb="FF1155CC"/>
        <sz val="11.0"/>
        <u/>
      </rPr>
      <t>Book.io - Bringing Top Book Publisher to Cardano</t>
    </r>
  </si>
  <si>
    <r>
      <rPr>
        <rFont val="Calibri, sans-serif"/>
        <color rgb="FF1155CC"/>
        <sz val="11.0"/>
        <u/>
      </rPr>
      <t>Freyr - Proof of Concept Pilot With Iagon Private Distributed Cloud Service and a Fortune 500 company</t>
    </r>
  </si>
  <si>
    <r>
      <rPr>
        <rFont val="Calibri, sans-serif"/>
        <color rgb="FF1155CC"/>
        <sz val="11.0"/>
        <u/>
      </rPr>
      <t>Iagon &amp; Würth: Platform for Secure 3D Printing and Intellectual Property Management</t>
    </r>
  </si>
  <si>
    <r>
      <rPr>
        <rFont val="Calibri, sans-serif"/>
        <color rgb="FF1155CC"/>
        <sz val="11.0"/>
        <u/>
      </rPr>
      <t>Masumi: Secure, Compliant AI Agents for companies like BMW, Generali &amp; more – by Serviceplan Group &amp; NMKR</t>
    </r>
  </si>
  <si>
    <r>
      <rPr>
        <rFont val="Calibri, sans-serif"/>
        <color rgb="FF1155CC"/>
        <sz val="11.0"/>
        <u/>
      </rPr>
      <t>Switzerland for UNHCR (United Nations Refugee Agency) + Optim Finance - Innovative Donation Platform For Digital Assets -</t>
    </r>
  </si>
  <si>
    <r>
      <rPr>
        <rFont val="Calibri, sans-serif"/>
        <color rgb="FF1155CC"/>
        <sz val="11.0"/>
        <u/>
      </rPr>
      <t>FC Barcelona - Fan engagement infrastructure Cardano</t>
    </r>
  </si>
  <si>
    <r>
      <rPr>
        <rFont val="Calibri, sans-serif"/>
        <color rgb="FF1155CC"/>
        <sz val="11.0"/>
        <u/>
      </rPr>
      <t>Bridging Web2 to Web3 with Swisscom: Onboarding SMEs to Cardano with Digital Signing</t>
    </r>
  </si>
  <si>
    <r>
      <rPr>
        <rFont val="Calibri, sans-serif"/>
        <color rgb="FF1155CC"/>
        <sz val="11.0"/>
        <u/>
      </rPr>
      <t>Syngenta Agricultural Insight and Earth Observation Data uplifts subsistence farmers into profitability</t>
    </r>
  </si>
  <si>
    <r>
      <rPr>
        <rFont val="Calibri, sans-serif"/>
        <color rgb="FF1155CC"/>
        <sz val="11.0"/>
        <u/>
      </rPr>
      <t>Plastiks and CSA powering plastic waste recovery for Danone and other leading brands with CARDANO built plastic credit marketplace</t>
    </r>
  </si>
  <si>
    <t>Unbox Smart Battery Passports: Connecting the Largest Industrial Battery manufacturer in the world to Cardano, Using Zero Knowledge Tech for Secure and private Sharing of Battery Data Across the Supply Chain While Ensuring Full Data Privacy</t>
  </si>
  <si>
    <r>
      <rPr>
        <rFont val="Calibri, sans-serif"/>
        <color rgb="FF1155CC"/>
        <sz val="11.0"/>
        <u/>
      </rPr>
      <t>Cardano-Powered RWA Traceability for Sustainable Lithium Production in Argentina’s $5.6B Industry</t>
    </r>
  </si>
  <si>
    <r>
      <rPr>
        <rFont val="Calibri, sans-serif"/>
        <color rgb="FF1155CC"/>
        <sz val="11.0"/>
        <u/>
      </rPr>
      <t>Cardano and GLEIF vLEI identity network</t>
    </r>
  </si>
  <si>
    <r>
      <rPr>
        <rFont val="Calibri, sans-serif"/>
        <color rgb="FF1155CC"/>
        <sz val="11.0"/>
        <u/>
      </rPr>
      <t>Cardano Wallets: Access to 1.8M+ Smart Locks at Hyatt, Hilton, WeWork &amp; 40K+ customers more via SaltoSystems.com.</t>
    </r>
  </si>
  <si>
    <r>
      <rPr>
        <rFont val="Calibri, sans-serif"/>
        <color rgb="FF1155CC"/>
        <sz val="11.0"/>
        <u/>
      </rPr>
      <t>Atala Prism Social Implementation : One Health Project for animal with TOPPAN etc. : proof of concept for DATA Liberation from Big Tech</t>
    </r>
  </si>
  <si>
    <r>
      <rPr>
        <rFont val="Calibri, sans-serif"/>
        <color rgb="FF1155CC"/>
        <sz val="11.0"/>
        <u/>
      </rPr>
      <t>Indianchain - Partnerchain for Indian State Govt's Ministry of Agriculture to secure 10 Million+ Agri-settlements/year on Cardano using PartnerChain Toolkit</t>
    </r>
  </si>
  <si>
    <t>finest Investments Tokenization Launchpad V.3 by NMKR, Fluid and IAMX: FINMA-compliant funding access for Cardano Projects enabling access to capital markets with electronic Securities for professional investors and eligible counterparties</t>
  </si>
  <si>
    <r>
      <rPr>
        <rFont val="Calibri, sans-serif"/>
        <color rgb="FF1155CC"/>
        <sz val="11.0"/>
        <u/>
      </rPr>
      <t>Cardano &amp; Klüh Group: Identity &amp; Access Management for Enterprises - A Blueprint for the Security Industry</t>
    </r>
  </si>
  <si>
    <r>
      <rPr>
        <rFont val="Calibri, sans-serif"/>
        <color rgb="FF1155CC"/>
        <sz val="11.0"/>
        <u/>
      </rPr>
      <t>Serve remittance use cases through Lirium's institutional API and Mastercard Crypto Credentials</t>
    </r>
  </si>
  <si>
    <r>
      <rPr>
        <rFont val="Calibri, sans-serif"/>
        <color rgb="FF1155CC"/>
        <sz val="11.0"/>
        <u/>
      </rPr>
      <t>CHARLI3 FIDA HOWDEN: Automated Parametric Insurance using Cardano blockchain</t>
    </r>
  </si>
  <si>
    <r>
      <rPr>
        <rFont val="Calibri, sans-serif"/>
        <color rgb="FF1155CC"/>
        <sz val="11.0"/>
        <u/>
      </rPr>
      <t>Cardano and Midnight Qualified Custody Support</t>
    </r>
  </si>
  <si>
    <r>
      <rPr>
        <rFont val="Calibri, sans-serif"/>
        <color rgb="FF1155CC"/>
        <sz val="11.0"/>
        <u/>
      </rPr>
      <t>Emil Frey Group: Tokenized Vehicle Identities &amp; Maintenance Logs - Guaranteed minimum of 40,000 vehicles up to millions</t>
    </r>
  </si>
  <si>
    <r>
      <rPr>
        <rFont val="Calibri, sans-serif"/>
        <color rgb="FF1155CC"/>
        <sz val="11.0"/>
        <u/>
      </rPr>
      <t>Introducing CARDANO to PAGO TIC: An Argentine Payment Platform with more than 1 Billion USD in yearly processing and over 3 Million users</t>
    </r>
  </si>
  <si>
    <r>
      <rPr>
        <rFont val="Calibri, sans-serif"/>
        <color rgb="FF1155CC"/>
        <sz val="11.0"/>
        <u/>
      </rPr>
      <t>Bicycle Identification Number</t>
    </r>
  </si>
  <si>
    <r>
      <rPr>
        <rFont val="Calibri, sans-serif"/>
        <color rgb="FF1155CC"/>
        <sz val="11.0"/>
        <u/>
      </rPr>
      <t>Saleen x Pierre Auto Group: On-Chain Vehicle History Reports Implemented in USA Dealership Network for Guaranteed minimum of 100,000 Vehicles</t>
    </r>
  </si>
  <si>
    <r>
      <rPr>
        <rFont val="Calibri, sans-serif"/>
        <color rgb="FF1155CC"/>
        <sz val="11.0"/>
        <u/>
      </rPr>
      <t>EMURGO LM x UNDP Accelerator: Piloting UNDP’s project pipeline through the Cardano blockchain</t>
    </r>
  </si>
  <si>
    <r>
      <rPr>
        <rFont val="Calibri, sans-serif"/>
        <color rgb="FF1155CC"/>
        <sz val="11.0"/>
        <u/>
      </rPr>
      <t>Draper University x Cardano Founder Residency (Silicon Valley)</t>
    </r>
  </si>
  <si>
    <r>
      <rPr>
        <rFont val="Calibri, sans-serif"/>
        <color rgb="FF1155CC"/>
        <sz val="11.0"/>
        <u/>
      </rPr>
      <t>Cardano Accelerator by CV Labs</t>
    </r>
  </si>
  <si>
    <r>
      <rPr>
        <rFont val="Calibri, sans-serif"/>
        <color rgb="FF1155CC"/>
        <sz val="11.0"/>
        <u/>
      </rPr>
      <t>Techstars will help Cardano Builders grow their businesses to drive Cardano's Adoption</t>
    </r>
  </si>
  <si>
    <r>
      <rPr>
        <rFont val="Calibri, sans-serif"/>
        <color rgb="FF1155CC"/>
        <sz val="11.0"/>
        <u/>
      </rPr>
      <t>ADA - LINE Bitmax Listing and Program to Implement a DApp for payments in ADA on LINE</t>
    </r>
  </si>
  <si>
    <r>
      <rPr>
        <rFont val="Calibri, sans-serif"/>
        <color rgb="FF1155CC"/>
        <sz val="11.0"/>
        <u/>
      </rPr>
      <t>Cardano Ecosystem Advertising Campaign on Brave Browser’s Ad Platform</t>
    </r>
  </si>
  <si>
    <r>
      <rPr>
        <rFont val="Calibri, sans-serif"/>
        <color rgb="FF1155CC"/>
        <sz val="11.0"/>
        <u/>
      </rPr>
      <t>Project Catalyst and Cardano Ecosystem Marketing Campaign</t>
    </r>
  </si>
  <si>
    <r>
      <rPr>
        <rFont val="Calibri, sans-serif"/>
        <color rgb="FF1155CC"/>
        <sz val="11.0"/>
        <u/>
      </rPr>
      <t>📺 First TV program about blockchain - BM&amp;C NEWS</t>
    </r>
  </si>
  <si>
    <r>
      <rPr>
        <rFont val="Calibri, sans-serif"/>
        <color rgb="FF1155CC"/>
        <sz val="11.0"/>
        <u/>
      </rPr>
      <t>Clarity X Plug and Play: On-Chain Investment Arm for Cardano Ecosystem Investments</t>
    </r>
  </si>
  <si>
    <r>
      <rPr>
        <rFont val="Calibri, sans-serif"/>
        <color rgb="FF1155CC"/>
        <sz val="11.0"/>
        <u/>
      </rPr>
      <t>[UBA] Cardano mass scale acceleration: University Blockchain Alliance for Vietnam</t>
    </r>
  </si>
  <si>
    <r>
      <rPr>
        <rFont val="Calibri, sans-serif"/>
        <color rgb="FF1155CC"/>
        <sz val="11.0"/>
        <u/>
      </rPr>
      <t>Cardano Youth Adoption: Global Education &amp; Wallet Activation via Goodwall</t>
    </r>
  </si>
  <si>
    <r>
      <rPr>
        <rFont val="Calibri, sans-serif"/>
        <color rgb="FF1155CC"/>
        <sz val="11.0"/>
        <u/>
      </rPr>
      <t>Consensus Hackathon &amp; Accelerator</t>
    </r>
  </si>
  <si>
    <r>
      <rPr>
        <rFont val="Calibri, sans-serif"/>
        <color rgb="FF1155CC"/>
        <sz val="11.0"/>
        <u/>
      </rPr>
      <t>Augmented Reality Ads on Cardano: 370M Monthly Media Contacts with Top-Tier Brands</t>
    </r>
  </si>
  <si>
    <t>2 funded?</t>
  </si>
  <si>
    <t>Category</t>
  </si>
  <si>
    <t>Cardano Use Cases: Concept</t>
  </si>
  <si>
    <r>
      <rPr>
        <rFont val="Calibri, sans-serif"/>
        <color rgb="FF1155CC"/>
        <sz val="11.0"/>
        <u/>
      </rPr>
      <t>DataWell</t>
    </r>
  </si>
  <si>
    <t>Cardano Open: Developers</t>
  </si>
  <si>
    <r>
      <rPr>
        <rFont val="Calibri, sans-serif"/>
        <color rgb="FF1155CC"/>
        <sz val="11.0"/>
        <u/>
      </rPr>
      <t>Hydra-Enabled On-Chain Subscriptions &amp; Pay-As-You-Go Micropayments: Open-Source Library for Cardano</t>
    </r>
  </si>
  <si>
    <r>
      <rPr>
        <rFont val="Calibri, sans-serif"/>
        <color rgb="FF1155CC"/>
        <sz val="11.0"/>
        <u/>
      </rPr>
      <t>Open-source Plutus v3 DAO Smart-contract</t>
    </r>
  </si>
  <si>
    <r>
      <rPr>
        <rFont val="Calibri, sans-serif"/>
        <color rgb="FF1155CC"/>
        <sz val="11.0"/>
        <u/>
      </rPr>
      <t>Zero-Knowledge Proof of innocence on Cardano - Encoins + Módulo P + Eryx</t>
    </r>
  </si>
  <si>
    <r>
      <rPr>
        <rFont val="Calibri, sans-serif"/>
        <color rgb="FF1155CC"/>
        <sz val="11.0"/>
        <u/>
      </rPr>
      <t>DRep Integration by $handle.</t>
    </r>
  </si>
  <si>
    <r>
      <rPr>
        <rFont val="Calibri, sans-serif"/>
        <color rgb="FF1155CC"/>
        <sz val="11.0"/>
        <u/>
      </rPr>
      <t>Open-Source Cardano Native Token Staking Smart-Contract for ALL</t>
    </r>
  </si>
  <si>
    <r>
      <rPr>
        <rFont val="Calibri, sans-serif"/>
        <color rgb="FF1155CC"/>
        <sz val="11.0"/>
        <u/>
      </rPr>
      <t>MIRAI data bank ( We store your "important data" and your "mind" as data in the most secure way possible )</t>
    </r>
  </si>
  <si>
    <r>
      <rPr>
        <rFont val="Calibri, sans-serif"/>
        <color rgb="FF1155CC"/>
        <sz val="11.0"/>
        <u/>
      </rPr>
      <t>Open-source Staking Basket v3 Smart-Contract Upgrade w/ Multi-dRep Delegation</t>
    </r>
  </si>
  <si>
    <r>
      <rPr>
        <rFont val="Calibri, sans-serif"/>
        <color rgb="FF1155CC"/>
        <sz val="11.0"/>
        <u/>
      </rPr>
      <t>VESPR: Any-Payment Mobile Deep Link and SDK 🌐 | Streamlining Cross-Application Requests</t>
    </r>
  </si>
  <si>
    <r>
      <rPr>
        <rFont val="Calibri, sans-serif"/>
        <color rgb="FF1155CC"/>
        <sz val="11.0"/>
        <u/>
      </rPr>
      <t>SmartCodeVerifier: Automated Formal Verification Tool for Smart Contract Code</t>
    </r>
  </si>
  <si>
    <r>
      <rPr>
        <rFont val="Calibri, sans-serif"/>
        <color rgb="FF1155CC"/>
        <sz val="11.0"/>
        <u/>
      </rPr>
      <t>PROTOFIRE - Cardano Cross-Chain Interoperability Protocol Integration</t>
    </r>
  </si>
  <si>
    <r>
      <rPr>
        <rFont val="Calibri, sans-serif"/>
        <color rgb="FF1155CC"/>
        <sz val="11.0"/>
        <u/>
      </rPr>
      <t>Coxylib.js - Simplifying Cardano DApp Development</t>
    </r>
  </si>
  <si>
    <r>
      <rPr>
        <rFont val="Calibri, sans-serif"/>
        <color rgb="FF1155CC"/>
        <sz val="11.0"/>
        <u/>
      </rPr>
      <t>Cardano SDK for Mobile dApp Development</t>
    </r>
  </si>
  <si>
    <r>
      <rPr>
        <rFont val="Calibri, sans-serif"/>
        <color rgb="FF1155CC"/>
        <sz val="11.0"/>
        <u/>
      </rPr>
      <t>[VTC] ADAcommerce: RWAs E-commerce solution for businesses on Cardano</t>
    </r>
  </si>
  <si>
    <r>
      <rPr>
        <rFont val="Calibri, sans-serif"/>
        <color rgb="FF1155CC"/>
        <sz val="11.0"/>
        <u/>
      </rPr>
      <t>Plutus V3 for OpShin</t>
    </r>
  </si>
  <si>
    <r>
      <rPr>
        <rFont val="Calibri, sans-serif"/>
        <color rgb="FF1155CC"/>
        <sz val="11.0"/>
        <u/>
      </rPr>
      <t>[VTC] Building Hydra Game Marketplace with 3 Games (Poker, Rock Paper Scissors &amp; Snake)</t>
    </r>
  </si>
  <si>
    <r>
      <rPr>
        <rFont val="Calibri, sans-serif"/>
        <color rgb="FF1155CC"/>
        <sz val="11.0"/>
        <u/>
      </rPr>
      <t>VESPR - Open-Source YubiKey Hardware Wallet SDK 🔐 | Affordable Security for Cardano Users 👫</t>
    </r>
  </si>
  <si>
    <r>
      <rPr>
        <rFont val="Calibri, sans-serif"/>
        <color rgb="FF1155CC"/>
        <sz val="11.0"/>
        <u/>
      </rPr>
      <t>Marlowe 2025: Developer-Driven Platform Enhancements</t>
    </r>
  </si>
  <si>
    <r>
      <rPr>
        <rFont val="Calibri, sans-serif"/>
        <color rgb="FF1155CC"/>
        <sz val="11.0"/>
        <u/>
      </rPr>
      <t>Midnight-enabled ZK-Identity (zkID) protocol for DeFi, Governance, Healthcare, etc. [open Source]</t>
    </r>
  </si>
  <si>
    <r>
      <rPr>
        <rFont val="Calibri, sans-serif"/>
        <color rgb="FF1155CC"/>
        <sz val="11.0"/>
        <u/>
      </rPr>
      <t>End-to-End DApp Templates: 10 Smart Contracts, Aiken, Mesh, Auth, DB, UI by Edda Labs</t>
    </r>
  </si>
  <si>
    <r>
      <rPr>
        <rFont val="Calibri, sans-serif"/>
        <color rgb="FF1155CC"/>
        <sz val="11.0"/>
        <u/>
      </rPr>
      <t>Nexus Bridge</t>
    </r>
  </si>
  <si>
    <r>
      <rPr>
        <rFont val="Calibri, sans-serif"/>
        <color rgb="FF1155CC"/>
        <sz val="11.0"/>
        <u/>
      </rPr>
      <t>Enterprise OS: Cardano + Hydra for Onboarding Institutions &amp; Enterprises with No-Code/Low-Code</t>
    </r>
  </si>
  <si>
    <r>
      <rPr>
        <rFont val="Calibri, sans-serif"/>
        <color rgb="FF1155CC"/>
        <sz val="11.0"/>
        <u/>
      </rPr>
      <t>Protofire - Developer Studio v2</t>
    </r>
  </si>
  <si>
    <r>
      <rPr>
        <rFont val="Calibri, sans-serif"/>
        <color rgb="FF1155CC"/>
        <sz val="11.0"/>
        <u/>
      </rPr>
      <t>C# Package for PRISM DIDs and Credential Signatures</t>
    </r>
  </si>
  <si>
    <r>
      <rPr>
        <rFont val="Calibri, sans-serif"/>
        <color rgb="FF1155CC"/>
        <sz val="11.0"/>
        <u/>
      </rPr>
      <t>CARO: Cardano Dev Studio - Desktop GUI for Cardano CLI</t>
    </r>
  </si>
  <si>
    <r>
      <rPr>
        <rFont val="Calibri, sans-serif"/>
        <color rgb="FF1155CC"/>
        <sz val="11.0"/>
        <u/>
      </rPr>
      <t>Open Source Arbitrage Bot: Leverage Price Discrepancies Across Cardano DEXs</t>
    </r>
  </si>
  <si>
    <r>
      <rPr>
        <rFont val="Calibri, sans-serif"/>
        <color rgb="FF1155CC"/>
        <sz val="11.0"/>
        <u/>
      </rPr>
      <t>[Tempo] Empowering Delegation: Comprehensive DRep Profiles for ADA Holders</t>
    </r>
  </si>
  <si>
    <t>Cardano Open: Ecosystem</t>
  </si>
  <si>
    <r>
      <rPr>
        <rFont val="Calibri, sans-serif"/>
        <color rgb="FF1155CC"/>
        <sz val="11.0"/>
        <u/>
      </rPr>
      <t>Open Source Onboarding: Blockchain 101 Meetup Course</t>
    </r>
  </si>
  <si>
    <r>
      <rPr>
        <rFont val="Calibri, sans-serif"/>
        <color rgb="FF1155CC"/>
        <sz val="11.0"/>
        <u/>
      </rPr>
      <t>Yepple - CIP-68 Token Creation SDK to Fuel DeFi &amp; DePIN</t>
    </r>
  </si>
  <si>
    <r>
      <rPr>
        <rFont val="Calibri, sans-serif"/>
        <color rgb="FF1155CC"/>
        <sz val="11.0"/>
        <u/>
      </rPr>
      <t>Partnerchain Migration Tool: Solana Permissioned Env &amp; Avalanche Subnets to Cardano Partner Chains</t>
    </r>
  </si>
  <si>
    <r>
      <rPr>
        <rFont val="Calibri, sans-serif"/>
        <color rgb="FF1155CC"/>
        <sz val="11.0"/>
        <u/>
      </rPr>
      <t>Zig SDK for Cardano: A New Developer Tool</t>
    </r>
  </si>
  <si>
    <r>
      <rPr>
        <rFont val="Calibri, sans-serif"/>
        <color rgb="FF1155CC"/>
        <sz val="11.0"/>
        <u/>
      </rPr>
      <t>Zero-Knowledge Proofs (ZKP) SDK for Privacy in Cardano</t>
    </r>
  </si>
  <si>
    <r>
      <rPr>
        <rFont val="Calibri, sans-serif"/>
        <color rgb="FF1155CC"/>
        <sz val="11.0"/>
        <u/>
      </rPr>
      <t>Anvil - Open Source - Universal Wallet Connector (Weld) for Unity, Godot, and Game Maker</t>
    </r>
  </si>
  <si>
    <r>
      <rPr>
        <rFont val="Calibri, sans-serif"/>
        <color rgb="FF1155CC"/>
        <sz val="11.0"/>
        <u/>
      </rPr>
      <t>AI-Powered Cardano Ecosystem Dashboard</t>
    </r>
  </si>
  <si>
    <r>
      <rPr>
        <rFont val="Calibri, sans-serif"/>
        <color rgb="FF1155CC"/>
        <sz val="11.0"/>
        <u/>
      </rPr>
      <t>Next-Gen Cardano Explorer: Advanced Cardano Smart Contract Analytics &amp; Dashboard</t>
    </r>
  </si>
  <si>
    <r>
      <rPr>
        <rFont val="Calibri, sans-serif"/>
        <color rgb="FF1155CC"/>
        <sz val="11.0"/>
        <u/>
      </rPr>
      <t>DexHunter Price, Swaps, and Token API for Cardano Developers and Projects</t>
    </r>
  </si>
  <si>
    <r>
      <rPr>
        <rFont val="Calibri, sans-serif"/>
        <color rgb="FF1155CC"/>
        <sz val="11.0"/>
        <u/>
      </rPr>
      <t>Web3Hotels - Cardano based Hotel Booking Platform</t>
    </r>
  </si>
  <si>
    <r>
      <rPr>
        <rFont val="Calibri, sans-serif"/>
        <color rgb="FF1155CC"/>
        <sz val="11.0"/>
        <u/>
      </rPr>
      <t>DexHunter OADA Mint/Burn routing support</t>
    </r>
  </si>
  <si>
    <r>
      <rPr>
        <rFont val="Calibri, sans-serif"/>
        <color rgb="FF1155CC"/>
        <sz val="11.0"/>
        <u/>
      </rPr>
      <t>Cardano Native Token -&gt; Bitcoin Bridge (Open Source)</t>
    </r>
  </si>
  <si>
    <r>
      <rPr>
        <rFont val="Calibri, sans-serif"/>
        <color rgb="FF1155CC"/>
        <sz val="11.0"/>
        <u/>
      </rPr>
      <t>Automating Smart Contract and dApp Development</t>
    </r>
  </si>
  <si>
    <r>
      <rPr>
        <rFont val="Calibri, sans-serif"/>
        <color rgb="FF1155CC"/>
        <sz val="11.0"/>
        <u/>
      </rPr>
      <t>JAPANGO: Use DID&amp;VC to build a Japan Lover DAO‐JAPANGO to help 25 million travelers in Japan</t>
    </r>
  </si>
  <si>
    <r>
      <rPr>
        <rFont val="Calibri, sans-serif"/>
        <color rgb="FF1155CC"/>
        <sz val="11.0"/>
        <u/>
      </rPr>
      <t>Cardano Code Lab - Code, Test, Deploy - All in One Place</t>
    </r>
  </si>
  <si>
    <r>
      <rPr>
        <rFont val="Calibri, sans-serif"/>
        <color rgb="FF1155CC"/>
        <sz val="11.0"/>
        <u/>
      </rPr>
      <t>[Tempo] Cardano Community Temp Check: A Platform for Quick Polls</t>
    </r>
  </si>
  <si>
    <r>
      <rPr>
        <rFont val="Calibri, sans-serif"/>
        <color rgb="FF1155CC"/>
        <sz val="11.0"/>
        <u/>
      </rPr>
      <t>Zero-Knowledge RWA Tokenization &amp; Trading Protocol on Midnight (open source)</t>
    </r>
  </si>
  <si>
    <r>
      <rPr>
        <rFont val="Calibri, sans-serif"/>
        <color rgb="FF1155CC"/>
        <sz val="11.0"/>
        <u/>
      </rPr>
      <t>Cross-Platform SDK: Empowering Blockchain Integration</t>
    </r>
  </si>
  <si>
    <r>
      <rPr>
        <rFont val="Calibri, sans-serif"/>
        <color rgb="FF1155CC"/>
        <sz val="11.0"/>
        <u/>
      </rPr>
      <t>Marlowe VS Code Extension - AI &amp; CLIs Support with GUI</t>
    </r>
  </si>
  <si>
    <r>
      <rPr>
        <rFont val="Calibri, sans-serif"/>
        <color rgb="FF1155CC"/>
        <sz val="11.0"/>
        <u/>
      </rPr>
      <t>TrustPilot for DReps: On-Chain DReps Rating &amp; Review Score Algorithmic Framework for Cardano Governance</t>
    </r>
  </si>
  <si>
    <r>
      <rPr>
        <rFont val="Calibri, sans-serif"/>
        <color rgb="FF1155CC"/>
        <sz val="11.0"/>
        <u/>
      </rPr>
      <t>[Tempo] Cardano DRep Insights: Comprehensive Governance Statistics</t>
    </r>
  </si>
  <si>
    <r>
      <rPr>
        <rFont val="Calibri, sans-serif"/>
        <color rgb="FF1155CC"/>
        <sz val="11.0"/>
        <u/>
      </rPr>
      <t>BTC &lt;&gt; ADA Cross-Chain Swaps - Botty bot</t>
    </r>
  </si>
  <si>
    <r>
      <rPr>
        <rFont val="Calibri, sans-serif"/>
        <color rgb="FF1155CC"/>
        <sz val="11.0"/>
        <u/>
      </rPr>
      <t>Kaizen Crypto - Proof of Onboarding Cards To Grow Ecosystem Participation</t>
    </r>
  </si>
  <si>
    <r>
      <rPr>
        <rFont val="Calibri, sans-serif"/>
        <color rgb="FF1155CC"/>
        <sz val="11.0"/>
        <u/>
      </rPr>
      <t>Cardano SDK For Flutter: Cross-Platform Integration</t>
    </r>
  </si>
  <si>
    <r>
      <rPr>
        <rFont val="Calibri, sans-serif"/>
        <color rgb="FF1155CC"/>
        <sz val="11.0"/>
        <u/>
      </rPr>
      <t>Expanding Unified Open-Source DEX Analytics for Cardano</t>
    </r>
  </si>
  <si>
    <r>
      <rPr>
        <rFont val="Calibri, sans-serif"/>
        <color rgb="FF1155CC"/>
        <sz val="11.0"/>
        <u/>
      </rPr>
      <t>Hydra Minecraft</t>
    </r>
  </si>
  <si>
    <r>
      <rPr>
        <rFont val="Calibri, sans-serif"/>
        <color rgb="FF1155CC"/>
        <sz val="11.0"/>
        <u/>
      </rPr>
      <t>Cardano Python SDK with Latest Updates</t>
    </r>
  </si>
  <si>
    <r>
      <rPr>
        <rFont val="Calibri, sans-serif"/>
        <color rgb="FF1155CC"/>
        <sz val="11.0"/>
        <u/>
      </rPr>
      <t>Turbocharging Cardano Dev Experience: Automated Tools &amp; Templates</t>
    </r>
  </si>
  <si>
    <r>
      <rPr>
        <rFont val="Calibri, sans-serif"/>
        <color rgb="FF1155CC"/>
        <sz val="11.0"/>
        <u/>
      </rPr>
      <t>Ikigai | Steam Wallet Account Linking and Integration, open-source</t>
    </r>
  </si>
  <si>
    <r>
      <rPr>
        <rFont val="Calibri, sans-serif"/>
        <color rgb="FF1155CC"/>
        <sz val="11.0"/>
        <u/>
      </rPr>
      <t>Yepple - Airdrop Solutions - API &amp; SDK</t>
    </r>
  </si>
  <si>
    <r>
      <rPr>
        <rFont val="Calibri, sans-serif"/>
        <color rgb="FF1155CC"/>
        <sz val="11.0"/>
        <u/>
      </rPr>
      <t>Midnight and Atala Prism Enabled Medical DID</t>
    </r>
  </si>
  <si>
    <r>
      <rPr>
        <rFont val="Calibri, sans-serif"/>
        <color rgb="FF1155CC"/>
        <sz val="11.0"/>
        <u/>
      </rPr>
      <t>HYDRA-Auction Platform on Cardano</t>
    </r>
  </si>
  <si>
    <r>
      <rPr>
        <rFont val="Calibri, sans-serif"/>
        <color rgb="FF1155CC"/>
        <sz val="11.0"/>
        <u/>
      </rPr>
      <t>Yepple - React/Next.js Wallet Connector for Mainstream Adoption</t>
    </r>
  </si>
  <si>
    <r>
      <rPr>
        <rFont val="Calibri, sans-serif"/>
        <color rgb="FF1155CC"/>
        <sz val="11.0"/>
        <u/>
      </rPr>
      <t>[VTC] Pavia Farm: Experience Cardano GameFi on Telegram with the Pavia Community</t>
    </r>
  </si>
  <si>
    <r>
      <rPr>
        <rFont val="Calibri, sans-serif"/>
        <color rgb="FF1155CC"/>
        <sz val="11.0"/>
        <u/>
      </rPr>
      <t>Collective DRep: Pooling ADA for Accessible Proposal Submission</t>
    </r>
  </si>
  <si>
    <r>
      <rPr>
        <rFont val="Calibri, sans-serif"/>
        <color rgb="FF1155CC"/>
        <sz val="11.0"/>
        <u/>
      </rPr>
      <t>FOMO Edge's Web3 Wave: Decentralized Media Rising</t>
    </r>
  </si>
  <si>
    <r>
      <rPr>
        <rFont val="Calibri, sans-serif"/>
        <color rgb="FF1155CC"/>
        <sz val="11.0"/>
        <u/>
      </rPr>
      <t>Cardano Smart Contract Generator | Generate and Deploy a Smart Contract in Under 1 Hour</t>
    </r>
  </si>
  <si>
    <r>
      <rPr>
        <rFont val="Calibri, sans-serif"/>
        <color rgb="FF1155CC"/>
        <sz val="11.0"/>
        <u/>
      </rPr>
      <t>Nova Finance V2 - Smart Lending</t>
    </r>
  </si>
  <si>
    <r>
      <rPr>
        <rFont val="Calibri, sans-serif"/>
        <color rgb="FF1155CC"/>
        <sz val="11.0"/>
        <u/>
      </rPr>
      <t>[ DjedAlliance - StableOrder ] Djed Shu Stablecoin Implementation</t>
    </r>
  </si>
  <si>
    <r>
      <rPr>
        <rFont val="Calibri, sans-serif"/>
        <color rgb="FF1155CC"/>
        <sz val="11.0"/>
        <u/>
      </rPr>
      <t>DRep Evaluation &amp; Reputation Protocol for Cardano Governance (open source)</t>
    </r>
  </si>
  <si>
    <r>
      <rPr>
        <rFont val="Calibri, sans-serif"/>
        <color rgb="FF1155CC"/>
        <sz val="11.0"/>
        <u/>
      </rPr>
      <t>[VTC] ADAtrust: Decentralized Fund Management Solution on Cardano</t>
    </r>
  </si>
  <si>
    <r>
      <rPr>
        <rFont val="Calibri, sans-serif"/>
        <color rgb="FF1155CC"/>
        <sz val="11.0"/>
        <u/>
      </rPr>
      <t>Ultimate Library of Cardano Tools (130+ pages) — Adastack.io</t>
    </r>
  </si>
  <si>
    <r>
      <rPr>
        <rFont val="Calibri, sans-serif"/>
        <color rgb="FF1155CC"/>
        <sz val="11.0"/>
        <u/>
      </rPr>
      <t>Blockfrost C++ SDK</t>
    </r>
  </si>
  <si>
    <r>
      <rPr>
        <rFont val="Calibri, sans-serif"/>
        <color rgb="FF1155CC"/>
        <sz val="11.0"/>
        <u/>
      </rPr>
      <t>Cardano One Pagers</t>
    </r>
  </si>
  <si>
    <r>
      <rPr>
        <rFont val="Calibri, sans-serif"/>
        <color rgb="FF1155CC"/>
        <sz val="11.0"/>
        <u/>
      </rPr>
      <t>Building Blocks of the Future: A Kid's Guide to Blockchain</t>
    </r>
  </si>
  <si>
    <r>
      <rPr>
        <rFont val="Calibri, sans-serif"/>
        <color rgb="FF1155CC"/>
        <sz val="11.0"/>
        <u/>
      </rPr>
      <t>Lenfi Xlend- Leveraged trading on UTXO based ecosystem</t>
    </r>
  </si>
  <si>
    <r>
      <rPr>
        <rFont val="Calibri, sans-serif"/>
        <color rgb="FF1155CC"/>
        <sz val="11.0"/>
        <u/>
      </rPr>
      <t>Aiken Smart Contracts for Pooled Lending Protocol on Cardano I Big Blymp</t>
    </r>
  </si>
  <si>
    <r>
      <rPr>
        <rFont val="Calibri, sans-serif"/>
        <color rgb="FF1155CC"/>
        <sz val="11.0"/>
        <u/>
      </rPr>
      <t>[Tempo] Visualizing Cardano Treasury and Reserve Data</t>
    </r>
  </si>
  <si>
    <r>
      <rPr>
        <rFont val="Calibri, sans-serif"/>
        <color rgb="FF1155CC"/>
        <sz val="11.0"/>
        <u/>
      </rPr>
      <t>Yepple - Token Staking API, SDK &amp; Dashboard</t>
    </r>
  </si>
  <si>
    <r>
      <rPr>
        <rFont val="Calibri, sans-serif"/>
        <color rgb="FF1155CC"/>
        <sz val="11.0"/>
        <u/>
      </rPr>
      <t>Cardano Sapien YouTube Channel Search Engine Marketing Campaigns</t>
    </r>
  </si>
  <si>
    <r>
      <rPr>
        <rFont val="Calibri, sans-serif"/>
        <color rgb="FF1155CC"/>
        <sz val="11.0"/>
        <u/>
      </rPr>
      <t>Kaizen Crypto - Engaging Short-Form Cardano Content For Mass Adoption</t>
    </r>
  </si>
  <si>
    <r>
      <rPr>
        <rFont val="Calibri, sans-serif"/>
        <color rgb="FF1155CC"/>
        <sz val="11.0"/>
        <u/>
      </rPr>
      <t>Marlowe 2025: Marlowe V2</t>
    </r>
  </si>
  <si>
    <r>
      <rPr>
        <rFont val="Calibri, sans-serif"/>
        <color rgb="FF1155CC"/>
        <sz val="11.0"/>
        <u/>
      </rPr>
      <t>Kaizen Crypto - Ecosystem Expansion in Asia - Education Workshops</t>
    </r>
  </si>
  <si>
    <r>
      <rPr>
        <rFont val="Calibri, sans-serif"/>
        <color rgb="FF1155CC"/>
        <sz val="11.0"/>
        <u/>
      </rPr>
      <t>Unified Development Tool Chain for Cardano Smart Contract Development</t>
    </r>
  </si>
  <si>
    <r>
      <rPr>
        <rFont val="Calibri, sans-serif"/>
        <color rgb="FF1155CC"/>
        <sz val="11.0"/>
        <u/>
      </rPr>
      <t>Cardano DevHub - A Comprehensive Support Platform for New Developers</t>
    </r>
  </si>
  <si>
    <r>
      <rPr>
        <rFont val="Calibri, sans-serif"/>
        <color rgb="FF1155CC"/>
        <sz val="11.0"/>
        <u/>
      </rPr>
      <t>Waffle Capital - Cardano dApp Launch Coverage</t>
    </r>
  </si>
  <si>
    <r>
      <rPr>
        <rFont val="Calibri, sans-serif"/>
        <color rgb="FF1155CC"/>
        <sz val="11.0"/>
        <u/>
      </rPr>
      <t>Embeddable code playground and runner for interactive Cardano documentation that supports multiple programming languages (Aiken, Opshin, Python, Javascript…)</t>
    </r>
  </si>
  <si>
    <r>
      <rPr>
        <rFont val="Calibri, sans-serif"/>
        <color rgb="FF1155CC"/>
        <sz val="11.0"/>
        <u/>
      </rPr>
      <t>Secure Cross-Chain Bitcoin Lightning &amp; Cardano Channels with Perun</t>
    </r>
  </si>
  <si>
    <r>
      <rPr>
        <rFont val="Calibri, sans-serif"/>
        <color rgb="FF1155CC"/>
        <sz val="11.0"/>
        <u/>
      </rPr>
      <t>Web3 Multi-tenant Learning platform with support for interactive coding exercises in onchain/offchain languages</t>
    </r>
  </si>
  <si>
    <r>
      <rPr>
        <rFont val="Calibri, sans-serif"/>
        <color rgb="FF1155CC"/>
        <sz val="11.0"/>
        <u/>
      </rPr>
      <t>Cardano Visual Studio Code Extension: Enhancing the Developer Experience</t>
    </r>
  </si>
  <si>
    <r>
      <rPr>
        <rFont val="Calibri, sans-serif"/>
        <color rgb="FF1155CC"/>
        <sz val="11.0"/>
        <u/>
      </rPr>
      <t>Tiamat: Decentralized &amp; Instantly Interoperable Layer 2 for Cardano</t>
    </r>
  </si>
  <si>
    <r>
      <rPr>
        <rFont val="Calibri, sans-serif"/>
        <color rgb="FF1155CC"/>
        <sz val="11.0"/>
        <u/>
      </rPr>
      <t>Kaizen Crypto - Cardano Education and Onboarding in Sri Lanka</t>
    </r>
  </si>
  <si>
    <r>
      <rPr>
        <rFont val="Calibri, sans-serif"/>
        <color rgb="FF1155CC"/>
        <sz val="11.0"/>
        <u/>
      </rPr>
      <t>zkID Wallet for Cardano: Simplifying Privacy-Protected Identity Management with zk-SNARKs (open source)</t>
    </r>
  </si>
  <si>
    <r>
      <rPr>
        <rFont val="Calibri, sans-serif"/>
        <color rgb="FF1155CC"/>
        <sz val="11.0"/>
        <u/>
      </rPr>
      <t>Waffle Capital - Ultimate Cardano Onboarding Guide</t>
    </r>
  </si>
  <si>
    <r>
      <rPr>
        <rFont val="Calibri, sans-serif"/>
        <color rgb="FF1155CC"/>
        <sz val="11.0"/>
        <u/>
      </rPr>
      <t>Seeding the Top 10 Real-World dApps to Millions of End Users in Japan</t>
    </r>
  </si>
  <si>
    <r>
      <rPr>
        <rFont val="Calibri, sans-serif"/>
        <color rgb="FF1155CC"/>
        <sz val="11.0"/>
        <u/>
      </rPr>
      <t>HYDRA-Cardano based Survey Platform</t>
    </r>
  </si>
  <si>
    <r>
      <rPr>
        <rFont val="Calibri, sans-serif"/>
        <color rgb="FF1155CC"/>
        <sz val="11.0"/>
        <u/>
      </rPr>
      <t>Zero-Knowledge bootcamp for non-zk devs - Eryx</t>
    </r>
  </si>
  <si>
    <r>
      <rPr>
        <rFont val="Calibri, sans-serif"/>
        <color rgb="FF1155CC"/>
        <sz val="11.0"/>
        <u/>
      </rPr>
      <t>Open-Source Prediction Market Smart Contracts</t>
    </r>
  </si>
  <si>
    <r>
      <rPr>
        <rFont val="Calibri, sans-serif"/>
        <color rgb="FF1155CC"/>
        <sz val="11.0"/>
        <u/>
      </rPr>
      <t>Decentralized Betting Platform on Future Interest Rate</t>
    </r>
  </si>
  <si>
    <r>
      <rPr>
        <rFont val="Calibri, sans-serif"/>
        <color rgb="FF1155CC"/>
        <sz val="11.0"/>
        <u/>
      </rPr>
      <t>Protofire - Contract Explorer</t>
    </r>
  </si>
  <si>
    <r>
      <rPr>
        <rFont val="Calibri, sans-serif"/>
        <color rgb="FF1155CC"/>
        <sz val="11.0"/>
        <u/>
      </rPr>
      <t>Transaction Model Management</t>
    </r>
  </si>
  <si>
    <r>
      <rPr>
        <rFont val="Calibri, sans-serif"/>
        <color rgb="FF1155CC"/>
        <sz val="11.0"/>
        <u/>
      </rPr>
      <t>[LANTR] Scalus: Plutus V3 support</t>
    </r>
  </si>
  <si>
    <r>
      <rPr>
        <rFont val="Calibri, sans-serif"/>
        <color rgb="FF1155CC"/>
        <sz val="11.0"/>
        <u/>
      </rPr>
      <t>Tokenized Treasury Bills and Government Bonds on Cardano: $2.2 Billion TVL on Other Chains, None on Cardano!</t>
    </r>
  </si>
  <si>
    <r>
      <rPr>
        <rFont val="Calibri, sans-serif"/>
        <color rgb="FF1155CC"/>
        <sz val="11.0"/>
        <u/>
      </rPr>
      <t>Fixed Rate Borrowing</t>
    </r>
  </si>
  <si>
    <r>
      <rPr>
        <rFont val="Calibri, sans-serif"/>
        <color rgb="FF1155CC"/>
        <sz val="11.0"/>
        <u/>
      </rPr>
      <t>Visualized Tool for Transaction Building in Cardano</t>
    </r>
  </si>
  <si>
    <r>
      <rPr>
        <rFont val="Calibri, sans-serif"/>
        <color rgb="FF1155CC"/>
        <sz val="11.0"/>
        <u/>
      </rPr>
      <t>CardanoPlugin: Plutus Code Analyzer</t>
    </r>
  </si>
  <si>
    <r>
      <rPr>
        <rFont val="Calibri, sans-serif"/>
        <color rgb="FF1155CC"/>
        <sz val="11.0"/>
        <u/>
      </rPr>
      <t>Plug-and-Play Open-Source DEX Platform</t>
    </r>
  </si>
  <si>
    <r>
      <rPr>
        <rFont val="Calibri, sans-serif"/>
        <color rgb="FF1155CC"/>
        <sz val="11.0"/>
        <u/>
      </rPr>
      <t>Next-Gen Open-Source Orderbook DEX</t>
    </r>
  </si>
  <si>
    <r>
      <rPr>
        <rFont val="Calibri, sans-serif"/>
        <color rgb="FF1155CC"/>
        <sz val="11.0"/>
        <u/>
      </rPr>
      <t>DanoCross-Pioneering cross-chain investment strategy.</t>
    </r>
  </si>
  <si>
    <r>
      <rPr>
        <rFont val="Calibri, sans-serif"/>
        <color rgb="FF1155CC"/>
        <sz val="11.0"/>
        <u/>
      </rPr>
      <t>Enabling custom transactions for CIP-30 wallets</t>
    </r>
  </si>
  <si>
    <r>
      <rPr>
        <rFont val="Calibri, sans-serif"/>
        <color rgb="FF1155CC"/>
        <sz val="11.0"/>
        <u/>
      </rPr>
      <t>AI-Powered Cardano Documentation Portal</t>
    </r>
  </si>
  <si>
    <r>
      <rPr>
        <rFont val="Calibri, sans-serif"/>
        <color rgb="FF1155CC"/>
        <sz val="11.0"/>
        <u/>
      </rPr>
      <t>Create and launch a custom NFT marketplace with ease.</t>
    </r>
  </si>
  <si>
    <t>Does not meet "sponsored by leftovers" requirements.</t>
  </si>
  <si>
    <r>
      <rPr>
        <rFont val="Calibri, sans-serif"/>
        <color rgb="FF1155CC"/>
        <sz val="11.0"/>
        <u/>
      </rPr>
      <t>MLSE (Maple Leaf Sports &amp; Entertainment) - Cardano Initiative to Revolutionize Team Operations</t>
    </r>
  </si>
  <si>
    <r>
      <rPr>
        <rFont val="Calibri, sans-serif"/>
        <color rgb="FF1155CC"/>
        <sz val="11.0"/>
        <u/>
      </rPr>
      <t>Lucid Evolution 2.0 - Dependency Injection &amp; cardano-js-sdk Integration</t>
    </r>
  </si>
  <si>
    <r>
      <rPr>
        <rFont val="Calibri, sans-serif"/>
        <color rgb="FF1155CC"/>
        <sz val="11.0"/>
        <u/>
      </rPr>
      <t>Extend Open-Source One-Click Wallet to support mass actions</t>
    </r>
  </si>
  <si>
    <r>
      <rPr>
        <rFont val="Calibri, sans-serif"/>
        <color rgb="FF1155CC"/>
        <sz val="11.0"/>
        <u/>
      </rPr>
      <t>Genesis: Open-Source Multi-Sig Wallet</t>
    </r>
  </si>
  <si>
    <r>
      <rPr>
        <rFont val="Calibri, sans-serif"/>
        <color rgb="FF1155CC"/>
        <sz val="11.0"/>
        <u/>
      </rPr>
      <t>Hydra in Action: HOSKY Treat - A Hydra-Based Tipping Bot</t>
    </r>
  </si>
  <si>
    <r>
      <rPr>
        <rFont val="Calibri, sans-serif"/>
        <color rgb="FF1155CC"/>
        <sz val="11.0"/>
        <u/>
      </rPr>
      <t>SIDAN - Cardano Devkit - Blueprint Parser &amp; VSCode Plugin</t>
    </r>
  </si>
  <si>
    <r>
      <rPr>
        <rFont val="Calibri, sans-serif"/>
        <color rgb="FF1155CC"/>
        <sz val="11.0"/>
        <u/>
      </rPr>
      <t>Decentralized Governance Smart Contracts: A User-Controlled Future</t>
    </r>
  </si>
  <si>
    <r>
      <rPr>
        <rFont val="Calibri, sans-serif"/>
        <color rgb="FF1155CC"/>
        <sz val="11.0"/>
        <u/>
      </rPr>
      <t>Optim Custom DeFi Credit Lines - For Protocols Bootstrapping</t>
    </r>
  </si>
  <si>
    <r>
      <rPr>
        <rFont val="Calibri, sans-serif"/>
        <color rgb="FF1155CC"/>
        <sz val="11.0"/>
        <u/>
      </rPr>
      <t>Githoney by TxPipe: Good-First-Issue Program</t>
    </r>
  </si>
  <si>
    <r>
      <rPr>
        <rFont val="Calibri, sans-serif"/>
        <color rgb="FF1155CC"/>
        <sz val="11.0"/>
        <u/>
      </rPr>
      <t>SIDAN - DRep Governance Tooling powered by Mesh</t>
    </r>
  </si>
  <si>
    <r>
      <rPr>
        <rFont val="Calibri, sans-serif"/>
        <color rgb="FF1155CC"/>
        <sz val="11.0"/>
        <u/>
      </rPr>
      <t>Cardano Component UI Library [by Lido Nation]</t>
    </r>
  </si>
  <si>
    <r>
      <rPr>
        <rFont val="Calibri, sans-serif"/>
        <color rgb="FF1155CC"/>
        <sz val="11.0"/>
        <u/>
      </rPr>
      <t>Business Onboarding Program &amp; Launchpad by NMKR</t>
    </r>
  </si>
  <si>
    <r>
      <rPr>
        <rFont val="Calibri, sans-serif"/>
        <color rgb="FF1155CC"/>
        <sz val="11.0"/>
        <u/>
      </rPr>
      <t>Optim OADA Scaling Catalyst - Single-Click Buy/Sell Widget for Seamless ADA Yield Generation</t>
    </r>
  </si>
  <si>
    <r>
      <rPr>
        <rFont val="Calibri, sans-serif"/>
        <color rgb="FF1155CC"/>
        <sz val="11.0"/>
        <u/>
      </rPr>
      <t>GeroWallet - Ada Flow: Intuitive Transaction Insights &amp; Visualization Tool</t>
    </r>
  </si>
  <si>
    <r>
      <rPr>
        <rFont val="Calibri, sans-serif"/>
        <color rgb="FF1155CC"/>
        <sz val="11.0"/>
        <u/>
      </rPr>
      <t>DeltaDeFi | KnightSafe - Hydra DEX for HFT - Bring 100M+ Trading Volume to Cardano with ADA / USDM powered by SIDAN</t>
    </r>
  </si>
  <si>
    <r>
      <rPr>
        <rFont val="Calibri, sans-serif"/>
        <color rgb="FF1155CC"/>
        <sz val="11.0"/>
        <u/>
      </rPr>
      <t>The Guidebook to Cardano Governance</t>
    </r>
  </si>
  <si>
    <r>
      <rPr>
        <rFont val="Calibri, sans-serif"/>
        <color rgb="FF1155CC"/>
        <sz val="11.0"/>
        <u/>
      </rPr>
      <t>GeroWallet - ZkFIat: The Future of Confidential Compliance</t>
    </r>
  </si>
  <si>
    <r>
      <rPr>
        <rFont val="Calibri, sans-serif"/>
        <color rgb="FF1155CC"/>
        <sz val="11.0"/>
        <u/>
      </rPr>
      <t>VPN as a Service with Decentralized Payments by Blink Labs</t>
    </r>
  </si>
  <si>
    <r>
      <rPr>
        <rFont val="Calibri, sans-serif"/>
        <color rgb="FF1155CC"/>
        <sz val="11.0"/>
        <u/>
      </rPr>
      <t>Mesh: Cardano Devkit "Ganache", better devxp with local Cardano network</t>
    </r>
  </si>
  <si>
    <r>
      <rPr>
        <rFont val="Calibri, sans-serif"/>
        <color rgb="FF1155CC"/>
        <sz val="11.0"/>
        <u/>
      </rPr>
      <t>SIDAN | Waffle - Hong Kong Cardano Community</t>
    </r>
  </si>
  <si>
    <r>
      <rPr>
        <rFont val="Calibri, sans-serif"/>
        <color rgb="FF1155CC"/>
        <sz val="11.0"/>
        <u/>
      </rPr>
      <t>Plaza. A Cardano-focused Marketplace for Tokenized Services by NMKR</t>
    </r>
  </si>
  <si>
    <r>
      <rPr>
        <rFont val="Calibri, sans-serif"/>
        <color rgb="FF1155CC"/>
        <sz val="11.0"/>
        <u/>
      </rPr>
      <t>Open-Source Cardano Event-Driven Architecture Framework</t>
    </r>
  </si>
  <si>
    <r>
      <rPr>
        <rFont val="Calibri, sans-serif"/>
        <color rgb="FF1155CC"/>
        <sz val="11.0"/>
        <u/>
      </rPr>
      <t>Gimbalabs - Regional Cardano Student Society Playbook</t>
    </r>
  </si>
  <si>
    <r>
      <rPr>
        <rFont val="Calibri, sans-serif"/>
        <color rgb="FF1155CC"/>
        <sz val="11.0"/>
        <u/>
      </rPr>
      <t>Andamio Governance Smart Contracts + Gimbalabs PBL Governance</t>
    </r>
  </si>
  <si>
    <t>Category budget:</t>
  </si>
  <si>
    <t>Cardano Use Cases: Product</t>
  </si>
  <si>
    <t>Cardano Partners: Enterprise R&amp;D</t>
  </si>
  <si>
    <t>Cardano Partners: Growth &amp; Acceleration</t>
  </si>
  <si>
    <t>Stake:</t>
  </si>
  <si>
    <t>Total registered stake</t>
  </si>
  <si>
    <t>Leftovers:</t>
  </si>
  <si>
    <t>Sum of the leftovers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</si>
</sst>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 ]#,##0.00"/>
    <numFmt numFmtId="165" formatCode="&quot;$&quot;#,##0"/>
    <numFmt numFmtId="166" formatCode="₳#,##0"/>
    <numFmt numFmtId="167" formatCode="₳#,##0.00000"/>
  </numFmts>
  <fonts count="12">
    <font>
      <sz val="10.0"/>
      <color rgb="FF000000"/>
      <name val="Arial"/>
      <scheme val="minor"/>
    </font>
    <font>
      <b/>
      <color theme="1"/>
      <name val="Arial"/>
    </font>
    <font>
      <sz val="11.0"/>
      <color rgb="FF000000"/>
      <name val="Calibri"/>
    </font>
    <font>
      <sz val="11.0"/>
      <color theme="1"/>
      <name val="Calibri"/>
    </font>
    <font>
      <u/>
      <sz val="11.0"/>
      <color rgb="FF0000FF"/>
      <name val="Calibri"/>
    </font>
    <font>
      <u/>
      <sz val="11.0"/>
      <color rgb="FF0000FF"/>
      <name val="Calibri"/>
    </font>
    <font>
      <u/>
      <sz val="11.0"/>
      <color rgb="FF0000FF"/>
      <name val="Calibri"/>
    </font>
    <font>
      <u/>
      <sz val="11.0"/>
      <color rgb="FF0000FF"/>
      <name val="Calibri"/>
    </font>
    <font>
      <u/>
      <sz val="11.0"/>
      <color rgb="FF0000FF"/>
      <name val="Calibri"/>
    </font>
    <font>
      <u/>
      <sz val="11.0"/>
      <color rgb="FF0000FF"/>
      <name val="Calibri"/>
    </font>
    <font/>
    <font>
      <color theme="1"/>
      <name val="Arial"/>
      <scheme val="minor"/>
    </font>
  </fonts>
  <fills count="4">
    <fill>
      <patternFill patternType="none"/>
    </fill>
    <fill>
      <patternFill patternType="lightGray"/>
    </fill>
    <fill>
      <patternFill patternType="solid">
        <fgColor rgb="FFA4C2F4"/>
        <bgColor rgb="FFA4C2F4"/>
      </patternFill>
    </fill>
    <fill>
      <patternFill patternType="solid">
        <fgColor rgb="FFFFFFFF"/>
        <bgColor rgb="FFFFFFFF"/>
      </patternFill>
    </fill>
  </fills>
  <borders count="3">
    <border/>
    <border>
      <right style="thin">
        <color rgb="FFFF9900"/>
      </right>
    </border>
    <border>
      <top style="thin">
        <color rgb="FF000000"/>
      </top>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2" fontId="1" numFmtId="1" xfId="0" applyAlignment="1" applyFont="1" applyNumberFormat="1">
      <alignment readingOrder="0" shrinkToFit="0" vertical="bottom" wrapText="1"/>
    </xf>
    <xf borderId="0" fillId="2" fontId="1" numFmtId="164" xfId="0" applyAlignment="1" applyFont="1" applyNumberFormat="1">
      <alignment readingOrder="0" shrinkToFit="0" vertical="bottom" wrapText="1"/>
    </xf>
    <xf borderId="0" fillId="2" fontId="1" numFmtId="165" xfId="0" applyAlignment="1" applyFont="1" applyNumberFormat="1">
      <alignment readingOrder="0" shrinkToFit="0" vertical="bottom" wrapText="1"/>
    </xf>
    <xf borderId="0" fillId="2" fontId="1" numFmtId="0" xfId="0" applyAlignment="1" applyFont="1">
      <alignment readingOrder="0" shrinkToFit="0" vertical="bottom" wrapText="1"/>
    </xf>
    <xf borderId="1" fillId="2" fontId="1" numFmtId="165" xfId="0" applyAlignment="1" applyBorder="1" applyFont="1" applyNumberFormat="1">
      <alignment readingOrder="0" shrinkToFit="0" vertical="bottom" wrapText="1"/>
    </xf>
    <xf borderId="0" fillId="0" fontId="2" numFmtId="0" xfId="0" applyAlignment="1" applyFont="1">
      <alignment readingOrder="0" shrinkToFit="0" vertical="bottom" wrapText="0"/>
    </xf>
    <xf borderId="0" fillId="0" fontId="2" numFmtId="1" xfId="0" applyAlignment="1" applyFont="1" applyNumberFormat="1">
      <alignment horizontal="right" readingOrder="0" shrinkToFit="0" vertical="bottom" wrapText="0"/>
    </xf>
    <xf borderId="0" fillId="0" fontId="2" numFmtId="166" xfId="0" applyAlignment="1" applyFont="1" applyNumberFormat="1">
      <alignment horizontal="right" readingOrder="0" shrinkToFit="0" vertical="bottom" wrapText="0"/>
    </xf>
    <xf borderId="0" fillId="3" fontId="2" numFmtId="0" xfId="0" applyFill="1" applyFont="1"/>
    <xf borderId="0" fillId="0" fontId="2" numFmtId="167" xfId="0" applyAlignment="1" applyFont="1" applyNumberFormat="1">
      <alignment horizontal="right" readingOrder="0" shrinkToFit="0" vertical="bottom" wrapText="0"/>
    </xf>
    <xf borderId="0" fillId="3" fontId="3" numFmtId="0" xfId="0" applyFont="1"/>
    <xf borderId="0" fillId="3" fontId="3" numFmtId="167" xfId="0" applyAlignment="1" applyFont="1" applyNumberFormat="1">
      <alignment horizontal="right" vertical="bottom"/>
    </xf>
    <xf borderId="0" fillId="0" fontId="3" numFmtId="166" xfId="0" applyAlignment="1" applyFont="1" applyNumberFormat="1">
      <alignment readingOrder="0"/>
    </xf>
    <xf borderId="0" fillId="0" fontId="2" numFmtId="49" xfId="0" applyAlignment="1" applyFont="1" applyNumberFormat="1">
      <alignment readingOrder="0" shrinkToFit="0" vertical="bottom" wrapText="0"/>
    </xf>
    <xf borderId="0" fillId="0" fontId="3" numFmtId="1" xfId="0" applyFont="1" applyNumberFormat="1"/>
    <xf borderId="1" fillId="2" fontId="1" numFmtId="166" xfId="0" applyAlignment="1" applyBorder="1" applyFont="1" applyNumberFormat="1">
      <alignment readingOrder="0" shrinkToFit="0" vertical="bottom" wrapText="1"/>
    </xf>
    <xf borderId="0" fillId="0" fontId="4" numFmtId="0" xfId="0" applyAlignment="1" applyFont="1">
      <alignment readingOrder="0" shrinkToFit="0" vertical="bottom" wrapText="0"/>
    </xf>
    <xf borderId="0" fillId="0" fontId="2" numFmtId="166" xfId="0" applyAlignment="1" applyFont="1" applyNumberFormat="1">
      <alignment horizontal="right" readingOrder="0" shrinkToFit="0" vertical="bottom" wrapText="0"/>
    </xf>
    <xf borderId="0" fillId="3" fontId="3" numFmtId="166" xfId="0" applyAlignment="1" applyFont="1" applyNumberFormat="1">
      <alignment horizontal="right" vertical="bottom"/>
    </xf>
    <xf borderId="0" fillId="0" fontId="5" numFmtId="49" xfId="0" applyAlignment="1" applyFont="1" applyNumberFormat="1">
      <alignment readingOrder="0" shrinkToFit="0" vertical="bottom" wrapText="0"/>
    </xf>
    <xf borderId="0" fillId="0" fontId="3" numFmtId="1" xfId="0" applyAlignment="1" applyFont="1" applyNumberFormat="1">
      <alignment readingOrder="0"/>
    </xf>
    <xf borderId="0" fillId="0" fontId="6" numFmtId="0" xfId="0" applyAlignment="1" applyFont="1">
      <alignment horizontal="left" readingOrder="0" shrinkToFit="0" vertical="bottom" wrapText="0"/>
    </xf>
    <xf borderId="0" fillId="0" fontId="7" numFmtId="0" xfId="0" applyAlignment="1" applyFont="1">
      <alignment horizontal="left" readingOrder="0" shrinkToFit="0" vertical="bottom" wrapText="0"/>
    </xf>
    <xf borderId="0" fillId="0" fontId="8" numFmtId="49" xfId="0" applyAlignment="1" applyFont="1" applyNumberFormat="1">
      <alignment horizontal="left" readingOrder="0" shrinkToFit="0" vertical="bottom" wrapText="0"/>
    </xf>
    <xf borderId="2" fillId="0" fontId="2" numFmtId="0" xfId="0" applyAlignment="1" applyBorder="1" applyFont="1">
      <alignment readingOrder="0" shrinkToFit="0" vertical="bottom" wrapText="0"/>
    </xf>
    <xf borderId="2" fillId="0" fontId="9" numFmtId="0" xfId="0" applyAlignment="1" applyBorder="1" applyFont="1">
      <alignment horizontal="left" readingOrder="0" shrinkToFit="0" vertical="bottom" wrapText="0"/>
    </xf>
    <xf borderId="2" fillId="0" fontId="2" numFmtId="1" xfId="0" applyAlignment="1" applyBorder="1" applyFont="1" applyNumberFormat="1">
      <alignment horizontal="right" readingOrder="0" shrinkToFit="0" vertical="bottom" wrapText="0"/>
    </xf>
    <xf borderId="2" fillId="0" fontId="2" numFmtId="166" xfId="0" applyAlignment="1" applyBorder="1" applyFont="1" applyNumberFormat="1">
      <alignment horizontal="right" readingOrder="0" shrinkToFit="0" vertical="bottom" wrapText="0"/>
    </xf>
    <xf borderId="2" fillId="3" fontId="2" numFmtId="0" xfId="0" applyBorder="1" applyFont="1"/>
    <xf borderId="2" fillId="0" fontId="2" numFmtId="166" xfId="0" applyAlignment="1" applyBorder="1" applyFont="1" applyNumberFormat="1">
      <alignment horizontal="right" readingOrder="0" shrinkToFit="0" vertical="bottom" wrapText="0"/>
    </xf>
    <xf borderId="2" fillId="3" fontId="3" numFmtId="0" xfId="0" applyAlignment="1" applyBorder="1" applyFont="1">
      <alignment readingOrder="0"/>
    </xf>
    <xf borderId="2" fillId="0" fontId="10" numFmtId="0" xfId="0" applyBorder="1" applyFont="1"/>
    <xf borderId="0" fillId="3" fontId="3" numFmtId="0" xfId="0" applyAlignment="1" applyFont="1">
      <alignment readingOrder="0"/>
    </xf>
    <xf borderId="0" fillId="0" fontId="11" numFmtId="0" xfId="0" applyAlignment="1" applyFont="1">
      <alignment readingOrder="0"/>
    </xf>
    <xf borderId="0" fillId="0" fontId="11" numFmtId="0" xfId="0" applyFont="1"/>
    <xf borderId="0" fillId="0" fontId="11" numFmtId="166" xfId="0" applyFont="1" applyNumberFormat="1"/>
  </cellXfs>
  <cellStyles count="1">
    <cellStyle xfId="0" name="Normal" builtinId="0"/>
  </cellStyles>
  <dxfs count="3">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projectcatalyst.io/funds/10/f13-cardano-open-developers/lantr-scalus-multiplatform-tx-builder-same-code-for-frontandbackend" TargetMode="External"/><Relationship Id="rId190" Type="http://schemas.openxmlformats.org/officeDocument/2006/relationships/hyperlink" Target="https://projectcatalyst.io/funds/10/f13-cardano-open-developers/cardano-insight-ai-powered-contract-analyzer" TargetMode="External"/><Relationship Id="rId42" Type="http://schemas.openxmlformats.org/officeDocument/2006/relationships/hyperlink" Target="https://projectcatalyst.io/funds/10/f13-cardano-open-developers/cardano-ambassador-tools" TargetMode="External"/><Relationship Id="rId41" Type="http://schemas.openxmlformats.org/officeDocument/2006/relationships/hyperlink" Target="https://projectcatalyst.io/funds/10/f13-cardano-open-developers/saib-burizadesktop-a-secure-dedicated-desktop-app-for-buriza-wallet" TargetMode="External"/><Relationship Id="rId44" Type="http://schemas.openxmlformats.org/officeDocument/2006/relationships/hyperlink" Target="https://projectcatalyst.io/funds/10/f13-cardano-open-developers/ephemeral-cardano-devnets-by-txpipe" TargetMode="External"/><Relationship Id="rId194" Type="http://schemas.openxmlformats.org/officeDocument/2006/relationships/hyperlink" Target="https://projectcatalyst.io/funds/10/f13-cardano-open-developers/protofire-smart-contracts-unleashed-mastering-cardano-development" TargetMode="External"/><Relationship Id="rId43" Type="http://schemas.openxmlformats.org/officeDocument/2006/relationships/hyperlink" Target="https://projectcatalyst.io/funds/10/f13-cardano-open-developers/verifiable-data-registry-for-identus-in-cardano" TargetMode="External"/><Relationship Id="rId193" Type="http://schemas.openxmlformats.org/officeDocument/2006/relationships/hyperlink" Target="https://projectcatalyst.io/funds/10/f13-cardano-open-developers/automated-testing-framework-for-cardano-smart-contracts" TargetMode="External"/><Relationship Id="rId46" Type="http://schemas.openxmlformats.org/officeDocument/2006/relationships/hyperlink" Target="https://projectcatalyst.io/funds/10/f13-cardano-open-developers/bbo-virtual-assistant-governcardanobot-ai-telegram-a-tool-to-help-you-better-understand-cardano-governance" TargetMode="External"/><Relationship Id="rId192" Type="http://schemas.openxmlformats.org/officeDocument/2006/relationships/hyperlink" Target="https://projectcatalyst.io/funds/10/f13-cardano-open-developers/ai-powered-dune-analytics-clone-for-cardano-open-source-toolkit-for-custom-real-time-on-chain-and-defi-dashboards" TargetMode="External"/><Relationship Id="rId45" Type="http://schemas.openxmlformats.org/officeDocument/2006/relationships/hyperlink" Target="https://projectcatalyst.io/funds/10/f13-cardano-open-developers/saib-burizamobile-a-secure-on-the-go-mobile-cardano-wallet" TargetMode="External"/><Relationship Id="rId191" Type="http://schemas.openxmlformats.org/officeDocument/2006/relationships/hyperlink" Target="https://projectcatalyst.io/funds/10/f13-cardano-open-developers/global-health-on-the-blockchain-secure-and-accessible-patient-records" TargetMode="External"/><Relationship Id="rId48" Type="http://schemas.openxmlformats.org/officeDocument/2006/relationships/hyperlink" Target="https://projectcatalyst.io/funds/10/f13-cardano-open-developers/saib-burizabrowser-a-dedicated-built-in-browser-for-the-buriza-wallet" TargetMode="External"/><Relationship Id="rId187" Type="http://schemas.openxmlformats.org/officeDocument/2006/relationships/hyperlink" Target="https://projectcatalyst.io/funds/10/f13-cardano-open-developers/neoprism-rust-prism-node-goes-to-production-supporting-wider-community-use-cases" TargetMode="External"/><Relationship Id="rId47" Type="http://schemas.openxmlformats.org/officeDocument/2006/relationships/hyperlink" Target="https://projectcatalyst.io/funds/10/f13-cardano-open-developers/cpoker-dred-development" TargetMode="External"/><Relationship Id="rId186" Type="http://schemas.openxmlformats.org/officeDocument/2006/relationships/hyperlink" Target="https://projectcatalyst.io/funds/10/f13-cardano-open-developers/friendly-hydra-explorer" TargetMode="External"/><Relationship Id="rId185" Type="http://schemas.openxmlformats.org/officeDocument/2006/relationships/hyperlink" Target="https://projectcatalyst.io/funds/10/f13-cardano-open-developers/lantr-fee-market-implementation-for-cardano-node" TargetMode="External"/><Relationship Id="rId49" Type="http://schemas.openxmlformats.org/officeDocument/2006/relationships/hyperlink" Target="https://projectcatalyst.io/funds/10/f13-cardano-open-developers/cardano-partnerchain-supernode-by-txpipe" TargetMode="External"/><Relationship Id="rId184" Type="http://schemas.openxmlformats.org/officeDocument/2006/relationships/hyperlink" Target="https://projectcatalyst.io/funds/10/f13-cardano-open-developers/blockchain-for-home-based-healthcare-secure-patient-records" TargetMode="External"/><Relationship Id="rId189" Type="http://schemas.openxmlformats.org/officeDocument/2006/relationships/hyperlink" Target="https://projectcatalyst.io/funds/10/f13-cardano-open-developers/decentralized-judiciary-system-with-cardano-smart-contracts" TargetMode="External"/><Relationship Id="rId188" Type="http://schemas.openxmlformats.org/officeDocument/2006/relationships/hyperlink" Target="https://projectcatalyst.io/funds/10/f13-cardano-open-developers/cardano-python-sdk-streamlined-integration-for-developers" TargetMode="External"/><Relationship Id="rId31" Type="http://schemas.openxmlformats.org/officeDocument/2006/relationships/hyperlink" Target="https://projectcatalyst.io/funds/10/f13-cardano-open-developers/koios-rust-client-library-3b3c5" TargetMode="External"/><Relationship Id="rId30" Type="http://schemas.openxmlformats.org/officeDocument/2006/relationships/hyperlink" Target="https://projectcatalyst.io/funds/10/f13-cardano-open-developers/integrating-hydra-scaling-into-cardano-kuber-library" TargetMode="External"/><Relationship Id="rId33" Type="http://schemas.openxmlformats.org/officeDocument/2006/relationships/hyperlink" Target="https://projectcatalyst.io/funds/10/f13-cardano-open-developers/decentralized-domain-name-system-dns-marketplace-powered-by-cardano-and-handshake-blockchains" TargetMode="External"/><Relationship Id="rId183" Type="http://schemas.openxmlformats.org/officeDocument/2006/relationships/hyperlink" Target="https://projectcatalyst.io/funds/10/f13-cardano-open-developers/maintain-latest-aarch64-arm-compliant-static-binaries-for-cardano-spos-developers-and-users-c1975" TargetMode="External"/><Relationship Id="rId32" Type="http://schemas.openxmlformats.org/officeDocument/2006/relationships/hyperlink" Target="https://projectcatalyst.io/funds/10/f13-cardano-open-developers/cloud-native-blockchain-archive-node-by-blink-labs" TargetMode="External"/><Relationship Id="rId182" Type="http://schemas.openxmlformats.org/officeDocument/2006/relationships/hyperlink" Target="https://projectcatalyst.io/funds/10/f13-cardano-open-developers/cardano-insight-open-source-project-analytics" TargetMode="External"/><Relationship Id="rId35" Type="http://schemas.openxmlformats.org/officeDocument/2006/relationships/hyperlink" Target="https://projectcatalyst.io/funds/10/f13-cardano-open-developers/zkfetch-integrating-zktls-powered-oracle-solution-for-cardano" TargetMode="External"/><Relationship Id="rId181" Type="http://schemas.openxmlformats.org/officeDocument/2006/relationships/hyperlink" Target="https://projectcatalyst.io/funds/10/f13-cardano-open-developers/tex-tex-academy-cardano-oriented-blockchain-learning-and-education-platform" TargetMode="External"/><Relationship Id="rId34" Type="http://schemas.openxmlformats.org/officeDocument/2006/relationships/hyperlink" Target="https://projectcatalyst.io/funds/10/f13-cardano-open-developers/pycardano-evolution-embracing-the-chang-hardfork" TargetMode="External"/><Relationship Id="rId180" Type="http://schemas.openxmlformats.org/officeDocument/2006/relationships/hyperlink" Target="https://projectcatalyst.io/funds/10/f13-cardano-open-developers/cardano-football-fanverse-decentralized-fan-engagement-platform" TargetMode="External"/><Relationship Id="rId37" Type="http://schemas.openxmlformats.org/officeDocument/2006/relationships/hyperlink" Target="https://projectcatalyst.io/funds/10/f13-cardano-open-developers/dandelion-lite-decentralized-nodes-for-dummies-for-gamechanger-gimbalabs-roundtable-and-devs" TargetMode="External"/><Relationship Id="rId176" Type="http://schemas.openxmlformats.org/officeDocument/2006/relationships/hyperlink" Target="https://projectcatalyst.io/funds/10/f13-cardano-open-developers/collateral-utxo-provider-api" TargetMode="External"/><Relationship Id="rId297" Type="http://schemas.openxmlformats.org/officeDocument/2006/relationships/hyperlink" Target="https://projectcatalyst.io/funds/10/f13-cardano-open-developers/establishing-a-network-of-interconnected-interest-based-clubs-across-universities" TargetMode="External"/><Relationship Id="rId36" Type="http://schemas.openxmlformats.org/officeDocument/2006/relationships/hyperlink" Target="https://projectcatalyst.io/funds/10/f13-cardano-open-developers/extend-open-source-yoroi-wallet-to-support-seamless-mobile-cardano-dapp-integration" TargetMode="External"/><Relationship Id="rId175" Type="http://schemas.openxmlformats.org/officeDocument/2006/relationships/hyperlink" Target="https://projectcatalyst.io/funds/10/f13-cardano-open-developers/uniting-innovators-worldwide-with-cardano-idea-connect" TargetMode="External"/><Relationship Id="rId296" Type="http://schemas.openxmlformats.org/officeDocument/2006/relationships/hyperlink" Target="https://projectcatalyst.io/funds/10/f13-cardano-open-developers/jupyter-notebooks-support-for-plutus-smart-contracts" TargetMode="External"/><Relationship Id="rId39" Type="http://schemas.openxmlformats.org/officeDocument/2006/relationships/hyperlink" Target="https://projectcatalyst.io/funds/10/f13-cardano-open-developers/cardano-easydev-vs-tool" TargetMode="External"/><Relationship Id="rId174" Type="http://schemas.openxmlformats.org/officeDocument/2006/relationships/hyperlink" Target="https://projectcatalyst.io/funds/10/f13-cardano-open-developers/koios-c-client-library" TargetMode="External"/><Relationship Id="rId295" Type="http://schemas.openxmlformats.org/officeDocument/2006/relationships/hyperlink" Target="https://projectcatalyst.io/funds/10/f13-cardano-open-developers/cardano-developer-toolkit-5bf99" TargetMode="External"/><Relationship Id="rId38" Type="http://schemas.openxmlformats.org/officeDocument/2006/relationships/hyperlink" Target="https://projectcatalyst.io/funds/10/f13-cardano-open-developers/htlabs-5-project-templates-combining-blockchain-and-internet-of-things" TargetMode="External"/><Relationship Id="rId173" Type="http://schemas.openxmlformats.org/officeDocument/2006/relationships/hyperlink" Target="https://projectcatalyst.io/funds/10/f13-cardano-open-developers/ouroboros-capital-tokenized-vc-fund-library-powered-by-spos-sandbox-pilot-for-voltaire-era-decentralized-vc-arm" TargetMode="External"/><Relationship Id="rId294" Type="http://schemas.openxmlformats.org/officeDocument/2006/relationships/hyperlink" Target="https://projectcatalyst.io/funds/10/f13-cardano-open-developers/smart-transaction-batching-for-optimized-cardano-network-efficiency" TargetMode="External"/><Relationship Id="rId179" Type="http://schemas.openxmlformats.org/officeDocument/2006/relationships/hyperlink" Target="https://projectcatalyst.io/funds/10/f13-cardano-open-developers/data-tokenization-as-a-decentralised-data-storage-mechanism-a-fully-decentralised-wallet-seed-phrase-recovery-manager" TargetMode="External"/><Relationship Id="rId178" Type="http://schemas.openxmlformats.org/officeDocument/2006/relationships/hyperlink" Target="https://projectcatalyst.io/funds/10/f13-cardano-open-developers/cardano-natural-language-smart-contract-interface" TargetMode="External"/><Relationship Id="rId299" Type="http://schemas.openxmlformats.org/officeDocument/2006/relationships/hyperlink" Target="https://projectcatalyst.io/funds/10/f13-cardano-open-developers/empowering-farmers-and-merchants-a-cardano-based-platform-for-agricultural-growth-and-ada-backed-financing" TargetMode="External"/><Relationship Id="rId177" Type="http://schemas.openxmlformats.org/officeDocument/2006/relationships/hyperlink" Target="https://projectcatalyst.io/funds/10/f13-cardano-open-developers/a-beginners-toolkit-cardano-zkp-based-ai-assistant-for-syndicated-transactional-privacy-and-smart-contracts-using-midnight" TargetMode="External"/><Relationship Id="rId298" Type="http://schemas.openxmlformats.org/officeDocument/2006/relationships/hyperlink" Target="https://projectcatalyst.io/funds/10/f13-cardano-open-developers/decentralized-water-and-electricity-payment-system-on-cardano" TargetMode="External"/><Relationship Id="rId20" Type="http://schemas.openxmlformats.org/officeDocument/2006/relationships/hyperlink" Target="https://projectcatalyst.io/funds/10/f13-cardano-open-developers/mesh-cquisitor-transaction-investigation-tool" TargetMode="External"/><Relationship Id="rId22" Type="http://schemas.openxmlformats.org/officeDocument/2006/relationships/hyperlink" Target="https://projectcatalyst.io/funds/10/f13-cardano-open-developers/ledger-live-cardano-integration-maintenance" TargetMode="External"/><Relationship Id="rId21" Type="http://schemas.openxmlformats.org/officeDocument/2006/relationships/hyperlink" Target="https://projectcatalyst.io/funds/10/f13-cardano-open-developers/next-gen-daos-on-chain-delegation-hierarchies-and-reputation" TargetMode="External"/><Relationship Id="rId24" Type="http://schemas.openxmlformats.org/officeDocument/2006/relationships/hyperlink" Target="https://projectcatalyst.io/funds/10/f13-cardano-open-developers/handshake-decentralized-dns-blockchain-integration-with-cdnsd-by-blink-labs" TargetMode="External"/><Relationship Id="rId23" Type="http://schemas.openxmlformats.org/officeDocument/2006/relationships/hyperlink" Target="https://projectcatalyst.io/funds/10/f13-cardano-open-developers/cosponsor-by-sundae-labs-a-community-crowdfunding-tool-for-proposal-submission" TargetMode="External"/><Relationship Id="rId26" Type="http://schemas.openxmlformats.org/officeDocument/2006/relationships/hyperlink" Target="https://projectcatalyst.io/funds/10/f13-cardano-open-developers/powers-of-tau-cardano-zero-knowledge-setup-ceremony-event-or-encoins-lessgreater-modulo-p" TargetMode="External"/><Relationship Id="rId25" Type="http://schemas.openxmlformats.org/officeDocument/2006/relationships/hyperlink" Target="https://projectcatalyst.io/funds/10/f13-cardano-open-developers/open-source-datum-explorer-decode-understand-build" TargetMode="External"/><Relationship Id="rId28" Type="http://schemas.openxmlformats.org/officeDocument/2006/relationships/hyperlink" Target="https://projectcatalyst.io/funds/10/f13-cardano-open-developers/unlock-apollos-potential-join-and-build-cardanos-golang-library" TargetMode="External"/><Relationship Id="rId27" Type="http://schemas.openxmlformats.org/officeDocument/2006/relationships/hyperlink" Target="https://projectcatalyst.io/funds/10/f13-cardano-open-developers/full-feature-open-source-nft-web-forge" TargetMode="External"/><Relationship Id="rId29" Type="http://schemas.openxmlformats.org/officeDocument/2006/relationships/hyperlink" Target="https://projectcatalyst.io/funds/10/f13-cardano-open-developers/elixir-implementation-of-ouroboros-networking-3b1c8" TargetMode="External"/><Relationship Id="rId11" Type="http://schemas.openxmlformats.org/officeDocument/2006/relationships/hyperlink" Target="https://projectcatalyst.io/funds/10/f13-cardano-open-developers/indigo-protocol-typescript-off-chain-sdk" TargetMode="External"/><Relationship Id="rId10" Type="http://schemas.openxmlformats.org/officeDocument/2006/relationships/hyperlink" Target="https://projectcatalyst.io/funds/10/f13-cardano-open-developers/optim-oada-open-local-open-source-oada-frontend-for-developers" TargetMode="External"/><Relationship Id="rId13" Type="http://schemas.openxmlformats.org/officeDocument/2006/relationships/hyperlink" Target="https://projectcatalyst.io/funds/10/f13-cardano-open-developers/lucid-evolution-20-blueprint-and-enhanced-plutus-schema" TargetMode="External"/><Relationship Id="rId12" Type="http://schemas.openxmlformats.org/officeDocument/2006/relationships/hyperlink" Target="https://projectcatalyst.io/funds/10/f13-cardano-open-developers/maintain-mesh-and-build-developer-community" TargetMode="External"/><Relationship Id="rId15" Type="http://schemas.openxmlformats.org/officeDocument/2006/relationships/hyperlink" Target="https://projectcatalyst.io/funds/10/f13-cardano-open-developers/andamio-sdk-and-utxo-rpc-client" TargetMode="External"/><Relationship Id="rId198" Type="http://schemas.openxmlformats.org/officeDocument/2006/relationships/hyperlink" Target="https://projectcatalyst.io/funds/10/f13-cardano-open-developers/drep-governance-dashboard" TargetMode="External"/><Relationship Id="rId14" Type="http://schemas.openxmlformats.org/officeDocument/2006/relationships/hyperlink" Target="https://projectcatalyst.io/funds/10/f13-cardano-open-developers/open-source-smart-contract-library-for-midnight-catalyzing-midnights-developer-ecosystem-with-ready-to-use-smart-contracts" TargetMode="External"/><Relationship Id="rId197" Type="http://schemas.openxmlformats.org/officeDocument/2006/relationships/hyperlink" Target="https://projectcatalyst.io/funds/10/f13-cardano-open-developers/dynamic-royalties-and-burning-tools-for-creators-or-nft-guild" TargetMode="External"/><Relationship Id="rId17" Type="http://schemas.openxmlformats.org/officeDocument/2006/relationships/hyperlink" Target="https://projectcatalyst.io/funds/10/f13-cardano-open-developers/breeze-trading-bot-framework" TargetMode="External"/><Relationship Id="rId196" Type="http://schemas.openxmlformats.org/officeDocument/2006/relationships/hyperlink" Target="https://projectcatalyst.io/funds/10/f13-cardano-open-developers/modeltrust-decentralized-ai-model-verification-framework" TargetMode="External"/><Relationship Id="rId16" Type="http://schemas.openxmlformats.org/officeDocument/2006/relationships/hyperlink" Target="https://projectcatalyst.io/funds/10/f13-cardano-open-developers/designing-an-api-for-zk-snark-proof-verification-in-aiken-eryx" TargetMode="External"/><Relationship Id="rId195" Type="http://schemas.openxmlformats.org/officeDocument/2006/relationships/hyperlink" Target="https://projectcatalyst.io/funds/10/f13-cardano-open-developers/cardano-starter-kit-simplifying-dapp-development-on-cardano" TargetMode="External"/><Relationship Id="rId19" Type="http://schemas.openxmlformats.org/officeDocument/2006/relationships/hyperlink" Target="https://projectcatalyst.io/funds/10/f13-cardano-open-developers/zero-knowledge-privacy-protocol-for-defi-lending-and-borrowing-on-cardano-open-source" TargetMode="External"/><Relationship Id="rId18" Type="http://schemas.openxmlformats.org/officeDocument/2006/relationships/hyperlink" Target="https://projectcatalyst.io/funds/10/f13-cardano-open-developers/eutxo-l2-interoperability-connect-hydra-and-other-l2s" TargetMode="External"/><Relationship Id="rId199" Type="http://schemas.openxmlformats.org/officeDocument/2006/relationships/hyperlink" Target="https://projectcatalyst.io/funds/10/f13-cardano-open-developers/cswap-advanced-rwa-standards-templates" TargetMode="External"/><Relationship Id="rId84" Type="http://schemas.openxmlformats.org/officeDocument/2006/relationships/hyperlink" Target="https://projectcatalyst.io/funds/10/f13-cardano-open-developers/tempo-empowering-delegation-comprehensive-drep-profiles-for-ada-holders" TargetMode="External"/><Relationship Id="rId83" Type="http://schemas.openxmlformats.org/officeDocument/2006/relationships/hyperlink" Target="https://projectcatalyst.io/funds/10/f13-cardano-open-developers/open-source-arbitrage-bot-leverage-price-discrepancies-across-cardano-dexs" TargetMode="External"/><Relationship Id="rId86" Type="http://schemas.openxmlformats.org/officeDocument/2006/relationships/hyperlink" Target="https://projectcatalyst.io/funds/10/f13-cardano-open-developers/partnerchain-migration-tool-solana-permissioned-env-and-avalanche-subnets-to-cardano-partner-chains" TargetMode="External"/><Relationship Id="rId85" Type="http://schemas.openxmlformats.org/officeDocument/2006/relationships/hyperlink" Target="https://projectcatalyst.io/funds/10/f13-cardano-open-developers/yepple-cip-68-token-creation-sdk-to-fuel-defi-and-depin" TargetMode="External"/><Relationship Id="rId88" Type="http://schemas.openxmlformats.org/officeDocument/2006/relationships/hyperlink" Target="https://projectcatalyst.io/funds/10/f13-cardano-open-developers/zero-knowledge-proofs-zkp-sdk-for-privacy-in-cardano" TargetMode="External"/><Relationship Id="rId150" Type="http://schemas.openxmlformats.org/officeDocument/2006/relationships/hyperlink" Target="https://projectcatalyst.io/funds/10/f13-cardano-open-developers/wider-accessibility-of-automated-p2p-borrowing-lenfi-software-development-kit-sdk" TargetMode="External"/><Relationship Id="rId271" Type="http://schemas.openxmlformats.org/officeDocument/2006/relationships/hyperlink" Target="https://projectcatalyst.io/funds/10/f13-cardano-open-developers/empowering-the-cardano-ecosystem-accelerating-dapp-development" TargetMode="External"/><Relationship Id="rId87" Type="http://schemas.openxmlformats.org/officeDocument/2006/relationships/hyperlink" Target="https://projectcatalyst.io/funds/10/f13-cardano-open-developers/zig-sdk-for-cardano-a-new-developer-tool" TargetMode="External"/><Relationship Id="rId270" Type="http://schemas.openxmlformats.org/officeDocument/2006/relationships/hyperlink" Target="https://projectcatalyst.io/funds/10/f13-cardano-open-developers/telegram-mini-app-game-for-cardano" TargetMode="External"/><Relationship Id="rId89" Type="http://schemas.openxmlformats.org/officeDocument/2006/relationships/hyperlink" Target="https://projectcatalyst.io/funds/10/f13-cardano-open-developers/anvil-open-source-universal-wallet-connector-weld-for-unity-godot-and-game-maker" TargetMode="External"/><Relationship Id="rId80" Type="http://schemas.openxmlformats.org/officeDocument/2006/relationships/hyperlink" Target="https://projectcatalyst.io/funds/10/f13-cardano-open-developers/protofire-developer-studio-v2" TargetMode="External"/><Relationship Id="rId82" Type="http://schemas.openxmlformats.org/officeDocument/2006/relationships/hyperlink" Target="https://projectcatalyst.io/funds/10/f13-cardano-open-developers/caro-cardano-dev-studio-desktop-gui-for-cardano-cli" TargetMode="External"/><Relationship Id="rId81" Type="http://schemas.openxmlformats.org/officeDocument/2006/relationships/hyperlink" Target="https://projectcatalyst.io/funds/10/f13-cardano-open-developers/c-package-for-prism-dids-and-credential-signatures" TargetMode="External"/><Relationship Id="rId1" Type="http://schemas.openxmlformats.org/officeDocument/2006/relationships/hyperlink" Target="https://projectcatalyst.io/funds/10/f13-cardano-open-developers/mlabs-tooling-upgrade-for-conway-compatibility" TargetMode="External"/><Relationship Id="rId2" Type="http://schemas.openxmlformats.org/officeDocument/2006/relationships/hyperlink" Target="https://projectcatalyst.io/funds/10/f13-cardano-open-developers/lucid-evolution-20-maintenance-and-development-strategy" TargetMode="External"/><Relationship Id="rId3" Type="http://schemas.openxmlformats.org/officeDocument/2006/relationships/hyperlink" Target="https://projectcatalyst.io/funds/10/f13-cardano-open-developers/sundae-labs-amaru-node-development-support-rust-developer-contract" TargetMode="External"/><Relationship Id="rId149" Type="http://schemas.openxmlformats.org/officeDocument/2006/relationships/hyperlink" Target="https://projectcatalyst.io/funds/10/f13-cardano-open-developers/depin-atala-prism-for-radio-frequency-identification-infrastructure-developers" TargetMode="External"/><Relationship Id="rId4" Type="http://schemas.openxmlformats.org/officeDocument/2006/relationships/hyperlink" Target="https://projectcatalyst.io/funds/10/f13-cardano-open-developers/mesh-hydra-tools-for-administrating-and-interacting-with-hydra-heads" TargetMode="External"/><Relationship Id="rId148" Type="http://schemas.openxmlformats.org/officeDocument/2006/relationships/hyperlink" Target="https://projectcatalyst.io/funds/10/f13-cardano-open-developers/vyfi-fix-for-incorrect-datums-resulting-in-burnt-assets-on-chain" TargetMode="External"/><Relationship Id="rId269" Type="http://schemas.openxmlformats.org/officeDocument/2006/relationships/hyperlink" Target="https://projectcatalyst.io/funds/10/f13-cardano-open-developers/amharic-ui-for-project-catalyst-ethiopia-33755" TargetMode="External"/><Relationship Id="rId9" Type="http://schemas.openxmlformats.org/officeDocument/2006/relationships/hyperlink" Target="https://projectcatalyst.io/funds/10/f13-cardano-open-developers/open-source-rapid-dex-batcher-less-instant-with-transaction-chaining" TargetMode="External"/><Relationship Id="rId143" Type="http://schemas.openxmlformats.org/officeDocument/2006/relationships/hyperlink" Target="https://projectcatalyst.io/funds/10/f13-cardano-open-developers/open-source-batchers-for-muesliswap-orderbook" TargetMode="External"/><Relationship Id="rId264" Type="http://schemas.openxmlformats.org/officeDocument/2006/relationships/hyperlink" Target="https://projectcatalyst.io/funds/10/f13-cardano-open-developers/cardano-gallery-and-library-a-comprehensive-library-for-everything-cardano" TargetMode="External"/><Relationship Id="rId142" Type="http://schemas.openxmlformats.org/officeDocument/2006/relationships/hyperlink" Target="https://projectcatalyst.io/funds/10/f13-cardano-open-developers/haskellnix-alternative-build-plutus-contracts-with-dream2nix" TargetMode="External"/><Relationship Id="rId263" Type="http://schemas.openxmlformats.org/officeDocument/2006/relationships/hyperlink" Target="https://projectcatalyst.io/funds/10/f13-cardano-open-developers/on-chain-timelock-capabilities" TargetMode="External"/><Relationship Id="rId141" Type="http://schemas.openxmlformats.org/officeDocument/2006/relationships/hyperlink" Target="https://projectcatalyst.io/funds/10/f13-cardano-open-developers/tuxchain-a-linux-distro-for-build-and-deploy-cardano-nodes-in-a-easy-way" TargetMode="External"/><Relationship Id="rId262" Type="http://schemas.openxmlformats.org/officeDocument/2006/relationships/hyperlink" Target="https://projectcatalyst.io/funds/10/f13-cardano-open-developers/microfinance-platform-enabling-access-to-capital-for-underserved-communities" TargetMode="External"/><Relationship Id="rId140" Type="http://schemas.openxmlformats.org/officeDocument/2006/relationships/hyperlink" Target="https://projectcatalyst.io/funds/10/f13-cardano-open-developers/open-source-identity-wallet-atala-prism-for-id-verification" TargetMode="External"/><Relationship Id="rId261" Type="http://schemas.openxmlformats.org/officeDocument/2006/relationships/hyperlink" Target="https://projectcatalyst.io/funds/10/f13-cardano-open-developers/standardizing-global-game-development-play-to-earn-ada" TargetMode="External"/><Relationship Id="rId5" Type="http://schemas.openxmlformats.org/officeDocument/2006/relationships/hyperlink" Target="https://projectcatalyst.io/funds/10/f13-cardano-open-developers/oura-by-txpipe-going-multi-chain" TargetMode="External"/><Relationship Id="rId147" Type="http://schemas.openxmlformats.org/officeDocument/2006/relationships/hyperlink" Target="https://projectcatalyst.io/funds/10/f13-cardano-open-developers/zk-rwa-tokenization-library-secure-and-compliant-real-world-asset-tokenization-on-cardano-powered-by-midnight" TargetMode="External"/><Relationship Id="rId268" Type="http://schemas.openxmlformats.org/officeDocument/2006/relationships/hyperlink" Target="https://projectcatalyst.io/funds/10/f13-cardano-open-developers/paideia-on-chain-trustless-profit-distribution-system-for-cardano-smart-contract-and-cli" TargetMode="External"/><Relationship Id="rId6" Type="http://schemas.openxmlformats.org/officeDocument/2006/relationships/hyperlink" Target="https://projectcatalyst.io/funds/10/f13-cardano-open-developers/pooltool-sustaining" TargetMode="External"/><Relationship Id="rId146" Type="http://schemas.openxmlformats.org/officeDocument/2006/relationships/hyperlink" Target="https://projectcatalyst.io/funds/10/f13-cardano-open-developers/unified-cardano-developer-documentation-portal-with-ai-powered-search-engine" TargetMode="External"/><Relationship Id="rId267" Type="http://schemas.openxmlformats.org/officeDocument/2006/relationships/hyperlink" Target="https://projectcatalyst.io/funds/10/f13-cardano-open-developers/saib-burizacore-the-library-behind-buriza-the-truly-open-source-cross-platform-cardano-wallet" TargetMode="External"/><Relationship Id="rId7" Type="http://schemas.openxmlformats.org/officeDocument/2006/relationships/hyperlink" Target="https://projectcatalyst.io/funds/10/f13-cardano-open-developers/mlabs-static-analysis-with-covenant" TargetMode="External"/><Relationship Id="rId145" Type="http://schemas.openxmlformats.org/officeDocument/2006/relationships/hyperlink" Target="https://projectcatalyst.io/funds/10/f13-cardano-open-developers/unreal-engine-plugin-for-cardano-blockchain-interactions" TargetMode="External"/><Relationship Id="rId266" Type="http://schemas.openxmlformats.org/officeDocument/2006/relationships/hyperlink" Target="https://projectcatalyst.io/funds/10/f13-cardano-open-developers/open-the-identus-sandbox-to-the-community-and-maintain-it-for-1-year" TargetMode="External"/><Relationship Id="rId8" Type="http://schemas.openxmlformats.org/officeDocument/2006/relationships/hyperlink" Target="https://projectcatalyst.io/funds/10/f13-cardano-open-developers/hlabs-unembed-plu-ts-the-next-aiken" TargetMode="External"/><Relationship Id="rId144" Type="http://schemas.openxmlformats.org/officeDocument/2006/relationships/hyperlink" Target="https://projectcatalyst.io/funds/10/f13-cardano-open-developers/cardano-learn-to-earn-blockchain-powered-educational-incentives" TargetMode="External"/><Relationship Id="rId265" Type="http://schemas.openxmlformats.org/officeDocument/2006/relationships/hyperlink" Target="https://projectcatalyst.io/funds/10/f13-cardano-open-developers/crypto-tycoon-build-your-blockchain-empire" TargetMode="External"/><Relationship Id="rId73" Type="http://schemas.openxmlformats.org/officeDocument/2006/relationships/hyperlink" Target="https://projectcatalyst.io/funds/10/f13-cardano-open-developers/marlowe-2025-developer-driven-platform-enhancements" TargetMode="External"/><Relationship Id="rId72" Type="http://schemas.openxmlformats.org/officeDocument/2006/relationships/hyperlink" Target="https://projectcatalyst.io/funds/10/f13-cardano-open-developers/vespr-open-source-yubikey-hardware-wallet-sdk-or-affordable-security-for-cardano-users" TargetMode="External"/><Relationship Id="rId75" Type="http://schemas.openxmlformats.org/officeDocument/2006/relationships/hyperlink" Target="https://projectcatalyst.io/funds/10/f13-cardano-open-developers/end-to-end-dapp-templates-10-smart-contracts-aiken-mesh-auth-db-ui-by-edda-labs" TargetMode="External"/><Relationship Id="rId74" Type="http://schemas.openxmlformats.org/officeDocument/2006/relationships/hyperlink" Target="https://projectcatalyst.io/funds/10/f13-cardano-open-developers/midnight-enabled-zk-identity-zkid-protocol-for-defi-governance-healthcare-etc-open-source" TargetMode="External"/><Relationship Id="rId77" Type="http://schemas.openxmlformats.org/officeDocument/2006/relationships/hyperlink" Target="https://projectcatalyst.io/funds/10/f13-cardano-open-developers/cardano-component-ui-library-by-lido-nation" TargetMode="External"/><Relationship Id="rId260" Type="http://schemas.openxmlformats.org/officeDocument/2006/relationships/hyperlink" Target="https://projectcatalyst.io/funds/10/f13-cardano-open-developers/your-identity-your-rules" TargetMode="External"/><Relationship Id="rId76" Type="http://schemas.openxmlformats.org/officeDocument/2006/relationships/hyperlink" Target="https://projectcatalyst.io/funds/10/f13-cardano-open-developers/sidan-drep-governance-tooling-powered-by-mesh" TargetMode="External"/><Relationship Id="rId79" Type="http://schemas.openxmlformats.org/officeDocument/2006/relationships/hyperlink" Target="https://projectcatalyst.io/funds/10/f13-cardano-open-developers/gerowallet-open-sourcing-gerowallet" TargetMode="External"/><Relationship Id="rId78" Type="http://schemas.openxmlformats.org/officeDocument/2006/relationships/hyperlink" Target="https://projectcatalyst.io/funds/10/f13-cardano-open-developers/enterprise-os-cardano-hydra-for-onboarding-institutions-and-enterprises-with-no-codelow-code" TargetMode="External"/><Relationship Id="rId71" Type="http://schemas.openxmlformats.org/officeDocument/2006/relationships/hyperlink" Target="https://projectcatalyst.io/funds/10/f13-cardano-open-developers/plutus-v3-for-opshin" TargetMode="External"/><Relationship Id="rId70" Type="http://schemas.openxmlformats.org/officeDocument/2006/relationships/hyperlink" Target="https://projectcatalyst.io/funds/10/f13-cardano-open-developers/vtc-adacommerce-rwas-e-commerce-solution-for-businesses-on-cardano" TargetMode="External"/><Relationship Id="rId139" Type="http://schemas.openxmlformats.org/officeDocument/2006/relationships/hyperlink" Target="https://projectcatalyst.io/funds/10/f13-cardano-open-developers/yepple-full-stack-token-cnt-and-nft-sale-platform-and-sdk" TargetMode="External"/><Relationship Id="rId138" Type="http://schemas.openxmlformats.org/officeDocument/2006/relationships/hyperlink" Target="https://projectcatalyst.io/funds/10/f13-cardano-open-developers/unreal-engine-ue-cardano-wallet-connector" TargetMode="External"/><Relationship Id="rId259" Type="http://schemas.openxmlformats.org/officeDocument/2006/relationships/hyperlink" Target="https://projectcatalyst.io/funds/10/f13-cardano-open-developers/selfdriven-cardanobuild-v2-upgrade" TargetMode="External"/><Relationship Id="rId137" Type="http://schemas.openxmlformats.org/officeDocument/2006/relationships/hyperlink" Target="https://projectcatalyst.io/funds/10/f13-cardano-open-developers/bind-friendly-c-library-for-ledger-hardware-wallet-cardano-app-dce9c" TargetMode="External"/><Relationship Id="rId258" Type="http://schemas.openxmlformats.org/officeDocument/2006/relationships/hyperlink" Target="https://projectcatalyst.io/funds/10/f13-cardano-open-developers/java-sdk-for-cardanobi-api-ee56b" TargetMode="External"/><Relationship Id="rId132" Type="http://schemas.openxmlformats.org/officeDocument/2006/relationships/hyperlink" Target="https://projectcatalyst.io/funds/10/f13-cardano-open-developers/cardanosmartverify-securing-plutus-smart-contracts-with-formal-verification" TargetMode="External"/><Relationship Id="rId253" Type="http://schemas.openxmlformats.org/officeDocument/2006/relationships/hyperlink" Target="https://projectcatalyst.io/funds/10/f13-cardano-open-developers/cardano-oracle-dao" TargetMode="External"/><Relationship Id="rId131" Type="http://schemas.openxmlformats.org/officeDocument/2006/relationships/hyperlink" Target="https://projectcatalyst.io/funds/10/f13-cardano-open-developers/trusttx-ai-sdk-turning-cardano-tx-signing-into-easy-to-read-natural-language-solving-a-dollar300m-problem-making-web3-safer" TargetMode="External"/><Relationship Id="rId252" Type="http://schemas.openxmlformats.org/officeDocument/2006/relationships/hyperlink" Target="https://projectcatalyst.io/funds/10/f13-cardano-open-developers/cardano-marketplace-sdk-cc0b1" TargetMode="External"/><Relationship Id="rId130" Type="http://schemas.openxmlformats.org/officeDocument/2006/relationships/hyperlink" Target="https://projectcatalyst.io/funds/10/f13-cardano-open-developers/danocross-pioneering-cross-chain-investment-strategy" TargetMode="External"/><Relationship Id="rId251" Type="http://schemas.openxmlformats.org/officeDocument/2006/relationships/hyperlink" Target="https://projectcatalyst.io/funds/10/f13-cardano-open-developers/cardano-integrated-crypto-asset-management-app-with-multi-wallet-tracking-and-portfolio-analytics" TargetMode="External"/><Relationship Id="rId250" Type="http://schemas.openxmlformats.org/officeDocument/2006/relationships/hyperlink" Target="https://projectcatalyst.io/funds/10/f13-cardano-open-developers/universal-decentralized-voting-system-udvs-a-blockchain-based-global-voting-platform-for-transparent-secure-and-inclusive-elections-using-cardano" TargetMode="External"/><Relationship Id="rId136" Type="http://schemas.openxmlformats.org/officeDocument/2006/relationships/hyperlink" Target="https://projectcatalyst.io/funds/10/f13-cardano-open-developers/saib-futura-enabling-f-smart-contracts-for-cardano-net-developers" TargetMode="External"/><Relationship Id="rId257" Type="http://schemas.openxmlformats.org/officeDocument/2006/relationships/hyperlink" Target="https://projectcatalyst.io/funds/10/f13-cardano-open-developers/a-secure-blockchain-voting-system" TargetMode="External"/><Relationship Id="rId135" Type="http://schemas.openxmlformats.org/officeDocument/2006/relationships/hyperlink" Target="https://projectcatalyst.io/funds/10/f13-cardano-open-developers/cardano-x-internet-computer-interoperability-framework" TargetMode="External"/><Relationship Id="rId256" Type="http://schemas.openxmlformats.org/officeDocument/2006/relationships/hyperlink" Target="https://projectcatalyst.io/funds/10/f13-cardano-open-developers/open-source-professional-network-platform-for-people-in-blockchain-web3-and-crypto-cardanofeed" TargetMode="External"/><Relationship Id="rId134" Type="http://schemas.openxmlformats.org/officeDocument/2006/relationships/hyperlink" Target="https://projectcatalyst.io/funds/10/f13-cardano-open-developers/advanced-swap-templates-or-nft-guild" TargetMode="External"/><Relationship Id="rId255" Type="http://schemas.openxmlformats.org/officeDocument/2006/relationships/hyperlink" Target="https://projectcatalyst.io/funds/10/f13-cardano-open-developers/cardano-gamified-nft-arena-a-play-to-earn-gaming-platform" TargetMode="External"/><Relationship Id="rId133" Type="http://schemas.openxmlformats.org/officeDocument/2006/relationships/hyperlink" Target="https://projectcatalyst.io/funds/10/f13-cardano-open-developers/paideia-off-chain-and-ui-for-a-smooth-dao-ux" TargetMode="External"/><Relationship Id="rId254" Type="http://schemas.openxmlformats.org/officeDocument/2006/relationships/hyperlink" Target="https://projectcatalyst.io/funds/10/f13-cardano-open-developers/foreon-network-oracles-trustworthy-cardano-oracles-for-real-world-data" TargetMode="External"/><Relationship Id="rId62" Type="http://schemas.openxmlformats.org/officeDocument/2006/relationships/hyperlink" Target="https://projectcatalyst.io/funds/10/f13-cardano-open-developers/vespr-any-payment-mobile-deep-link-and-sdk-or-streamlining-cross-application-requests" TargetMode="External"/><Relationship Id="rId61" Type="http://schemas.openxmlformats.org/officeDocument/2006/relationships/hyperlink" Target="https://projectcatalyst.io/funds/10/f13-cardano-open-developers/open-source-staking-basket-v3-smart-contract-upgrade-w-multi-drep-delegation" TargetMode="External"/><Relationship Id="rId64" Type="http://schemas.openxmlformats.org/officeDocument/2006/relationships/hyperlink" Target="https://projectcatalyst.io/funds/10/f13-cardano-open-developers/sidan-cardano-devkit-blueprint-parser-and-vscode-plugin" TargetMode="External"/><Relationship Id="rId63" Type="http://schemas.openxmlformats.org/officeDocument/2006/relationships/hyperlink" Target="https://projectcatalyst.io/funds/10/f13-cardano-open-developers/smartcodeverifier-automated-formal-verification-tool-for-smart-contract-code" TargetMode="External"/><Relationship Id="rId66" Type="http://schemas.openxmlformats.org/officeDocument/2006/relationships/hyperlink" Target="https://projectcatalyst.io/funds/10/f13-cardano-open-developers/protofire-cardano-cross-chain-interoperability-protocol-integration" TargetMode="External"/><Relationship Id="rId172" Type="http://schemas.openxmlformats.org/officeDocument/2006/relationships/hyperlink" Target="https://projectcatalyst.io/funds/10/f13-cardano-open-developers/blockchain-crypto-jobs-with-ai-aggregator-and-web3-talents-recruiting-platform-cardanofeed" TargetMode="External"/><Relationship Id="rId293" Type="http://schemas.openxmlformats.org/officeDocument/2006/relationships/hyperlink" Target="https://projectcatalyst.io/funds/10/f13-cardano-open-developers/stealthwallet-open-source-hardware-wallet" TargetMode="External"/><Relationship Id="rId65" Type="http://schemas.openxmlformats.org/officeDocument/2006/relationships/hyperlink" Target="https://projectcatalyst.io/funds/10/f13-cardano-open-developers/decentralized-governance-smart-contracts-a-user-controlled-future" TargetMode="External"/><Relationship Id="rId171" Type="http://schemas.openxmlformats.org/officeDocument/2006/relationships/hyperlink" Target="https://projectcatalyst.io/funds/10/f13-cardano-open-developers/veralidity-integrated-rest-and-graphql-apis-for-ecommerce-platforms-adobe-commerce-and-magento-2-open-source" TargetMode="External"/><Relationship Id="rId292" Type="http://schemas.openxmlformats.org/officeDocument/2006/relationships/hyperlink" Target="https://projectcatalyst.io/funds/10/f13-cardano-open-developers/cfc-cardano-for-commerce" TargetMode="External"/><Relationship Id="rId68" Type="http://schemas.openxmlformats.org/officeDocument/2006/relationships/hyperlink" Target="https://projectcatalyst.io/funds/10/f13-cardano-open-developers/githoney-by-txpipe-good-first-issue-program" TargetMode="External"/><Relationship Id="rId170" Type="http://schemas.openxmlformats.org/officeDocument/2006/relationships/hyperlink" Target="https://projectcatalyst.io/funds/10/f13-cardano-open-developers/revolutionizing-property-management-with-cardano-blockchain" TargetMode="External"/><Relationship Id="rId291" Type="http://schemas.openxmlformats.org/officeDocument/2006/relationships/hyperlink" Target="https://projectcatalyst.io/funds/10/f13-cardano-open-developers/open-source-erp-for-developers-building-on-cardano" TargetMode="External"/><Relationship Id="rId67" Type="http://schemas.openxmlformats.org/officeDocument/2006/relationships/hyperlink" Target="https://projectcatalyst.io/funds/10/f13-cardano-open-developers/coxylibjs-simplifying-cardano-dapp-development" TargetMode="External"/><Relationship Id="rId290" Type="http://schemas.openxmlformats.org/officeDocument/2006/relationships/hyperlink" Target="https://projectcatalyst.io/funds/10/f13-cardano-open-developers/blockchain-driven-supply-chain-and-logistics-transformation" TargetMode="External"/><Relationship Id="rId60" Type="http://schemas.openxmlformats.org/officeDocument/2006/relationships/hyperlink" Target="https://projectcatalyst.io/funds/10/f13-cardano-open-developers/hydra-in-action-hosky-treat-a-hydra-based-tipping-bot" TargetMode="External"/><Relationship Id="rId165" Type="http://schemas.openxmlformats.org/officeDocument/2006/relationships/hyperlink" Target="https://projectcatalyst.io/funds/10/f13-cardano-open-developers/react-native-npm-package-for-cardano-blockchain-integration" TargetMode="External"/><Relationship Id="rId286" Type="http://schemas.openxmlformats.org/officeDocument/2006/relationships/hyperlink" Target="https://projectcatalyst.io/funds/10/f13-cardano-open-developers/ikigai-or-charity-sdk" TargetMode="External"/><Relationship Id="rId69" Type="http://schemas.openxmlformats.org/officeDocument/2006/relationships/hyperlink" Target="https://projectcatalyst.io/funds/10/f13-cardano-open-developers/cardano-sdk-for-mobile-dapp-development" TargetMode="External"/><Relationship Id="rId164" Type="http://schemas.openxmlformats.org/officeDocument/2006/relationships/hyperlink" Target="https://projectcatalyst.io/funds/10/f13-cardano-open-developers/cardano-privacy-layer-a-zero-knowledge-based-anonymous-membership-and-voting-protocol-phase-2" TargetMode="External"/><Relationship Id="rId285" Type="http://schemas.openxmlformats.org/officeDocument/2006/relationships/hyperlink" Target="https://projectcatalyst.io/funds/10/f13-cardano-open-developers/open-sourcing-multisafe-accessible-multisig-for-cardano" TargetMode="External"/><Relationship Id="rId163" Type="http://schemas.openxmlformats.org/officeDocument/2006/relationships/hyperlink" Target="https://projectcatalyst.io/funds/10/f13-cardano-open-developers/cardano-on-telegram-made-easy" TargetMode="External"/><Relationship Id="rId284" Type="http://schemas.openxmlformats.org/officeDocument/2006/relationships/hyperlink" Target="https://projectcatalyst.io/funds/10/f13-cardano-open-developers/cardano-api-aggregator-simplifying-access-for-developers" TargetMode="External"/><Relationship Id="rId162" Type="http://schemas.openxmlformats.org/officeDocument/2006/relationships/hyperlink" Target="https://projectcatalyst.io/funds/10/f13-cardano-open-developers/intra-drep-voting-framework-enabling-dreps-to-align-votes-with-delegators-interests-transparency-and-inclusive-governance" TargetMode="External"/><Relationship Id="rId283" Type="http://schemas.openxmlformats.org/officeDocument/2006/relationships/hyperlink" Target="https://projectcatalyst.io/funds/10/f13-cardano-open-developers/cardano-realestate-and-autochain-decentralized-ownership-platform" TargetMode="External"/><Relationship Id="rId169" Type="http://schemas.openxmlformats.org/officeDocument/2006/relationships/hyperlink" Target="https://projectcatalyst.io/funds/10/f13-cardano-open-developers/yepple-beginner-friendly-nftcnt-metadata-and-image-creation" TargetMode="External"/><Relationship Id="rId168" Type="http://schemas.openxmlformats.org/officeDocument/2006/relationships/hyperlink" Target="https://projectcatalyst.io/funds/10/f13-cardano-open-developers/next-gen-ai-and-blockchain-tools-for-developers" TargetMode="External"/><Relationship Id="rId289" Type="http://schemas.openxmlformats.org/officeDocument/2006/relationships/hyperlink" Target="https://projectcatalyst.io/funds/10/f13-cardano-open-developers/cardano-battle-arena-nft-fighting-game" TargetMode="External"/><Relationship Id="rId167" Type="http://schemas.openxmlformats.org/officeDocument/2006/relationships/hyperlink" Target="https://projectcatalyst.io/funds/10/f13-cardano-open-developers/open-source-minting-platform-for-nfts-with-payment-gateway-and-wallet-integration" TargetMode="External"/><Relationship Id="rId288" Type="http://schemas.openxmlformats.org/officeDocument/2006/relationships/hyperlink" Target="https://projectcatalyst.io/funds/10/f13-cardano-open-developers/cardano-devbot-your-ai-assistant-for-cardano" TargetMode="External"/><Relationship Id="rId166" Type="http://schemas.openxmlformats.org/officeDocument/2006/relationships/hyperlink" Target="https://projectcatalyst.io/funds/10/f13-cardano-open-developers/reward-driven-gaming-platform" TargetMode="External"/><Relationship Id="rId287" Type="http://schemas.openxmlformats.org/officeDocument/2006/relationships/hyperlink" Target="https://projectcatalyst.io/funds/10/f13-cardano-open-developers/identus-complete-sd-jwt-vc-support" TargetMode="External"/><Relationship Id="rId51" Type="http://schemas.openxmlformats.org/officeDocument/2006/relationships/hyperlink" Target="https://projectcatalyst.io/funds/10/f13-cardano-open-developers/cardano-partnerchain-reference-implementation-by-txpipe" TargetMode="External"/><Relationship Id="rId50" Type="http://schemas.openxmlformats.org/officeDocument/2006/relationships/hyperlink" Target="https://projectcatalyst.io/funds/10/f13-cardano-open-developers/cshell-by-txpipe-a-cardano-wallet-in-your-terminal" TargetMode="External"/><Relationship Id="rId53" Type="http://schemas.openxmlformats.org/officeDocument/2006/relationships/hyperlink" Target="https://projectcatalyst.io/funds/10/f13-cardano-open-developers/hydra-enabled-on-chain-subscriptions-and-pay-as-you-go-micropayments-open-source-library-for-cardano" TargetMode="External"/><Relationship Id="rId52" Type="http://schemas.openxmlformats.org/officeDocument/2006/relationships/hyperlink" Target="https://projectcatalyst.io/funds/10/f13-cardano-open-developers/lucid-evolution-20-private-testnet-sdk-and-l2-provider-integration" TargetMode="External"/><Relationship Id="rId55" Type="http://schemas.openxmlformats.org/officeDocument/2006/relationships/hyperlink" Target="https://projectcatalyst.io/funds/10/f13-cardano-open-developers/lucid-evolution-20-dependency-injection-and-cardano-js-sdk-integration" TargetMode="External"/><Relationship Id="rId161" Type="http://schemas.openxmlformats.org/officeDocument/2006/relationships/hyperlink" Target="https://projectcatalyst.io/funds/10/f13-cardano-open-developers/cardano-python-sdk-easy-wallet-management-and-transaction-handling" TargetMode="External"/><Relationship Id="rId282" Type="http://schemas.openxmlformats.org/officeDocument/2006/relationships/hyperlink" Target="https://projectcatalyst.io/funds/10/f13-cardano-open-developers/cardano-education-platform-blockchain-and-crypto-by-ashewa" TargetMode="External"/><Relationship Id="rId54" Type="http://schemas.openxmlformats.org/officeDocument/2006/relationships/hyperlink" Target="https://projectcatalyst.io/funds/10/f13-cardano-open-developers/open-source-plutus-v3-dao-smart-contract" TargetMode="External"/><Relationship Id="rId160" Type="http://schemas.openxmlformats.org/officeDocument/2006/relationships/hyperlink" Target="https://projectcatalyst.io/funds/10/f13-cardano-open-developers/millions-of-sites-one-solution-plug-and-play-cardano-integration" TargetMode="External"/><Relationship Id="rId281" Type="http://schemas.openxmlformats.org/officeDocument/2006/relationships/hyperlink" Target="https://projectcatalyst.io/funds/10/f13-cardano-open-developers/cardano-based-microfinance-platform" TargetMode="External"/><Relationship Id="rId57" Type="http://schemas.openxmlformats.org/officeDocument/2006/relationships/hyperlink" Target="https://projectcatalyst.io/funds/10/f13-cardano-open-developers/open-source-cardano-native-token-staking-smart-contract-for-all" TargetMode="External"/><Relationship Id="rId280" Type="http://schemas.openxmlformats.org/officeDocument/2006/relationships/hyperlink" Target="https://projectcatalyst.io/funds/10/f13-cardano-open-developers/cardanodevsync-cds-a-decentralized-developer-productivity-and-collaboration-tool-on-cardano" TargetMode="External"/><Relationship Id="rId56" Type="http://schemas.openxmlformats.org/officeDocument/2006/relationships/hyperlink" Target="https://projectcatalyst.io/funds/10/f13-cardano-open-developers/drep-integration-by-dollarhandle" TargetMode="External"/><Relationship Id="rId159" Type="http://schemas.openxmlformats.org/officeDocument/2006/relationships/hyperlink" Target="https://projectcatalyst.io/funds/10/f13-cardano-open-developers/attentionsdk-deploy-on-chain-marketing-campaigns-in-one-click-to-help-projects-and-developers-build-distribution-open-source-galxezealy-clone" TargetMode="External"/><Relationship Id="rId59" Type="http://schemas.openxmlformats.org/officeDocument/2006/relationships/hyperlink" Target="https://projectcatalyst.io/funds/10/f13-cardano-open-developers/genesis-open-source-multi-sig-wallet" TargetMode="External"/><Relationship Id="rId154" Type="http://schemas.openxmlformats.org/officeDocument/2006/relationships/hyperlink" Target="https://projectcatalyst.io/funds/10/f13-cardano-open-developers/hasgen-ai-powered-code-and-ui-generation-for-cardano-haskell-developers" TargetMode="External"/><Relationship Id="rId275" Type="http://schemas.openxmlformats.org/officeDocument/2006/relationships/hyperlink" Target="https://projectcatalyst.io/funds/10/f13-cardano-open-developers/selfdriven-cardanowalletsio-v2-upgrade" TargetMode="External"/><Relationship Id="rId58" Type="http://schemas.openxmlformats.org/officeDocument/2006/relationships/hyperlink" Target="https://projectcatalyst.io/funds/10/f13-cardano-open-developers/extend-open-source-one-click-wallet-to-support-mass-actions" TargetMode="External"/><Relationship Id="rId153" Type="http://schemas.openxmlformats.org/officeDocument/2006/relationships/hyperlink" Target="https://projectcatalyst.io/funds/10/f13-cardano-open-developers/cardano-identity-based-access-control-npm-package" TargetMode="External"/><Relationship Id="rId274" Type="http://schemas.openxmlformats.org/officeDocument/2006/relationships/hyperlink" Target="https://projectcatalyst.io/funds/10/f13-cardano-open-developers/cardano-tours" TargetMode="External"/><Relationship Id="rId152" Type="http://schemas.openxmlformats.org/officeDocument/2006/relationships/hyperlink" Target="https://projectcatalyst.io/funds/10/f13-cardano-open-developers/secure-iot-device-management-on-cardano" TargetMode="External"/><Relationship Id="rId273" Type="http://schemas.openxmlformats.org/officeDocument/2006/relationships/hyperlink" Target="https://projectcatalyst.io/funds/10/f13-cardano-open-developers/decentralized-java-marketplace" TargetMode="External"/><Relationship Id="rId151" Type="http://schemas.openxmlformats.org/officeDocument/2006/relationships/hyperlink" Target="https://projectcatalyst.io/funds/10/f13-cardano-open-developers/personalizing-autonomous-agents-for-cardano-governance" TargetMode="External"/><Relationship Id="rId272" Type="http://schemas.openxmlformats.org/officeDocument/2006/relationships/hyperlink" Target="https://projectcatalyst.io/funds/10/f13-cardano-open-developers/diy-cardanobot-build-your-bot-with-zero-cost" TargetMode="External"/><Relationship Id="rId158" Type="http://schemas.openxmlformats.org/officeDocument/2006/relationships/hyperlink" Target="https://projectcatalyst.io/funds/10/f13-cardano-open-developers/phase-2-cardano-for-100000-users" TargetMode="External"/><Relationship Id="rId279" Type="http://schemas.openxmlformats.org/officeDocument/2006/relationships/hyperlink" Target="https://projectcatalyst.io/funds/10/f13-cardano-open-developers/educating-student-in-cardano-app" TargetMode="External"/><Relationship Id="rId157" Type="http://schemas.openxmlformats.org/officeDocument/2006/relationships/hyperlink" Target="https://projectcatalyst.io/funds/10/f13-cardano-open-developers/ai-enhanced-knowledge-graph-for-cardano-blockchain-development" TargetMode="External"/><Relationship Id="rId278" Type="http://schemas.openxmlformats.org/officeDocument/2006/relationships/hyperlink" Target="https://projectcatalyst.io/funds/10/f13-cardano-open-developers/crowdsourced-urban-planning-on-cardano" TargetMode="External"/><Relationship Id="rId156" Type="http://schemas.openxmlformats.org/officeDocument/2006/relationships/hyperlink" Target="https://projectcatalyst.io/funds/10/f13-cardano-open-developers/bind-friendly-c-library-for-uplc-untyped-plutus-core-code-execution-9d319" TargetMode="External"/><Relationship Id="rId277" Type="http://schemas.openxmlformats.org/officeDocument/2006/relationships/hyperlink" Target="https://projectcatalyst.io/funds/10/f13-cardano-open-developers/decentralized-company-management-system-with-smart-contracts" TargetMode="External"/><Relationship Id="rId155" Type="http://schemas.openxmlformats.org/officeDocument/2006/relationships/hyperlink" Target="https://projectcatalyst.io/funds/10/f13-cardano-open-developers/cardano-decentralized-data-storage-using-atala-prism" TargetMode="External"/><Relationship Id="rId276" Type="http://schemas.openxmlformats.org/officeDocument/2006/relationships/hyperlink" Target="https://projectcatalyst.io/funds/10/f13-cardano-open-developers/multisig-wallet-library-with-apis-for-cardano" TargetMode="External"/><Relationship Id="rId107" Type="http://schemas.openxmlformats.org/officeDocument/2006/relationships/hyperlink" Target="https://projectcatalyst.io/funds/10/f13-cardano-open-developers/cardano-smart-contract-generator-or-generate-and-deploy-a-smart-contract-in-under-1-hour" TargetMode="External"/><Relationship Id="rId228" Type="http://schemas.openxmlformats.org/officeDocument/2006/relationships/hyperlink" Target="https://projectcatalyst.io/funds/10/f13-cardano-open-developers/cardano-collectibles-a-decentralized-trading-card-game" TargetMode="External"/><Relationship Id="rId349" Type="http://schemas.openxmlformats.org/officeDocument/2006/relationships/hyperlink" Target="https://projectcatalyst.io/funds/10/f13-cardano-open-developers/developing-platform-for-general-education-engagement-in-ethiopia" TargetMode="External"/><Relationship Id="rId106" Type="http://schemas.openxmlformats.org/officeDocument/2006/relationships/hyperlink" Target="https://projectcatalyst.io/funds/10/f13-cardano-open-developers/yepple-reactnextjs-wallet-connector-for-mainstream-adoption" TargetMode="External"/><Relationship Id="rId227" Type="http://schemas.openxmlformats.org/officeDocument/2006/relationships/hyperlink" Target="https://projectcatalyst.io/funds/10/f13-cardano-open-developers/cardano-browser-your-gateway-to-the-cardano-ecosystem-earn-ada-while-browsing-block-ads-or-get-paid-to-watch" TargetMode="External"/><Relationship Id="rId348" Type="http://schemas.openxmlformats.org/officeDocument/2006/relationships/hyperlink" Target="https://projectcatalyst.io/funds/10/f13-cardano-open-developers/cardano-cinematic-collective-uniting-movie-lovers-in-the-blockchain-era" TargetMode="External"/><Relationship Id="rId105" Type="http://schemas.openxmlformats.org/officeDocument/2006/relationships/hyperlink" Target="https://projectcatalyst.io/funds/10/f13-cardano-open-developers/yepple-airdrop-solutions-api-and-sdk" TargetMode="External"/><Relationship Id="rId226" Type="http://schemas.openxmlformats.org/officeDocument/2006/relationships/hyperlink" Target="https://projectcatalyst.io/funds/10/f13-cardano-open-developers/customizable-airdrops-and-escrow-tools-for-creators-or-nft-guild" TargetMode="External"/><Relationship Id="rId347" Type="http://schemas.openxmlformats.org/officeDocument/2006/relationships/hyperlink" Target="https://projectcatalyst.io/funds/10/f13-cardano-open-developers/animationdev-empowering-developers-with-comprehensive-tools-and-collaboration-706d5" TargetMode="External"/><Relationship Id="rId104" Type="http://schemas.openxmlformats.org/officeDocument/2006/relationships/hyperlink" Target="https://projectcatalyst.io/funds/10/f13-cardano-open-developers/ikigai-or-steam-wallet-account-linking-and-integration-open-source" TargetMode="External"/><Relationship Id="rId225" Type="http://schemas.openxmlformats.org/officeDocument/2006/relationships/hyperlink" Target="https://projectcatalyst.io/funds/10/f13-cardano-open-developers/building-smart-contracts-a-comprehensive-learning-platform-for-cardano-developers-to-improve-skills-in-plutus-and-lucid-frameworks" TargetMode="External"/><Relationship Id="rId346" Type="http://schemas.openxmlformats.org/officeDocument/2006/relationships/hyperlink" Target="https://projectcatalyst.io/funds/10/f13-cardano-open-developers/telegram-crypto-portfolio-tracker-empowering-cardano-users-with-real-time-insights-and-management-tools" TargetMode="External"/><Relationship Id="rId109" Type="http://schemas.openxmlformats.org/officeDocument/2006/relationships/hyperlink" Target="https://projectcatalyst.io/funds/10/f13-cardano-open-developers/djedalliance-stableorder-djed-shu-stablecoin-implementation" TargetMode="External"/><Relationship Id="rId108" Type="http://schemas.openxmlformats.org/officeDocument/2006/relationships/hyperlink" Target="https://projectcatalyst.io/funds/10/f13-cardano-open-developers/nova-finance-v2-smart-lending" TargetMode="External"/><Relationship Id="rId229" Type="http://schemas.openxmlformats.org/officeDocument/2006/relationships/hyperlink" Target="https://projectcatalyst.io/funds/10/f13-cardano-open-developers/learn-and-play-cardano-for-kids" TargetMode="External"/><Relationship Id="rId220" Type="http://schemas.openxmlformats.org/officeDocument/2006/relationships/hyperlink" Target="https://projectcatalyst.io/funds/10/f13-cardano-open-developers/cardano-smart-contract-testing-sandbox-for-developers" TargetMode="External"/><Relationship Id="rId341" Type="http://schemas.openxmlformats.org/officeDocument/2006/relationships/hyperlink" Target="https://projectcatalyst.io/funds/10/f13-cardano-open-developers/decentralized-review-and-reputation-based-incentive-system" TargetMode="External"/><Relationship Id="rId340" Type="http://schemas.openxmlformats.org/officeDocument/2006/relationships/hyperlink" Target="https://projectcatalyst.io/funds/10/f13-cardano-open-developers/betting-in-ethiopia-using-only-ada" TargetMode="External"/><Relationship Id="rId103" Type="http://schemas.openxmlformats.org/officeDocument/2006/relationships/hyperlink" Target="https://projectcatalyst.io/funds/10/f13-cardano-open-developers/turbocharging-cardano-dev-experience-automated-tools-and-templates" TargetMode="External"/><Relationship Id="rId224" Type="http://schemas.openxmlformats.org/officeDocument/2006/relationships/hyperlink" Target="https://projectcatalyst.io/funds/10/f13-cardano-open-developers/advanced-smart-contract-libraries-ai-enhanced" TargetMode="External"/><Relationship Id="rId345" Type="http://schemas.openxmlformats.org/officeDocument/2006/relationships/hyperlink" Target="https://projectcatalyst.io/funds/10/f13-cardano-open-developers/redefining-cardano-access-and-innovation-for-all-developer-educator-and-researcher" TargetMode="External"/><Relationship Id="rId102" Type="http://schemas.openxmlformats.org/officeDocument/2006/relationships/hyperlink" Target="https://projectcatalyst.io/funds/10/f13-cardano-open-developers/cardano-python-sdk-with-latest-updates" TargetMode="External"/><Relationship Id="rId223" Type="http://schemas.openxmlformats.org/officeDocument/2006/relationships/hyperlink" Target="https://projectcatalyst.io/funds/10/f13-cardano-open-developers/carps-cardano-plutus-package-registry" TargetMode="External"/><Relationship Id="rId344" Type="http://schemas.openxmlformats.org/officeDocument/2006/relationships/hyperlink" Target="https://projectcatalyst.io/funds/10/f13-cardano-open-developers/e-test-online-testing-platform-for-ethiopian-university-entrance-examination-preparation-using-blockchain-technology" TargetMode="External"/><Relationship Id="rId101" Type="http://schemas.openxmlformats.org/officeDocument/2006/relationships/hyperlink" Target="https://projectcatalyst.io/funds/10/f13-cardano-open-developers/expanding-unified-open-source-dex-analytics-for-cardano" TargetMode="External"/><Relationship Id="rId222" Type="http://schemas.openxmlformats.org/officeDocument/2006/relationships/hyperlink" Target="https://projectcatalyst.io/funds/10/f13-cardano-open-developers/open-wallet-score-ows-an-ai-deterctor-to-empower-safe-authentic-p2p-interactions-against-impersonation-ai-bots-and-bad-actors-by-giving-each-wallet-an-objective-score-based-on-chain-metrics" TargetMode="External"/><Relationship Id="rId343" Type="http://schemas.openxmlformats.org/officeDocument/2006/relationships/hyperlink" Target="https://projectcatalyst.io/funds/10/f13-cardano-open-developers/cardano-reactor-accelerating-react-based-cardano-development" TargetMode="External"/><Relationship Id="rId100" Type="http://schemas.openxmlformats.org/officeDocument/2006/relationships/hyperlink" Target="https://projectcatalyst.io/funds/10/f13-cardano-open-developers/cardano-sdk-for-flutter-cross-platform-integration" TargetMode="External"/><Relationship Id="rId221" Type="http://schemas.openxmlformats.org/officeDocument/2006/relationships/hyperlink" Target="https://projectcatalyst.io/funds/10/f13-cardano-open-developers/qr-code-txtemplates-creator-for-spos-dreps-nft-educators" TargetMode="External"/><Relationship Id="rId342" Type="http://schemas.openxmlformats.org/officeDocument/2006/relationships/hyperlink" Target="https://projectcatalyst.io/funds/10/f13-cardano-open-developers/detask-a-cardano-bounty-platform-for-developers" TargetMode="External"/><Relationship Id="rId217" Type="http://schemas.openxmlformats.org/officeDocument/2006/relationships/hyperlink" Target="https://projectcatalyst.io/funds/10/f13-cardano-open-developers/paas-open-source-off-chain-libraries-web3-ui-components-to-build-dapp-transactions-txs-with-free-paas-apis" TargetMode="External"/><Relationship Id="rId338" Type="http://schemas.openxmlformats.org/officeDocument/2006/relationships/hyperlink" Target="https://projectcatalyst.io/funds/10/f13-cardano-open-developers/token-deployment-simplified" TargetMode="External"/><Relationship Id="rId216" Type="http://schemas.openxmlformats.org/officeDocument/2006/relationships/hyperlink" Target="https://projectcatalyst.io/funds/10/f13-cardano-open-developers/a-cardano-development-roadmap-and-tooling-platform" TargetMode="External"/><Relationship Id="rId337" Type="http://schemas.openxmlformats.org/officeDocument/2006/relationships/hyperlink" Target="https://projectcatalyst.io/funds/10/f13-cardano-open-developers/mekenet-wallet" TargetMode="External"/><Relationship Id="rId215" Type="http://schemas.openxmlformats.org/officeDocument/2006/relationships/hyperlink" Target="https://projectcatalyst.io/funds/10/f13-cardano-open-developers/cardano-poker-blockchain-card-game" TargetMode="External"/><Relationship Id="rId336" Type="http://schemas.openxmlformats.org/officeDocument/2006/relationships/hyperlink" Target="https://projectcatalyst.io/funds/10/f13-cardano-open-developers/solving-real-world-problems" TargetMode="External"/><Relationship Id="rId214" Type="http://schemas.openxmlformats.org/officeDocument/2006/relationships/hyperlink" Target="https://projectcatalyst.io/funds/10/f13-cardano-open-developers/sky-protocol-level-2a-proof-of-authority-poa-data-availability-da-network-for-cardano" TargetMode="External"/><Relationship Id="rId335" Type="http://schemas.openxmlformats.org/officeDocument/2006/relationships/hyperlink" Target="https://projectcatalyst.io/funds/10/f13-cardano-open-developers/cardano-crowdsourced-threat-intelligence" TargetMode="External"/><Relationship Id="rId219" Type="http://schemas.openxmlformats.org/officeDocument/2006/relationships/hyperlink" Target="https://projectcatalyst.io/funds/10/f13-cardano-open-developers/mayz-cardano-index-funds-flextoken-orders" TargetMode="External"/><Relationship Id="rId218" Type="http://schemas.openxmlformats.org/officeDocument/2006/relationships/hyperlink" Target="https://projectcatalyst.io/funds/10/f13-cardano-open-developers/open-source-cardano-payment-gateway-for-e-commerce-mini-app" TargetMode="External"/><Relationship Id="rId339" Type="http://schemas.openxmlformats.org/officeDocument/2006/relationships/hyperlink" Target="https://projectcatalyst.io/funds/10/f13-cardano-open-developers/tex-educhain-education-management-system-applying-blockchain-technology-on-the-cardano-platform" TargetMode="External"/><Relationship Id="rId330" Type="http://schemas.openxmlformats.org/officeDocument/2006/relationships/hyperlink" Target="https://projectcatalyst.io/funds/10/f13-cardano-open-developers/dapp-wallet-integration-tool-mandala" TargetMode="External"/><Relationship Id="rId213" Type="http://schemas.openxmlformats.org/officeDocument/2006/relationships/hyperlink" Target="https://projectcatalyst.io/funds/10/f13-cardano-open-developers/blockchain-powered-e-commerce-platform" TargetMode="External"/><Relationship Id="rId334" Type="http://schemas.openxmlformats.org/officeDocument/2006/relationships/hyperlink" Target="https://projectcatalyst.io/funds/10/f13-cardano-open-developers/cardano-safe-nest-application-parental-control-for-kid-safety" TargetMode="External"/><Relationship Id="rId212" Type="http://schemas.openxmlformats.org/officeDocument/2006/relationships/hyperlink" Target="https://projectcatalyst.io/funds/10/f13-cardano-open-developers/biometric-access-identity-verification-system-baivs-a-customizable-blockchain-based-solution-for-secure-corporate-access-control-on-cardano" TargetMode="External"/><Relationship Id="rId333" Type="http://schemas.openxmlformats.org/officeDocument/2006/relationships/hyperlink" Target="https://projectcatalyst.io/funds/10/f13-cardano-open-developers/adatalent-open-source-platform-for-cardano-talent-matching" TargetMode="External"/><Relationship Id="rId211" Type="http://schemas.openxmlformats.org/officeDocument/2006/relationships/hyperlink" Target="https://projectcatalyst.io/funds/10/f13-cardano-open-developers/tex-marlowe-hub" TargetMode="External"/><Relationship Id="rId332" Type="http://schemas.openxmlformats.org/officeDocument/2006/relationships/hyperlink" Target="https://projectcatalyst.io/funds/10/f13-cardano-open-developers/automated-website-scraper-for-dead-link-detection-in-cardano-official-documentation-open-source-github-client" TargetMode="External"/><Relationship Id="rId210" Type="http://schemas.openxmlformats.org/officeDocument/2006/relationships/hyperlink" Target="https://projectcatalyst.io/funds/10/f13-cardano-open-developers/cardano-dev-assistant-an-ai-powered-vs-code-extension-fef1e" TargetMode="External"/><Relationship Id="rId331" Type="http://schemas.openxmlformats.org/officeDocument/2006/relationships/hyperlink" Target="https://projectcatalyst.io/funds/10/f13-cardano-open-developers/open-source-cipcps-insights-driving-data-driven-development" TargetMode="External"/><Relationship Id="rId129" Type="http://schemas.openxmlformats.org/officeDocument/2006/relationships/hyperlink" Target="https://projectcatalyst.io/funds/10/f13-cardano-open-developers/plug-and-play-open-source-dex-platform" TargetMode="External"/><Relationship Id="rId128" Type="http://schemas.openxmlformats.org/officeDocument/2006/relationships/hyperlink" Target="https://projectcatalyst.io/funds/10/f13-cardano-open-developers/cardanoplugin-plutus-code-analyzer" TargetMode="External"/><Relationship Id="rId249" Type="http://schemas.openxmlformats.org/officeDocument/2006/relationships/hyperlink" Target="https://projectcatalyst.io/funds/10/f13-cardano-open-developers/cardano-blockchain-academy-cba-blockchain-education-focusing-on-the-cardano-ecosystem-defi-and-staking-mechanisms" TargetMode="External"/><Relationship Id="rId127" Type="http://schemas.openxmlformats.org/officeDocument/2006/relationships/hyperlink" Target="https://projectcatalyst.io/funds/10/f13-cardano-open-developers/visualized-tool-for-transaction-building-in-cardano" TargetMode="External"/><Relationship Id="rId248" Type="http://schemas.openxmlformats.org/officeDocument/2006/relationships/hyperlink" Target="https://projectcatalyst.io/funds/10/f13-cardano-open-developers/cardano-ai-mentor" TargetMode="External"/><Relationship Id="rId126" Type="http://schemas.openxmlformats.org/officeDocument/2006/relationships/hyperlink" Target="https://projectcatalyst.io/funds/10/f13-cardano-open-developers/lantr-scalus-plutus-v3-support" TargetMode="External"/><Relationship Id="rId247" Type="http://schemas.openxmlformats.org/officeDocument/2006/relationships/hyperlink" Target="https://projectcatalyst.io/funds/10/f13-cardano-open-developers/djedalliance-stableorder-hodlcoin-staking-platform" TargetMode="External"/><Relationship Id="rId121" Type="http://schemas.openxmlformats.org/officeDocument/2006/relationships/hyperlink" Target="https://projectcatalyst.io/funds/10/f13-cardano-open-developers/cardano-visual-studio-code-extension-enhancing-the-developer-experience" TargetMode="External"/><Relationship Id="rId242" Type="http://schemas.openxmlformats.org/officeDocument/2006/relationships/hyperlink" Target="https://projectcatalyst.io/funds/10/f13-cardano-open-developers/new-set-of-daily-tooling-for-cardano-developers" TargetMode="External"/><Relationship Id="rId120" Type="http://schemas.openxmlformats.org/officeDocument/2006/relationships/hyperlink" Target="https://projectcatalyst.io/funds/10/f13-cardano-open-developers/secure-cross-chain-bitcoin-lightning-and-cardano-channels-with-perun" TargetMode="External"/><Relationship Id="rId241" Type="http://schemas.openxmlformats.org/officeDocument/2006/relationships/hyperlink" Target="https://projectcatalyst.io/funds/10/f13-cardano-open-developers/misra-compliant-c-sdk-for-blockfrost-api-490c4" TargetMode="External"/><Relationship Id="rId240" Type="http://schemas.openxmlformats.org/officeDocument/2006/relationships/hyperlink" Target="https://projectcatalyst.io/funds/10/f13-cardano-open-developers/ai-driven-predictive-analytics-for-network-performance-and-security-optimization-on-cardano" TargetMode="External"/><Relationship Id="rId125" Type="http://schemas.openxmlformats.org/officeDocument/2006/relationships/hyperlink" Target="https://projectcatalyst.io/funds/10/f13-cardano-open-developers/transaction-model-management" TargetMode="External"/><Relationship Id="rId246" Type="http://schemas.openxmlformats.org/officeDocument/2006/relationships/hyperlink" Target="https://projectcatalyst.io/funds/10/f13-cardano-open-developers/golang-sdk-for-cardanobi-api-3cf25" TargetMode="External"/><Relationship Id="rId124" Type="http://schemas.openxmlformats.org/officeDocument/2006/relationships/hyperlink" Target="https://projectcatalyst.io/funds/10/f13-cardano-open-developers/protofire-contract-explorer" TargetMode="External"/><Relationship Id="rId245" Type="http://schemas.openxmlformats.org/officeDocument/2006/relationships/hyperlink" Target="https://projectcatalyst.io/funds/10/f13-cardano-open-developers/elliptic-depin-partnerchain-framework-for-cardano" TargetMode="External"/><Relationship Id="rId123" Type="http://schemas.openxmlformats.org/officeDocument/2006/relationships/hyperlink" Target="https://projectcatalyst.io/funds/10/f13-cardano-open-developers/open-source-prediction-market-smart-contracts" TargetMode="External"/><Relationship Id="rId244" Type="http://schemas.openxmlformats.org/officeDocument/2006/relationships/hyperlink" Target="https://projectcatalyst.io/funds/10/f13-cardano-open-developers/cardano-telegram-wallet-with-defi-integration-and-whale-watcher" TargetMode="External"/><Relationship Id="rId122" Type="http://schemas.openxmlformats.org/officeDocument/2006/relationships/hyperlink" Target="https://projectcatalyst.io/funds/10/f13-cardano-open-developers/tiamat-decentralized-and-instantly-interoperable-layer-2-for-cardano" TargetMode="External"/><Relationship Id="rId243" Type="http://schemas.openxmlformats.org/officeDocument/2006/relationships/hyperlink" Target="https://projectcatalyst.io/funds/10/f13-cardano-open-developers/hx-dao-empowering-human-value-exchange-on-cardano" TargetMode="External"/><Relationship Id="rId95" Type="http://schemas.openxmlformats.org/officeDocument/2006/relationships/hyperlink" Target="https://projectcatalyst.io/funds/10/f13-cardano-open-developers/cardano-code-lab-code-test-deploy-all-in-one-place" TargetMode="External"/><Relationship Id="rId94" Type="http://schemas.openxmlformats.org/officeDocument/2006/relationships/hyperlink" Target="https://projectcatalyst.io/funds/10/f13-cardano-open-developers/automating-smart-contract-and-dapp-development" TargetMode="External"/><Relationship Id="rId97" Type="http://schemas.openxmlformats.org/officeDocument/2006/relationships/hyperlink" Target="https://projectcatalyst.io/funds/10/f13-cardano-open-developers/cross-platform-sdk-empowering-blockchain-integration" TargetMode="External"/><Relationship Id="rId96" Type="http://schemas.openxmlformats.org/officeDocument/2006/relationships/hyperlink" Target="https://projectcatalyst.io/funds/10/f13-cardano-open-developers/zero-knowledge-rwa-tokenization-and-trading-protocol-on-midnight-open-source" TargetMode="External"/><Relationship Id="rId99" Type="http://schemas.openxmlformats.org/officeDocument/2006/relationships/hyperlink" Target="https://projectcatalyst.io/funds/10/f13-cardano-open-developers/trustpilot-for-dreps-on-chain-dreps-rating-and-review-score-algorithmic-framework-for-cardano-governance" TargetMode="External"/><Relationship Id="rId98" Type="http://schemas.openxmlformats.org/officeDocument/2006/relationships/hyperlink" Target="https://projectcatalyst.io/funds/10/f13-cardano-open-developers/marlowe-vs-code-extension-ai-and-clis-support-with-gui" TargetMode="External"/><Relationship Id="rId91" Type="http://schemas.openxmlformats.org/officeDocument/2006/relationships/hyperlink" Target="https://projectcatalyst.io/funds/10/f13-cardano-open-developers/next-gen-cardano-explorer-advanced-cardano-smart-contract-analytics-and-dashboard" TargetMode="External"/><Relationship Id="rId90" Type="http://schemas.openxmlformats.org/officeDocument/2006/relationships/hyperlink" Target="https://projectcatalyst.io/funds/10/f13-cardano-open-developers/ai-powered-cardano-ecosystem-dashboard" TargetMode="External"/><Relationship Id="rId93" Type="http://schemas.openxmlformats.org/officeDocument/2006/relationships/hyperlink" Target="https://projectcatalyst.io/funds/10/f13-cardano-open-developers/cardano-native-token-greater-bitcoin-bridge-open-source" TargetMode="External"/><Relationship Id="rId92" Type="http://schemas.openxmlformats.org/officeDocument/2006/relationships/hyperlink" Target="https://projectcatalyst.io/funds/10/f13-cardano-open-developers/dexhunter-price-swaps-and-token-api-for-cardano-developers-and-projects" TargetMode="External"/><Relationship Id="rId118" Type="http://schemas.openxmlformats.org/officeDocument/2006/relationships/hyperlink" Target="https://projectcatalyst.io/funds/10/f13-cardano-open-developers/cardano-devhub-a-comprehensive-support-platform-for-new-developers" TargetMode="External"/><Relationship Id="rId239" Type="http://schemas.openxmlformats.org/officeDocument/2006/relationships/hyperlink" Target="https://projectcatalyst.io/funds/10/f13-cardano-open-developers/cardanopilot-ai-powered-smart-contract-audit-companion" TargetMode="External"/><Relationship Id="rId117" Type="http://schemas.openxmlformats.org/officeDocument/2006/relationships/hyperlink" Target="https://projectcatalyst.io/funds/10/f13-cardano-open-developers/unified-development-tool-chain-for-cardano-smart-contract-development" TargetMode="External"/><Relationship Id="rId238" Type="http://schemas.openxmlformats.org/officeDocument/2006/relationships/hyperlink" Target="https://projectcatalyst.io/funds/10/f13-cardano-open-developers/cardano-wallet-management-system" TargetMode="External"/><Relationship Id="rId116" Type="http://schemas.openxmlformats.org/officeDocument/2006/relationships/hyperlink" Target="https://projectcatalyst.io/funds/10/f13-cardano-open-developers/yepple-token-staking-api-sdk-and-dashboard" TargetMode="External"/><Relationship Id="rId237" Type="http://schemas.openxmlformats.org/officeDocument/2006/relationships/hyperlink" Target="https://projectcatalyst.io/funds/10/f13-cardano-open-developers/cardano-ai-powered-learning-management-system" TargetMode="External"/><Relationship Id="rId358" Type="http://schemas.openxmlformats.org/officeDocument/2006/relationships/drawing" Target="../drawings/drawing2.xml"/><Relationship Id="rId115" Type="http://schemas.openxmlformats.org/officeDocument/2006/relationships/hyperlink" Target="https://projectcatalyst.io/funds/10/f13-cardano-open-developers/tempo-visualizing-cardano-treasury-and-reserve-data" TargetMode="External"/><Relationship Id="rId236" Type="http://schemas.openxmlformats.org/officeDocument/2006/relationships/hyperlink" Target="https://projectcatalyst.io/funds/10/f13-cardano-open-developers/cardano-threat-intelligence-a-security-education-platform-f2201" TargetMode="External"/><Relationship Id="rId357" Type="http://schemas.openxmlformats.org/officeDocument/2006/relationships/hyperlink" Target="https://projectcatalyst.io/funds/10/f13-cardano-open-developers/digital-course-on-idea-generation-for-cardano" TargetMode="External"/><Relationship Id="rId119" Type="http://schemas.openxmlformats.org/officeDocument/2006/relationships/hyperlink" Target="https://projectcatalyst.io/funds/10/f13-cardano-open-developers/embeddable-code-playground-and-runner-for-interactive-cardano-documentation-that-supports-multiple-programming-languages-aiken-opshin-python-javascript" TargetMode="External"/><Relationship Id="rId110" Type="http://schemas.openxmlformats.org/officeDocument/2006/relationships/hyperlink" Target="https://projectcatalyst.io/funds/10/f13-cardano-open-developers/open-source-cardano-event-driven-architecture-framework" TargetMode="External"/><Relationship Id="rId231" Type="http://schemas.openxmlformats.org/officeDocument/2006/relationships/hyperlink" Target="https://projectcatalyst.io/funds/10/f13-cardano-open-developers/ai-based-smart-contract-auditing-tool-that-saves-millions-from-being-stolen" TargetMode="External"/><Relationship Id="rId352" Type="http://schemas.openxmlformats.org/officeDocument/2006/relationships/hyperlink" Target="https://projectcatalyst.io/funds/10/f13-cardano-open-developers/advancing-the-impact-of-africa-funded-projects-with-data-driven-transparency" TargetMode="External"/><Relationship Id="rId230" Type="http://schemas.openxmlformats.org/officeDocument/2006/relationships/hyperlink" Target="https://projectcatalyst.io/funds/10/f13-cardano-open-developers/decentralized-microloan-platform-on-cardano" TargetMode="External"/><Relationship Id="rId351" Type="http://schemas.openxmlformats.org/officeDocument/2006/relationships/hyperlink" Target="https://projectcatalyst.io/funds/10/f13-cardano-open-developers/rent-wise-in-ada" TargetMode="External"/><Relationship Id="rId350" Type="http://schemas.openxmlformats.org/officeDocument/2006/relationships/hyperlink" Target="https://projectcatalyst.io/funds/10/f13-cardano-open-developers/cardano-symphony-a-new-era-of-music-data-insights" TargetMode="External"/><Relationship Id="rId114" Type="http://schemas.openxmlformats.org/officeDocument/2006/relationships/hyperlink" Target="https://projectcatalyst.io/funds/10/f13-cardano-open-developers/blockfrost-c-sdk-96a93" TargetMode="External"/><Relationship Id="rId235" Type="http://schemas.openxmlformats.org/officeDocument/2006/relationships/hyperlink" Target="https://projectcatalyst.io/funds/10/f13-cardano-open-developers/learnai-for-aiken-education-growth" TargetMode="External"/><Relationship Id="rId356" Type="http://schemas.openxmlformats.org/officeDocument/2006/relationships/hyperlink" Target="https://projectcatalyst.io/funds/10/f13-cardano-open-developers/education-addis-immutable-student-registration-on-cardano" TargetMode="External"/><Relationship Id="rId113" Type="http://schemas.openxmlformats.org/officeDocument/2006/relationships/hyperlink" Target="https://projectcatalyst.io/funds/10/f13-cardano-open-developers/ultimate-library-of-cardano-tools-130-pages-adastackio" TargetMode="External"/><Relationship Id="rId234" Type="http://schemas.openxmlformats.org/officeDocument/2006/relationships/hyperlink" Target="https://projectcatalyst.io/funds/10/f13-cardano-open-developers/cardano-assistant" TargetMode="External"/><Relationship Id="rId355" Type="http://schemas.openxmlformats.org/officeDocument/2006/relationships/hyperlink" Target="https://projectcatalyst.io/funds/10/f13-cardano-open-developers/telegram-smart-wallet-for-dreps-and-delegators-account-abstraction-in-governance" TargetMode="External"/><Relationship Id="rId112" Type="http://schemas.openxmlformats.org/officeDocument/2006/relationships/hyperlink" Target="https://projectcatalyst.io/funds/10/f13-cardano-open-developers/vtc-adatrust-decentralized-fund-management-solution-on-cardano" TargetMode="External"/><Relationship Id="rId233" Type="http://schemas.openxmlformats.org/officeDocument/2006/relationships/hyperlink" Target="https://projectcatalyst.io/funds/10/f13-cardano-open-developers/ai-powered-autonomous-cardano-stake-pool-operator" TargetMode="External"/><Relationship Id="rId354" Type="http://schemas.openxmlformats.org/officeDocument/2006/relationships/hyperlink" Target="https://projectcatalyst.io/funds/10/f13-cardano-open-developers/eximchain" TargetMode="External"/><Relationship Id="rId111" Type="http://schemas.openxmlformats.org/officeDocument/2006/relationships/hyperlink" Target="https://projectcatalyst.io/funds/10/f13-cardano-open-developers/drep-evaluation-and-reputation-protocol-for-cardano-governance-open-source" TargetMode="External"/><Relationship Id="rId232" Type="http://schemas.openxmlformats.org/officeDocument/2006/relationships/hyperlink" Target="https://projectcatalyst.io/funds/10/f13-cardano-open-developers/cardano-x-polkadot-subcatalyst" TargetMode="External"/><Relationship Id="rId353" Type="http://schemas.openxmlformats.org/officeDocument/2006/relationships/hyperlink" Target="https://projectcatalyst.io/funds/10/f13-cardano-open-developers/women-of-web3-platform-in-ethiopia-3d673" TargetMode="External"/><Relationship Id="rId305" Type="http://schemas.openxmlformats.org/officeDocument/2006/relationships/hyperlink" Target="https://projectcatalyst.io/funds/10/f13-cardano-open-developers/diversum-an-inclusive-platform-for-neurodivergent-individuals" TargetMode="External"/><Relationship Id="rId304" Type="http://schemas.openxmlformats.org/officeDocument/2006/relationships/hyperlink" Target="https://projectcatalyst.io/funds/10/f13-cardano-open-developers/c3cardano-credit-connect" TargetMode="External"/><Relationship Id="rId303" Type="http://schemas.openxmlformats.org/officeDocument/2006/relationships/hyperlink" Target="https://projectcatalyst.io/funds/10/f13-cardano-open-developers/advanced-and-clear-cardano-explorer" TargetMode="External"/><Relationship Id="rId302" Type="http://schemas.openxmlformats.org/officeDocument/2006/relationships/hyperlink" Target="https://projectcatalyst.io/funds/10/f13-cardano-open-developers/sutra-build-cardano-application-using-elixir-language-open-source" TargetMode="External"/><Relationship Id="rId309" Type="http://schemas.openxmlformats.org/officeDocument/2006/relationships/hyperlink" Target="https://projectcatalyst.io/funds/10/f13-cardano-open-developers/develop-crypto-news-platform-and-educate-users-on-the-cardano-ecosystem-and-futures-in-ethiopia" TargetMode="External"/><Relationship Id="rId308" Type="http://schemas.openxmlformats.org/officeDocument/2006/relationships/hyperlink" Target="https://projectcatalyst.io/funds/10/f13-cardano-open-developers/cardano-farm-nft-farming-game" TargetMode="External"/><Relationship Id="rId307" Type="http://schemas.openxmlformats.org/officeDocument/2006/relationships/hyperlink" Target="https://projectcatalyst.io/funds/10/f13-cardano-open-developers/cardano-big-brain-an-open-source-decentralized-cardano-llm" TargetMode="External"/><Relationship Id="rId306" Type="http://schemas.openxmlformats.org/officeDocument/2006/relationships/hyperlink" Target="https://projectcatalyst.io/funds/10/f13-cardano-open-developers/care-by-cardano-for-patient" TargetMode="External"/><Relationship Id="rId301" Type="http://schemas.openxmlformats.org/officeDocument/2006/relationships/hyperlink" Target="https://projectcatalyst.io/funds/10/f13-cardano-open-developers/blockchain-based-gym-membership-system-with-cardano-integration" TargetMode="External"/><Relationship Id="rId300" Type="http://schemas.openxmlformats.org/officeDocument/2006/relationships/hyperlink" Target="https://projectcatalyst.io/funds/10/f13-cardano-open-developers/cardano-full-stack-dapp-framework-simplifying-on-chain-and-off-chain-development" TargetMode="External"/><Relationship Id="rId206" Type="http://schemas.openxmlformats.org/officeDocument/2006/relationships/hyperlink" Target="https://projectcatalyst.io/funds/10/f13-cardano-open-developers/saib-chrysalis-a-modern-c-serialization-library-for-net-cardano-development" TargetMode="External"/><Relationship Id="rId327" Type="http://schemas.openxmlformats.org/officeDocument/2006/relationships/hyperlink" Target="https://projectcatalyst.io/funds/10/f13-cardano-open-developers/cardano-trading-and-whale-movement-tracker-telegram-mini-app" TargetMode="External"/><Relationship Id="rId205" Type="http://schemas.openxmlformats.org/officeDocument/2006/relationships/hyperlink" Target="https://projectcatalyst.io/funds/10/f13-cardano-open-developers/tap-to-earn-telegram-mini-app" TargetMode="External"/><Relationship Id="rId326" Type="http://schemas.openxmlformats.org/officeDocument/2006/relationships/hyperlink" Target="https://projectcatalyst.io/funds/10/f13-cardano-open-developers/cardano-kids-coding-challenge" TargetMode="External"/><Relationship Id="rId204" Type="http://schemas.openxmlformats.org/officeDocument/2006/relationships/hyperlink" Target="https://projectcatalyst.io/funds/10/f13-cardano-open-developers/proposal-title-decentralized-tax-payment-and-verification-on-cardano" TargetMode="External"/><Relationship Id="rId325" Type="http://schemas.openxmlformats.org/officeDocument/2006/relationships/hyperlink" Target="https://projectcatalyst.io/funds/10/f13-cardano-open-developers/cardano-personal-finance-academy-cpfa-empowering-users-with-blockchain-based-personal-finance-education" TargetMode="External"/><Relationship Id="rId203" Type="http://schemas.openxmlformats.org/officeDocument/2006/relationships/hyperlink" Target="https://projectcatalyst.io/funds/10/f13-cardano-open-developers/cardano-blockchain-e-learning-web-app-for-high-school-and-university-freshmen-students-in-ethiopia" TargetMode="External"/><Relationship Id="rId324" Type="http://schemas.openxmlformats.org/officeDocument/2006/relationships/hyperlink" Target="https://projectcatalyst.io/funds/10/f13-cardano-open-developers/government-back-and-pushed-training-program-for-high-school-and-college-for-block-chain-integration-into-apps-system-development-and-game-development-for-the-general-public-and-specialized-cou-4ab9f" TargetMode="External"/><Relationship Id="rId209" Type="http://schemas.openxmlformats.org/officeDocument/2006/relationships/hyperlink" Target="https://projectcatalyst.io/funds/10/f13-cardano-open-developers/gamechanger-open-sourcing-gcfs-to-put-dapps-fully-on-chain-not-in-centralized-nor-external-infrastructure" TargetMode="External"/><Relationship Id="rId208" Type="http://schemas.openxmlformats.org/officeDocument/2006/relationships/hyperlink" Target="https://projectcatalyst.io/funds/10/f13-cardano-open-developers/cardano-mobile-multisig-wallet" TargetMode="External"/><Relationship Id="rId329" Type="http://schemas.openxmlformats.org/officeDocument/2006/relationships/hyperlink" Target="https://projectcatalyst.io/funds/10/f13-cardano-open-developers/empowering-blockchain-education-in-ethiopia-enhancing-cardano-awareness-through-a-telegram-mini-app-and-reward-based-learning" TargetMode="External"/><Relationship Id="rId207" Type="http://schemas.openxmlformats.org/officeDocument/2006/relationships/hyperlink" Target="https://projectcatalyst.io/funds/10/f13-cardano-open-developers/cardano-playground-code-compile-and-deploy-in-one-place-fbbbf" TargetMode="External"/><Relationship Id="rId328" Type="http://schemas.openxmlformats.org/officeDocument/2006/relationships/hyperlink" Target="https://projectcatalyst.io/funds/10/f13-cardano-open-developers/optimizing-project-management-tools-for-effective-volunteer-coordination" TargetMode="External"/><Relationship Id="rId202" Type="http://schemas.openxmlformats.org/officeDocument/2006/relationships/hyperlink" Target="https://projectcatalyst.io/funds/10/f13-cardano-open-developers/cardano-test-wallet-e2e-dapp-testing-and-private-network" TargetMode="External"/><Relationship Id="rId323" Type="http://schemas.openxmlformats.org/officeDocument/2006/relationships/hyperlink" Target="https://projectcatalyst.io/funds/10/f13-cardano-open-developers/cip-60-music-metadata-enrichment-tooling" TargetMode="External"/><Relationship Id="rId201" Type="http://schemas.openxmlformats.org/officeDocument/2006/relationships/hyperlink" Target="https://projectcatalyst.io/funds/10/f13-cardano-open-developers/phase-2-universal-ada-payment-gateway-for-45percent-of-global-websites" TargetMode="External"/><Relationship Id="rId322" Type="http://schemas.openxmlformats.org/officeDocument/2006/relationships/hyperlink" Target="https://projectcatalyst.io/funds/10/f13-cardano-open-developers/fast-track-cardano-development-with-containerised-api-suite" TargetMode="External"/><Relationship Id="rId200" Type="http://schemas.openxmlformats.org/officeDocument/2006/relationships/hyperlink" Target="https://projectcatalyst.io/funds/10/f13-cardano-open-developers/net-sdk-for-cardanobi-api-c4904" TargetMode="External"/><Relationship Id="rId321" Type="http://schemas.openxmlformats.org/officeDocument/2006/relationships/hyperlink" Target="https://projectcatalyst.io/funds/10/f13-cardano-open-developers/ai-powered-chatbot-assistant-for-the-project-catalyst-community-and-proposers" TargetMode="External"/><Relationship Id="rId320" Type="http://schemas.openxmlformats.org/officeDocument/2006/relationships/hyperlink" Target="https://projectcatalyst.io/funds/10/f13-cardano-open-developers/decentralized-mental-health-solutions-on-cardano-enhancing-accessibility-and-support" TargetMode="External"/><Relationship Id="rId316" Type="http://schemas.openxmlformats.org/officeDocument/2006/relationships/hyperlink" Target="https://projectcatalyst.io/funds/10/f13-cardano-open-developers/web-based-prescription-and-drug-locating-system" TargetMode="External"/><Relationship Id="rId315" Type="http://schemas.openxmlformats.org/officeDocument/2006/relationships/hyperlink" Target="https://projectcatalyst.io/funds/10/f13-cardano-open-developers/cryptokids-teaching-blockchain-and-cardano-to-children" TargetMode="External"/><Relationship Id="rId314" Type="http://schemas.openxmlformats.org/officeDocument/2006/relationships/hyperlink" Target="https://projectcatalyst.io/funds/10/f13-cardano-open-developers/kurat-tech-redefining-entertainment-in-ethiopia-with-cardano-22d7f" TargetMode="External"/><Relationship Id="rId313" Type="http://schemas.openxmlformats.org/officeDocument/2006/relationships/hyperlink" Target="https://projectcatalyst.io/funds/10/f13-cardano-open-developers/empowering-developers-open-innovation-on-cardano" TargetMode="External"/><Relationship Id="rId319" Type="http://schemas.openxmlformats.org/officeDocument/2006/relationships/hyperlink" Target="https://projectcatalyst.io/funds/10/f13-cardano-open-developers/identus-support-for-dwn-distributed-web-nodes" TargetMode="External"/><Relationship Id="rId318" Type="http://schemas.openxmlformats.org/officeDocument/2006/relationships/hyperlink" Target="https://projectcatalyst.io/funds/10/f13-cardano-open-developers/trustortask-trusted-earns-powerful-promotions-simple-way" TargetMode="External"/><Relationship Id="rId317" Type="http://schemas.openxmlformats.org/officeDocument/2006/relationships/hyperlink" Target="https://projectcatalyst.io/funds/10/f13-cardano-open-developers/decentralized-bug-bounty-platform-for-cardano" TargetMode="External"/><Relationship Id="rId312" Type="http://schemas.openxmlformats.org/officeDocument/2006/relationships/hyperlink" Target="https://projectcatalyst.io/funds/10/f13-cardano-open-developers/warpcast-frame-for-cardano-decentralized-social-media-integration" TargetMode="External"/><Relationship Id="rId311" Type="http://schemas.openxmlformats.org/officeDocument/2006/relationships/hyperlink" Target="https://projectcatalyst.io/funds/10/f13-cardano-open-developers/ada-compassion-fund" TargetMode="External"/><Relationship Id="rId310" Type="http://schemas.openxmlformats.org/officeDocument/2006/relationships/hyperlink" Target="https://projectcatalyst.io/funds/10/f13-cardano-open-developers/odyc-dao-cardano-developer-education-initiative"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projectcatalyst.io/funds/10/f13-cardano-open-ecosystem/sustaining-descentralizacion-total-expanding-cardanos-reach-in-the-hispanic-community" TargetMode="External"/><Relationship Id="rId194" Type="http://schemas.openxmlformats.org/officeDocument/2006/relationships/hyperlink" Target="https://projectcatalyst.io/funds/10/f13-cardano-open-ecosystem/governance-in-pictures" TargetMode="External"/><Relationship Id="rId193" Type="http://schemas.openxmlformats.org/officeDocument/2006/relationships/hyperlink" Target="https://projectcatalyst.io/funds/10/f13-cardano-open-ecosystem/nerds-latam-cardano-hackathon-series-6dd23" TargetMode="External"/><Relationship Id="rId192" Type="http://schemas.openxmlformats.org/officeDocument/2006/relationships/hyperlink" Target="https://projectcatalyst.io/funds/10/f13-cardano-open-ecosystem/cardano-developer-bootcamp" TargetMode="External"/><Relationship Id="rId191" Type="http://schemas.openxmlformats.org/officeDocument/2006/relationships/hyperlink" Target="https://projectcatalyst.io/funds/10/f13-cardano-open-ecosystem/cardano-marathon-2025-or-connecting-communities-and-expanding-brand-awareness" TargetMode="External"/><Relationship Id="rId187" Type="http://schemas.openxmlformats.org/officeDocument/2006/relationships/hyperlink" Target="https://projectcatalyst.io/funds/10/f13-cardano-open-ecosystem/global-cardano-onboarding-and-training-workshops-empowering-1000-new-users" TargetMode="External"/><Relationship Id="rId186" Type="http://schemas.openxmlformats.org/officeDocument/2006/relationships/hyperlink" Target="https://projectcatalyst.io/funds/10/f13-cardano-open-ecosystem/cardano-ambassador-indonesia-mini-ambassador-workshop" TargetMode="External"/><Relationship Id="rId185" Type="http://schemas.openxmlformats.org/officeDocument/2006/relationships/hyperlink" Target="https://projectcatalyst.io/funds/10/f13-cardano-open-ecosystem/ikigai-or-cardano-clash-marketing-campaign-tournament-marketing-cardano-to-gamers" TargetMode="External"/><Relationship Id="rId184" Type="http://schemas.openxmlformats.org/officeDocument/2006/relationships/hyperlink" Target="https://projectcatalyst.io/funds/10/f13-cardano-open-ecosystem/c2vn-lucid-off-chain-code-video-course-for-non-native-english-communities-developers-4b0e9" TargetMode="External"/><Relationship Id="rId189" Type="http://schemas.openxmlformats.org/officeDocument/2006/relationships/hyperlink" Target="https://projectcatalyst.io/funds/10/f13-cardano-open-ecosystem/cardano-powered-music-concert-for-ecosystem-growth" TargetMode="External"/><Relationship Id="rId188" Type="http://schemas.openxmlformats.org/officeDocument/2006/relationships/hyperlink" Target="https://projectcatalyst.io/funds/10/f13-cardano-open-ecosystem/cross-chain-caravan-part-1-driving-decentralized-learning-and-blockchain-adoption-one-mile-at-a-time" TargetMode="External"/><Relationship Id="rId183" Type="http://schemas.openxmlformats.org/officeDocument/2006/relationships/hyperlink" Target="https://projectcatalyst.io/funds/10/f13-cardano-open-ecosystem/empowering-rural-innovators-with-plutus-smart-contract-education-for-the-next-generation" TargetMode="External"/><Relationship Id="rId182" Type="http://schemas.openxmlformats.org/officeDocument/2006/relationships/hyperlink" Target="https://projectcatalyst.io/funds/10/f13-cardano-open-ecosystem/public-benefits-organizations-improving-legal-foundations-for-cardano-organizations" TargetMode="External"/><Relationship Id="rId181" Type="http://schemas.openxmlformats.org/officeDocument/2006/relationships/hyperlink" Target="https://projectcatalyst.io/funds/10/f13-cardano-open-ecosystem/accessible-ecosystem-services-for-community-empowerment-and-lowering-entry-barriers" TargetMode="External"/><Relationship Id="rId180" Type="http://schemas.openxmlformats.org/officeDocument/2006/relationships/hyperlink" Target="https://projectcatalyst.io/funds/10/f13-cardano-open-ecosystem/crypto-law-education-for-lawyers" TargetMode="External"/><Relationship Id="rId176" Type="http://schemas.openxmlformats.org/officeDocument/2006/relationships/hyperlink" Target="https://projectcatalyst.io/funds/10/f13-cardano-open-ecosystem/drep-debates-discussing-cardanos-future" TargetMode="External"/><Relationship Id="rId297" Type="http://schemas.openxmlformats.org/officeDocument/2006/relationships/hyperlink" Target="https://projectcatalyst.io/funds/10/f13-cardano-open-ecosystem/gaming-on-cardano-hackathons-and-community-events-in-india" TargetMode="External"/><Relationship Id="rId175" Type="http://schemas.openxmlformats.org/officeDocument/2006/relationships/hyperlink" Target="https://projectcatalyst.io/funds/10/f13-cardano-open-ecosystem/next-trend-labs-bootcamp-for-21-in-house-cardanomidnight-developers" TargetMode="External"/><Relationship Id="rId296" Type="http://schemas.openxmlformats.org/officeDocument/2006/relationships/hyperlink" Target="https://projectcatalyst.io/funds/10/f13-cardano-open-ecosystem/exploring-knowledge-a-digital-interactive-learning-and-adventure-hub-powered-by-cardano" TargetMode="External"/><Relationship Id="rId174" Type="http://schemas.openxmlformats.org/officeDocument/2006/relationships/hyperlink" Target="https://projectcatalyst.io/funds/10/f13-cardano-open-ecosystem/cardano-ecosystem-int-development-jam-linked-to-undp-event" TargetMode="External"/><Relationship Id="rId295" Type="http://schemas.openxmlformats.org/officeDocument/2006/relationships/hyperlink" Target="https://projectcatalyst.io/funds/10/f13-cardano-open-ecosystem/cardano-virtural-run-or-expanding-the-brand-and-global-community-outreach" TargetMode="External"/><Relationship Id="rId173" Type="http://schemas.openxmlformats.org/officeDocument/2006/relationships/hyperlink" Target="https://projectcatalyst.io/funds/10/f13-cardano-open-ecosystem/cardano-workshops-unlocking-potential-in-northeastern-brazil" TargetMode="External"/><Relationship Id="rId294" Type="http://schemas.openxmlformats.org/officeDocument/2006/relationships/hyperlink" Target="https://projectcatalyst.io/funds/10/f13-cardano-open-ecosystem/chelan-washington-mav100-community-ecosystem-proposal" TargetMode="External"/><Relationship Id="rId179" Type="http://schemas.openxmlformats.org/officeDocument/2006/relationships/hyperlink" Target="https://projectcatalyst.io/funds/10/f13-cardano-open-ecosystem/cardano-governance-proposals-tv-series" TargetMode="External"/><Relationship Id="rId178" Type="http://schemas.openxmlformats.org/officeDocument/2006/relationships/hyperlink" Target="https://projectcatalyst.io/funds/10/f13-cardano-open-ecosystem/c2vn-opshin-smart-contract-video-course-for-non-native-english-communities-developers" TargetMode="External"/><Relationship Id="rId299" Type="http://schemas.openxmlformats.org/officeDocument/2006/relationships/hyperlink" Target="https://projectcatalyst.io/funds/10/f13-cardano-open-ecosystem/empowering-the-future-promoting-the-cardano-ecosystem-for-a-decentralized-world" TargetMode="External"/><Relationship Id="rId177" Type="http://schemas.openxmlformats.org/officeDocument/2006/relationships/hyperlink" Target="https://projectcatalyst.io/funds/10/f13-cardano-open-ecosystem/rx-dao-regional-collaboration-and-community-building-for-cardano" TargetMode="External"/><Relationship Id="rId298" Type="http://schemas.openxmlformats.org/officeDocument/2006/relationships/hyperlink" Target="https://projectcatalyst.io/funds/10/f13-cardano-open-ecosystem/cardano-lagos-festival-2025-catapulting-africa-into-an-era-of-decentralized-governance" TargetMode="External"/><Relationship Id="rId198" Type="http://schemas.openxmlformats.org/officeDocument/2006/relationships/hyperlink" Target="https://projectcatalyst.io/funds/10/f13-cardano-open-ecosystem/vcc-cardano-dictionary-in-30-seconds" TargetMode="External"/><Relationship Id="rId197" Type="http://schemas.openxmlformats.org/officeDocument/2006/relationships/hyperlink" Target="https://projectcatalyst.io/funds/10/f13-cardano-open-ecosystem/cardano-ecosystem-expansion-at-aastu-and-addis-ababa" TargetMode="External"/><Relationship Id="rId196" Type="http://schemas.openxmlformats.org/officeDocument/2006/relationships/hyperlink" Target="https://projectcatalyst.io/funds/10/f13-cardano-open-ecosystem/cardano-hub-surabaya-bootcamp-series" TargetMode="External"/><Relationship Id="rId195" Type="http://schemas.openxmlformats.org/officeDocument/2006/relationships/hyperlink" Target="https://projectcatalyst.io/funds/10/f13-cardano-open-ecosystem/thesis-and-dysmorphia-cardano-city-challenge-croatia-meetup" TargetMode="External"/><Relationship Id="rId199" Type="http://schemas.openxmlformats.org/officeDocument/2006/relationships/hyperlink" Target="https://projectcatalyst.io/funds/10/f13-cardano-open-ecosystem/catalyst-dreamers-or-nurturing-the-next-builders-on-the-cardano-ecosystem" TargetMode="External"/><Relationship Id="rId150" Type="http://schemas.openxmlformats.org/officeDocument/2006/relationships/hyperlink" Target="https://projectcatalyst.io/funds/10/f13-cardano-open-ecosystem/cafi-blockchain-education-simplify-peer-reviewed-technical-document-for-vietnamese" TargetMode="External"/><Relationship Id="rId271" Type="http://schemas.openxmlformats.org/officeDocument/2006/relationships/hyperlink" Target="https://projectcatalyst.io/funds/10/f13-cardano-open-ecosystem/45b-outreach-to-small-and-medium-businesses" TargetMode="External"/><Relationship Id="rId392" Type="http://schemas.openxmlformats.org/officeDocument/2006/relationships/hyperlink" Target="https://projectcatalyst.io/funds/10/f13-cardano-open-ecosystem/yummi-universe-defend-the-ada-community-against-yummi-rugpull-nick" TargetMode="External"/><Relationship Id="rId270" Type="http://schemas.openxmlformats.org/officeDocument/2006/relationships/hyperlink" Target="https://projectcatalyst.io/funds/10/f13-cardano-open-ecosystem/cardano-education-springboard" TargetMode="External"/><Relationship Id="rId391" Type="http://schemas.openxmlformats.org/officeDocument/2006/relationships/hyperlink" Target="https://projectcatalyst.io/funds/10/f13-cardano-open-ecosystem/scaling-cardano-with-100k-new-users-ambassador-management-marketing-engine-and-gamification-for-oli" TargetMode="External"/><Relationship Id="rId390" Type="http://schemas.openxmlformats.org/officeDocument/2006/relationships/hyperlink" Target="https://projectcatalyst.io/funds/10/f13-cardano-open-ecosystem/explore-cardano-and-governance-with-gamified-quizzes" TargetMode="External"/><Relationship Id="rId1" Type="http://schemas.openxmlformats.org/officeDocument/2006/relationships/hyperlink" Target="https://projectcatalyst.io/funds/10/f13-cardano-open-ecosystem/spo-japan-guild-continued-of-the-japan-spo-community" TargetMode="External"/><Relationship Id="rId2" Type="http://schemas.openxmlformats.org/officeDocument/2006/relationships/hyperlink" Target="https://projectcatalyst.io/funds/10/f13-cardano-open-ecosystem/cardano-builder-fest-asia-by-mesh-socious-sidan-vietnam-cardano" TargetMode="External"/><Relationship Id="rId3" Type="http://schemas.openxmlformats.org/officeDocument/2006/relationships/hyperlink" Target="https://projectcatalyst.io/funds/10/f13-cardano-open-ecosystem/tech-for-impact-summit-2025-asias-premier-cardano-event" TargetMode="External"/><Relationship Id="rId149" Type="http://schemas.openxmlformats.org/officeDocument/2006/relationships/hyperlink" Target="https://projectcatalyst.io/funds/10/f13-cardano-open-ecosystem/yaad-labs-snekkies-vault-3-cardano-the-animated-series" TargetMode="External"/><Relationship Id="rId4" Type="http://schemas.openxmlformats.org/officeDocument/2006/relationships/hyperlink" Target="https://projectcatalyst.io/funds/10/f13-cardano-open-ecosystem/cardano-hackathon-in-berlin-second-edition-organized-by-nmkr" TargetMode="External"/><Relationship Id="rId148" Type="http://schemas.openxmlformats.org/officeDocument/2006/relationships/hyperlink" Target="https://projectcatalyst.io/funds/10/f13-cardano-open-ecosystem/cardano-open-innovation-program-brazil-bringing-brazilian-startups-and-corporates-to-cardano-ecosystem" TargetMode="External"/><Relationship Id="rId269" Type="http://schemas.openxmlformats.org/officeDocument/2006/relationships/hyperlink" Target="https://projectcatalyst.io/funds/10/f13-cardano-open-ecosystem/cardano-arabic-content" TargetMode="External"/><Relationship Id="rId9" Type="http://schemas.openxmlformats.org/officeDocument/2006/relationships/hyperlink" Target="https://projectcatalyst.io/funds/10/f13-cardano-open-ecosystem/driving-effective-governance-in-voltaire-cardano-parameters-explorer-by-lido-nation" TargetMode="External"/><Relationship Id="rId143" Type="http://schemas.openxmlformats.org/officeDocument/2006/relationships/hyperlink" Target="https://projectcatalyst.io/funds/10/f13-cardano-open-ecosystem/empowering-cardano-growth-through-creative-marketing-solutions" TargetMode="External"/><Relationship Id="rId264" Type="http://schemas.openxmlformats.org/officeDocument/2006/relationships/hyperlink" Target="https://projectcatalyst.io/funds/10/f13-cardano-open-ecosystem/a-cardano-hub-in-nyiragongo-to-empower-an-underserved-region-0755a" TargetMode="External"/><Relationship Id="rId385" Type="http://schemas.openxmlformats.org/officeDocument/2006/relationships/hyperlink" Target="https://projectcatalyst.io/funds/10/f13-cardano-open-ecosystem/exploring-new-horizons-high-school-summer-camp-for-innovation-and-growth-5a1d4" TargetMode="External"/><Relationship Id="rId142" Type="http://schemas.openxmlformats.org/officeDocument/2006/relationships/hyperlink" Target="https://projectcatalyst.io/funds/10/f13-cardano-open-ecosystem/cardano-blockchain-hackathon-and-developer-innovation-space" TargetMode="External"/><Relationship Id="rId263" Type="http://schemas.openxmlformats.org/officeDocument/2006/relationships/hyperlink" Target="https://projectcatalyst.io/funds/10/f13-cardano-open-ecosystem/expose-cardano-ecosystem-to-26m-people" TargetMode="External"/><Relationship Id="rId384" Type="http://schemas.openxmlformats.org/officeDocument/2006/relationships/hyperlink" Target="https://projectcatalyst.io/funds/10/f13-cardano-open-ecosystem/cardano-blockchain-education-program-for-top-ethiopian-universities-4088a" TargetMode="External"/><Relationship Id="rId141" Type="http://schemas.openxmlformats.org/officeDocument/2006/relationships/hyperlink" Target="https://projectcatalyst.io/funds/10/f13-cardano-open-ecosystem/systematic-blockchain-knowledge-survey-among-college-students" TargetMode="External"/><Relationship Id="rId262" Type="http://schemas.openxmlformats.org/officeDocument/2006/relationships/hyperlink" Target="https://projectcatalyst.io/funds/10/f13-cardano-open-ecosystem/bridging-the-gap-cardano-education-for-the-disadvantaged" TargetMode="External"/><Relationship Id="rId383" Type="http://schemas.openxmlformats.org/officeDocument/2006/relationships/hyperlink" Target="https://projectcatalyst.io/funds/10/f13-cardano-open-ecosystem/cardano-tutorial-for-150-dire-dawa-university-students-ethiopia" TargetMode="External"/><Relationship Id="rId140" Type="http://schemas.openxmlformats.org/officeDocument/2006/relationships/hyperlink" Target="https://projectcatalyst.io/funds/10/f13-cardano-open-ecosystem/educational-content-in-spanish-for-latin-americans" TargetMode="External"/><Relationship Id="rId261" Type="http://schemas.openxmlformats.org/officeDocument/2006/relationships/hyperlink" Target="https://projectcatalyst.io/funds/10/f13-cardano-open-ecosystem/cardano-blockchain-to-professional-bodies-for-enhanced-transparency-and-accountability" TargetMode="External"/><Relationship Id="rId382" Type="http://schemas.openxmlformats.org/officeDocument/2006/relationships/hyperlink" Target="https://projectcatalyst.io/funds/10/f13-cardano-open-ecosystem/cardano-student-blockchain-ambassador-program-2" TargetMode="External"/><Relationship Id="rId5" Type="http://schemas.openxmlformats.org/officeDocument/2006/relationships/hyperlink" Target="https://projectcatalyst.io/funds/10/f13-cardano-open-ecosystem/community-cip-editor-robert-phair-8-month-budget" TargetMode="External"/><Relationship Id="rId147" Type="http://schemas.openxmlformats.org/officeDocument/2006/relationships/hyperlink" Target="https://projectcatalyst.io/funds/10/f13-cardano-open-ecosystem/building-an-amharic-podcast-studio-for-blockchain-education" TargetMode="External"/><Relationship Id="rId268" Type="http://schemas.openxmlformats.org/officeDocument/2006/relationships/hyperlink" Target="https://projectcatalyst.io/funds/10/f13-cardano-open-ecosystem/multilingual-youtube-tutorials-for-cardano" TargetMode="External"/><Relationship Id="rId389" Type="http://schemas.openxmlformats.org/officeDocument/2006/relationships/hyperlink" Target="https://projectcatalyst.io/funds/10/f13-cardano-open-ecosystem/solving-the-problem-of-persistent-cardano-misconceptions" TargetMode="External"/><Relationship Id="rId6" Type="http://schemas.openxmlformats.org/officeDocument/2006/relationships/hyperlink" Target="https://projectcatalyst.io/funds/10/f13-cardano-open-ecosystem/production-grade-code-education-aiken-plutarch-and-plutustx-363da" TargetMode="External"/><Relationship Id="rId146" Type="http://schemas.openxmlformats.org/officeDocument/2006/relationships/hyperlink" Target="https://projectcatalyst.io/funds/10/f13-cardano-open-ecosystem/yaad-labs-work-courses-educational-degen-tertainment" TargetMode="External"/><Relationship Id="rId267" Type="http://schemas.openxmlformats.org/officeDocument/2006/relationships/hyperlink" Target="https://projectcatalyst.io/funds/10/f13-cardano-open-ecosystem/5pc-layer-1-showdown-comparing-cardano-with-other-layer-1-blockchains-for-the-vietnamese-community" TargetMode="External"/><Relationship Id="rId388" Type="http://schemas.openxmlformats.org/officeDocument/2006/relationships/hyperlink" Target="https://projectcatalyst.io/funds/10/f13-cardano-open-ecosystem/cardano-in-pop-up-cities-blockchain-solutions-for-biotech-and-web3-innovation" TargetMode="External"/><Relationship Id="rId7" Type="http://schemas.openxmlformats.org/officeDocument/2006/relationships/hyperlink" Target="https://projectcatalyst.io/funds/10/f13-cardano-open-ecosystem/minswap-cardano-defi-onboarding-educational-content-on-how-to-defi-on-cardano" TargetMode="External"/><Relationship Id="rId145" Type="http://schemas.openxmlformats.org/officeDocument/2006/relationships/hyperlink" Target="https://projectcatalyst.io/funds/10/f13-cardano-open-ecosystem/introducing-cardano-blockchain-to-fresh-graduate-software-engineers-of-mekelle-university" TargetMode="External"/><Relationship Id="rId266" Type="http://schemas.openxmlformats.org/officeDocument/2006/relationships/hyperlink" Target="https://projectcatalyst.io/funds/10/f13-cardano-open-ecosystem/45b-cardano-for-non-technical-people-workshops" TargetMode="External"/><Relationship Id="rId387" Type="http://schemas.openxmlformats.org/officeDocument/2006/relationships/hyperlink" Target="https://projectcatalyst.io/funds/10/f13-cardano-open-ecosystem/the-cardano-effect-transforming-ethiopia-through-blockchain" TargetMode="External"/><Relationship Id="rId8" Type="http://schemas.openxmlformats.org/officeDocument/2006/relationships/hyperlink" Target="https://projectcatalyst.io/funds/10/f13-cardano-open-ecosystem/waffle-capital-monthly-state-of-cardano-reports" TargetMode="External"/><Relationship Id="rId144" Type="http://schemas.openxmlformats.org/officeDocument/2006/relationships/hyperlink" Target="https://projectcatalyst.io/funds/10/f13-cardano-open-ecosystem/multi-sig-wallet-for-cardanos-organizational-dreps-feasibility-research" TargetMode="External"/><Relationship Id="rId265" Type="http://schemas.openxmlformats.org/officeDocument/2006/relationships/hyperlink" Target="https://projectcatalyst.io/funds/10/f13-cardano-open-ecosystem/voltaire-101-toolkits-for-community-onboarding" TargetMode="External"/><Relationship Id="rId386" Type="http://schemas.openxmlformats.org/officeDocument/2006/relationships/hyperlink" Target="https://projectcatalyst.io/funds/10/f13-cardano-open-ecosystem/educational-onboarding-with-effective-sponsorship" TargetMode="External"/><Relationship Id="rId260" Type="http://schemas.openxmlformats.org/officeDocument/2006/relationships/hyperlink" Target="https://projectcatalyst.io/funds/10/f13-cardano-open-ecosystem/cardano-related-content-for-filipinos" TargetMode="External"/><Relationship Id="rId381" Type="http://schemas.openxmlformats.org/officeDocument/2006/relationships/hyperlink" Target="https://projectcatalyst.io/funds/10/f13-cardano-open-ecosystem/empowering-global-cardano-ambassadors-a-community-growth-initiative" TargetMode="External"/><Relationship Id="rId380" Type="http://schemas.openxmlformats.org/officeDocument/2006/relationships/hyperlink" Target="https://projectcatalyst.io/funds/10/f13-cardano-open-ecosystem/demystifying-cardano-a-bootcamp-for-beginners-3e640" TargetMode="External"/><Relationship Id="rId139" Type="http://schemas.openxmlformats.org/officeDocument/2006/relationships/hyperlink" Target="https://projectcatalyst.io/funds/10/f13-cardano-open-ecosystem/cardano-woman-indonesia-spo-ready-validator-education-and-content-creator-marketing-program" TargetMode="External"/><Relationship Id="rId138" Type="http://schemas.openxmlformats.org/officeDocument/2006/relationships/hyperlink" Target="https://projectcatalyst.io/funds/10/f13-cardano-open-ecosystem/crypto-pr-focused-workshop-side-event-at-crypto-eventcardano-summit-2025" TargetMode="External"/><Relationship Id="rId259" Type="http://schemas.openxmlformats.org/officeDocument/2006/relationships/hyperlink" Target="https://projectcatalyst.io/funds/10/f13-cardano-open-ecosystem/enhancing-governance-participation-through-blockchain-workshops-in-africa" TargetMode="External"/><Relationship Id="rId137" Type="http://schemas.openxmlformats.org/officeDocument/2006/relationships/hyperlink" Target="https://projectcatalyst.io/funds/10/f13-cardano-open-ecosystem/cardano-defi-side-event-at-consensus-2025-in-toronto-14-16-may-2025" TargetMode="External"/><Relationship Id="rId258" Type="http://schemas.openxmlformats.org/officeDocument/2006/relationships/hyperlink" Target="https://projectcatalyst.io/funds/10/f13-cardano-open-ecosystem/empowering-university-students-through-cardano-and-blockchain-education" TargetMode="External"/><Relationship Id="rId379" Type="http://schemas.openxmlformats.org/officeDocument/2006/relationships/hyperlink" Target="https://projectcatalyst.io/funds/10/f13-cardano-open-ecosystem/wtf-is-blockchain-crypto-documentary-with-a-twist-pre-production-funding-46a7a" TargetMode="External"/><Relationship Id="rId132" Type="http://schemas.openxmlformats.org/officeDocument/2006/relationships/hyperlink" Target="https://projectcatalyst.io/funds/10/f13-cardano-open-ecosystem/cardano-documentary-we-are-changing-the-world-65b8e" TargetMode="External"/><Relationship Id="rId253" Type="http://schemas.openxmlformats.org/officeDocument/2006/relationships/hyperlink" Target="https://projectcatalyst.io/funds/10/f13-cardano-open-ecosystem/francophone-women-in-blockchain-empowerment-and-training" TargetMode="External"/><Relationship Id="rId374" Type="http://schemas.openxmlformats.org/officeDocument/2006/relationships/hyperlink" Target="https://projectcatalyst.io/funds/10/f13-cardano-open-ecosystem/safe-land-cafe-ethiopia-empowering-communities-through-blockchain-education" TargetMode="External"/><Relationship Id="rId495" Type="http://schemas.openxmlformats.org/officeDocument/2006/relationships/hyperlink" Target="https://projectcatalyst.io/funds/10/f13-cardano-open-ecosystem/cardano-festival" TargetMode="External"/><Relationship Id="rId131" Type="http://schemas.openxmlformats.org/officeDocument/2006/relationships/hyperlink" Target="https://projectcatalyst.io/funds/10/f13-cardano-open-ecosystem/cardano-docuseries-exploring-the-cardano-ecosystem-6c86d" TargetMode="External"/><Relationship Id="rId252" Type="http://schemas.openxmlformats.org/officeDocument/2006/relationships/hyperlink" Target="https://projectcatalyst.io/funds/10/f13-cardano-open-ecosystem/cardano-hub-expanding-blockchain-awareness-in-ethiopia" TargetMode="External"/><Relationship Id="rId373" Type="http://schemas.openxmlformats.org/officeDocument/2006/relationships/hyperlink" Target="https://projectcatalyst.io/funds/10/f13-cardano-open-ecosystem/cardano-classroom-strengthening-east-africa-through-blockchain" TargetMode="External"/><Relationship Id="rId494" Type="http://schemas.openxmlformats.org/officeDocument/2006/relationships/hyperlink" Target="https://projectcatalyst.io/funds/10/f13-cardano-open-ecosystem/cardano-meetups-and-events-in-ethiopia" TargetMode="External"/><Relationship Id="rId130" Type="http://schemas.openxmlformats.org/officeDocument/2006/relationships/hyperlink" Target="https://projectcatalyst.io/funds/10/f13-cardano-open-ecosystem/students-in-cardano-cardano-campus-clubs" TargetMode="External"/><Relationship Id="rId251" Type="http://schemas.openxmlformats.org/officeDocument/2006/relationships/hyperlink" Target="https://projectcatalyst.io/funds/10/f13-cardano-open-ecosystem/european-cardano-community-strategic-and-research-blueprints-for-the-community" TargetMode="External"/><Relationship Id="rId372" Type="http://schemas.openxmlformats.org/officeDocument/2006/relationships/hyperlink" Target="https://projectcatalyst.io/funds/10/f13-cardano-open-ecosystem/cross-chain-caravan-part-2-driving-decentralized-learning-and-blockchain-adoption-one-mile-at-a-time" TargetMode="External"/><Relationship Id="rId493" Type="http://schemas.openxmlformats.org/officeDocument/2006/relationships/hyperlink" Target="https://projectcatalyst.io/funds/10/f13-cardano-open-ecosystem/vneconomics-academy-new-approach-to-promote-project-catalyst-0b43c" TargetMode="External"/><Relationship Id="rId250" Type="http://schemas.openxmlformats.org/officeDocument/2006/relationships/hyperlink" Target="https://projectcatalyst.io/funds/10/f13-cardano-open-ecosystem/cardano-circus" TargetMode="External"/><Relationship Id="rId371" Type="http://schemas.openxmlformats.org/officeDocument/2006/relationships/hyperlink" Target="https://projectcatalyst.io/funds/10/f13-cardano-open-ecosystem/connecting-regional-leaders-for-cardano-community-growth" TargetMode="External"/><Relationship Id="rId492" Type="http://schemas.openxmlformats.org/officeDocument/2006/relationships/hyperlink" Target="https://projectcatalyst.io/funds/10/f13-cardano-open-ecosystem/cardano-league-uniting-futbol-and-blockchain-in-latin-america-the-cardano-league-captivates-fans-promotes-adoption-and-scores-for-the-future-of-the-region" TargetMode="External"/><Relationship Id="rId136" Type="http://schemas.openxmlformats.org/officeDocument/2006/relationships/hyperlink" Target="https://projectcatalyst.io/funds/10/f13-cardano-open-ecosystem/jellypad-cardano-marketing-advising-design-and-content-creator-ambassador-agency" TargetMode="External"/><Relationship Id="rId257" Type="http://schemas.openxmlformats.org/officeDocument/2006/relationships/hyperlink" Target="https://projectcatalyst.io/funds/10/f13-cardano-open-ecosystem/empowering-cardano-governance-project-based-learning-modules-for-cip-1694-voltaire-participation" TargetMode="External"/><Relationship Id="rId378" Type="http://schemas.openxmlformats.org/officeDocument/2006/relationships/hyperlink" Target="https://projectcatalyst.io/funds/10/f13-cardano-open-ecosystem/cardano-school-building-schools-in-rural-areas-for-a-brighter" TargetMode="External"/><Relationship Id="rId499" Type="http://schemas.openxmlformats.org/officeDocument/2006/relationships/hyperlink" Target="https://projectcatalyst.io/funds/10/f13-cardano-open-ecosystem/onboarding-farmers-to-the-cardano-community-whiles-educating-them-to-mitigate-climate-actions-that-affect-farm-produce" TargetMode="External"/><Relationship Id="rId135" Type="http://schemas.openxmlformats.org/officeDocument/2006/relationships/hyperlink" Target="https://projectcatalyst.io/funds/10/f13-cardano-open-ecosystem/cardano-for-stem-brazilian-students-8aa0e" TargetMode="External"/><Relationship Id="rId256" Type="http://schemas.openxmlformats.org/officeDocument/2006/relationships/hyperlink" Target="https://projectcatalyst.io/funds/10/f13-cardano-open-ecosystem/butc-master-dapp-development-course-cardano-from-beginner-to-expert" TargetMode="External"/><Relationship Id="rId377" Type="http://schemas.openxmlformats.org/officeDocument/2006/relationships/hyperlink" Target="https://projectcatalyst.io/funds/10/f13-cardano-open-ecosystem/cardano-creative-hack-engaging-non-technical-arts-creatives-on-cardano" TargetMode="External"/><Relationship Id="rId498" Type="http://schemas.openxmlformats.org/officeDocument/2006/relationships/hyperlink" Target="https://projectcatalyst.io/funds/10/f13-cardano-open-ecosystem/respect-games-bond-community-and-bring-value-to-cardano-ecosystem-through-fractal-governance-pilot-project" TargetMode="External"/><Relationship Id="rId134" Type="http://schemas.openxmlformats.org/officeDocument/2006/relationships/hyperlink" Target="https://projectcatalyst.io/funds/10/f13-cardano-open-ecosystem/cardano-use-cases-and-success-cases-campaign-through-content-creators" TargetMode="External"/><Relationship Id="rId255" Type="http://schemas.openxmlformats.org/officeDocument/2006/relationships/hyperlink" Target="https://projectcatalyst.io/funds/10/f13-cardano-open-ecosystem/cardano-tv-cardano-360-cardano-education-platform-with-animation" TargetMode="External"/><Relationship Id="rId376" Type="http://schemas.openxmlformats.org/officeDocument/2006/relationships/hyperlink" Target="https://projectcatalyst.io/funds/10/f13-cardano-open-ecosystem/boosting-productivity-and-impact-of-cardano-africa-academy" TargetMode="External"/><Relationship Id="rId497" Type="http://schemas.openxmlformats.org/officeDocument/2006/relationships/hyperlink" Target="https://projectcatalyst.io/funds/10/f13-cardano-open-ecosystem/cardano-preacher-bilingual-blockchain-blog" TargetMode="External"/><Relationship Id="rId133" Type="http://schemas.openxmlformats.org/officeDocument/2006/relationships/hyperlink" Target="https://projectcatalyst.io/funds/10/f13-cardano-open-ecosystem/latam-virtual-hackathons-dids-cardano-and-midnight-by-edda-labs" TargetMode="External"/><Relationship Id="rId254" Type="http://schemas.openxmlformats.org/officeDocument/2006/relationships/hyperlink" Target="https://projectcatalyst.io/funds/10/f13-cardano-open-ecosystem/cardano-second-brain-smart-collective-content" TargetMode="External"/><Relationship Id="rId375" Type="http://schemas.openxmlformats.org/officeDocument/2006/relationships/hyperlink" Target="https://projectcatalyst.io/funds/10/f13-cardano-open-ecosystem/cardano-community-training-and-mentorship-leveraging-blockchain-education-for-participation" TargetMode="External"/><Relationship Id="rId496" Type="http://schemas.openxmlformats.org/officeDocument/2006/relationships/hyperlink" Target="https://projectcatalyst.io/funds/10/f13-cardano-open-ecosystem/next-trend-labs-web3-and-cardano-education-for-nigerian-secondary-schools" TargetMode="External"/><Relationship Id="rId172" Type="http://schemas.openxmlformats.org/officeDocument/2006/relationships/hyperlink" Target="https://projectcatalyst.io/funds/10/f13-cardano-open-ecosystem/dao-structure-for-latin-american-community-hubs" TargetMode="External"/><Relationship Id="rId293" Type="http://schemas.openxmlformats.org/officeDocument/2006/relationships/hyperlink" Target="https://projectcatalyst.io/funds/10/f13-cardano-open-ecosystem/ada-day-buenos-aires-exploring-the-cardano-ecosystem-in-argentina-and-latam-06fa9" TargetMode="External"/><Relationship Id="rId171" Type="http://schemas.openxmlformats.org/officeDocument/2006/relationships/hyperlink" Target="https://projectcatalyst.io/funds/10/f13-cardano-open-ecosystem/cafi-catalysttalk-for-vietnamese" TargetMode="External"/><Relationship Id="rId292" Type="http://schemas.openxmlformats.org/officeDocument/2006/relationships/hyperlink" Target="https://projectcatalyst.io/funds/10/f13-cardano-open-ecosystem/lets-exhibit-cardano-and-intersect-at-the-2-largest-blockchain-expos-trade-shows-in-latam-br-cardanofeed" TargetMode="External"/><Relationship Id="rId170" Type="http://schemas.openxmlformats.org/officeDocument/2006/relationships/hyperlink" Target="https://projectcatalyst.io/funds/10/f13-cardano-open-ecosystem/cardano-middle-east-and-north-africa-6eb1e" TargetMode="External"/><Relationship Id="rId291" Type="http://schemas.openxmlformats.org/officeDocument/2006/relationships/hyperlink" Target="https://projectcatalyst.io/funds/10/f13-cardano-open-ecosystem/unlocking-the-future-cardano-revolution-in-ethiopian-classrooms" TargetMode="External"/><Relationship Id="rId290" Type="http://schemas.openxmlformats.org/officeDocument/2006/relationships/hyperlink" Target="https://projectcatalyst.io/funds/10/f13-cardano-open-ecosystem/cardano-startup-competition" TargetMode="External"/><Relationship Id="rId165" Type="http://schemas.openxmlformats.org/officeDocument/2006/relationships/hyperlink" Target="https://projectcatalyst.io/funds/10/f13-cardano-open-ecosystem/spotlight-on-cardano-impact-impact-directory-impact-reports-and-community-engagement-through-webinarspodcasts" TargetMode="External"/><Relationship Id="rId286" Type="http://schemas.openxmlformats.org/officeDocument/2006/relationships/hyperlink" Target="https://projectcatalyst.io/funds/10/f13-cardano-open-ecosystem/raising-awareness-of-cardano-and-project-catalyst-in-ho-chi-minh-city" TargetMode="External"/><Relationship Id="rId164" Type="http://schemas.openxmlformats.org/officeDocument/2006/relationships/hyperlink" Target="https://projectcatalyst.io/funds/10/f13-cardano-open-ecosystem/cardano-euphoria-expo-innovate-and-celebrate-greece-2025" TargetMode="External"/><Relationship Id="rId285" Type="http://schemas.openxmlformats.org/officeDocument/2006/relationships/hyperlink" Target="https://projectcatalyst.io/funds/10/f13-cardano-open-ecosystem/cardano-sponsorship-for-professional-fighter-michael-heckert-fight-camp-1-year" TargetMode="External"/><Relationship Id="rId163" Type="http://schemas.openxmlformats.org/officeDocument/2006/relationships/hyperlink" Target="https://projectcatalyst.io/funds/10/f13-cardano-open-ecosystem/cafi-peer-reviewed-technical-research-paper-library-for-the-vietnam-cardano-community" TargetMode="External"/><Relationship Id="rId284" Type="http://schemas.openxmlformats.org/officeDocument/2006/relationships/hyperlink" Target="https://projectcatalyst.io/funds/10/f13-cardano-open-ecosystem/expanding-cardano-awareness-in-turkey" TargetMode="External"/><Relationship Id="rId162" Type="http://schemas.openxmlformats.org/officeDocument/2006/relationships/hyperlink" Target="https://projectcatalyst.io/funds/10/f13-cardano-open-ecosystem/blockchain-and-gender-the-key-to-unlocking-access-to-technology-in-the-drc" TargetMode="External"/><Relationship Id="rId283" Type="http://schemas.openxmlformats.org/officeDocument/2006/relationships/hyperlink" Target="https://projectcatalyst.io/funds/10/f13-cardano-open-ecosystem/unifires-cardano-and-polkadot-agentsambassadors" TargetMode="External"/><Relationship Id="rId169" Type="http://schemas.openxmlformats.org/officeDocument/2006/relationships/hyperlink" Target="https://projectcatalyst.io/funds/10/f13-cardano-open-ecosystem/promoting-cardano-educational-videos-in-africa-through-offline-content-server" TargetMode="External"/><Relationship Id="rId168" Type="http://schemas.openxmlformats.org/officeDocument/2006/relationships/hyperlink" Target="https://projectcatalyst.io/funds/10/f13-cardano-open-ecosystem/cardano-hub-at-konma-xperience-center-empowering-innovation-and-community" TargetMode="External"/><Relationship Id="rId289" Type="http://schemas.openxmlformats.org/officeDocument/2006/relationships/hyperlink" Target="https://projectcatalyst.io/funds/10/f13-cardano-open-ecosystem/empowering-ethiopian-women-through-cardano-blockchain-education-and-economic-inclusion" TargetMode="External"/><Relationship Id="rId167" Type="http://schemas.openxmlformats.org/officeDocument/2006/relationships/hyperlink" Target="https://projectcatalyst.io/funds/10/f13-cardano-open-ecosystem/unlock-millions-of-real-users-in-korea-for-10-cardano-dapps-through-tiktok-seeding" TargetMode="External"/><Relationship Id="rId288" Type="http://schemas.openxmlformats.org/officeDocument/2006/relationships/hyperlink" Target="https://projectcatalyst.io/funds/10/f13-cardano-open-ecosystem/9-dao-sample-projects-prepare-for-voltaire-6e1fd" TargetMode="External"/><Relationship Id="rId166" Type="http://schemas.openxmlformats.org/officeDocument/2006/relationships/hyperlink" Target="https://projectcatalyst.io/funds/10/f13-cardano-open-ecosystem/cardano-workshops-unlocking-potential-in-northern-brazil" TargetMode="External"/><Relationship Id="rId287" Type="http://schemas.openxmlformats.org/officeDocument/2006/relationships/hyperlink" Target="https://projectcatalyst.io/funds/10/f13-cardano-open-ecosystem/latams-untapped-potential-as-1-of-the-worlds-largest-developer-regions-remains-unrealized-due-2-limited-resources-for-localized-onboardingcardano-has-the-possibility-of-reaching-many-latam-peo-c0904" TargetMode="External"/><Relationship Id="rId161" Type="http://schemas.openxmlformats.org/officeDocument/2006/relationships/hyperlink" Target="https://projectcatalyst.io/funds/10/f13-cardano-open-ecosystem/connecting-milan-with-cardano-a-new-community-for-growth-and-learning" TargetMode="External"/><Relationship Id="rId282" Type="http://schemas.openxmlformats.org/officeDocument/2006/relationships/hyperlink" Target="https://projectcatalyst.io/funds/10/f13-cardano-open-ecosystem/lfs-in-cardanoloan-free-student-in-cardano" TargetMode="External"/><Relationship Id="rId160" Type="http://schemas.openxmlformats.org/officeDocument/2006/relationships/hyperlink" Target="https://projectcatalyst.io/funds/10/f13-cardano-open-ecosystem/wbcar-cardano-onboarding-series-critical-for-newcomer-engagement" TargetMode="External"/><Relationship Id="rId281" Type="http://schemas.openxmlformats.org/officeDocument/2006/relationships/hyperlink" Target="https://projectcatalyst.io/funds/10/f13-cardano-open-ecosystem/in-east-africa-particularly-ethiopia-cardanos-adoption-lags-significantly-behind-more-established-cryptocurrencies-like-bitcoin-ethereum-and-solana-presenting-a-pressing-challenge-factors-such-c5137" TargetMode="External"/><Relationship Id="rId280" Type="http://schemas.openxmlformats.org/officeDocument/2006/relationships/hyperlink" Target="https://projectcatalyst.io/funds/10/f13-cardano-open-ecosystem/cafinet-mkt-go-big-with-cardano-a-journey-of-dapp-discovery" TargetMode="External"/><Relationship Id="rId159" Type="http://schemas.openxmlformats.org/officeDocument/2006/relationships/hyperlink" Target="https://projectcatalyst.io/funds/10/f13-cardano-open-ecosystem/vcc-scale-up-ten-of-thousands-users-for-vietnam-cardano-community" TargetMode="External"/><Relationship Id="rId154" Type="http://schemas.openxmlformats.org/officeDocument/2006/relationships/hyperlink" Target="https://projectcatalyst.io/funds/10/f13-cardano-open-ecosystem/cardano-resilience-index" TargetMode="External"/><Relationship Id="rId275" Type="http://schemas.openxmlformats.org/officeDocument/2006/relationships/hyperlink" Target="https://projectcatalyst.io/funds/10/f13-cardano-open-ecosystem/aprendo-blockchain-education-for-socioeconomic-empowerment-in-latam" TargetMode="External"/><Relationship Id="rId396" Type="http://schemas.openxmlformats.org/officeDocument/2006/relationships/hyperlink" Target="https://projectcatalyst.io/funds/10/f13-cardano-open-ecosystem/cardano-governance-incubation" TargetMode="External"/><Relationship Id="rId153" Type="http://schemas.openxmlformats.org/officeDocument/2006/relationships/hyperlink" Target="https://projectcatalyst.io/funds/10/f13-cardano-open-ecosystem/cardano-bitcoin-ethereum-collaboration-community" TargetMode="External"/><Relationship Id="rId274" Type="http://schemas.openxmlformats.org/officeDocument/2006/relationships/hyperlink" Target="https://projectcatalyst.io/funds/10/f13-cardano-open-ecosystem/blockchain-for-sustainability-collaborative-roundtable-discussion-between-sustainability-experts-blockchain-industry-leaders-and-policymakers-from-the-european-union-commission" TargetMode="External"/><Relationship Id="rId395" Type="http://schemas.openxmlformats.org/officeDocument/2006/relationships/hyperlink" Target="https://projectcatalyst.io/funds/10/f13-cardano-open-ecosystem/legal-framework" TargetMode="External"/><Relationship Id="rId152" Type="http://schemas.openxmlformats.org/officeDocument/2006/relationships/hyperlink" Target="https://projectcatalyst.io/funds/10/f13-cardano-open-ecosystem/cardano-hackathon-and-workshops-web3-north-ottawa" TargetMode="External"/><Relationship Id="rId273" Type="http://schemas.openxmlformats.org/officeDocument/2006/relationships/hyperlink" Target="https://projectcatalyst.io/funds/10/f13-cardano-open-ecosystem/thesis-and-dysmorphia-cardano-pulse-research-of-the-cardano-ecosystem" TargetMode="External"/><Relationship Id="rId394" Type="http://schemas.openxmlformats.org/officeDocument/2006/relationships/hyperlink" Target="https://projectcatalyst.io/funds/10/f13-cardano-open-ecosystem/cardano-intersect-campus-tour" TargetMode="External"/><Relationship Id="rId151" Type="http://schemas.openxmlformats.org/officeDocument/2006/relationships/hyperlink" Target="https://projectcatalyst.io/funds/10/f13-cardano-open-ecosystem/adalink-x-business-atelier-grow-your-business-grow-cardano" TargetMode="External"/><Relationship Id="rId272" Type="http://schemas.openxmlformats.org/officeDocument/2006/relationships/hyperlink" Target="https://projectcatalyst.io/funds/10/f13-cardano-open-ecosystem/pkl-cardano-governance-academy-learn-cardano-governance-on-telegram-miniapp" TargetMode="External"/><Relationship Id="rId393" Type="http://schemas.openxmlformats.org/officeDocument/2006/relationships/hyperlink" Target="https://projectcatalyst.io/funds/10/f13-cardano-open-ecosystem/promote-cardano-using-music-and-dance-competitions-globally" TargetMode="External"/><Relationship Id="rId158" Type="http://schemas.openxmlformats.org/officeDocument/2006/relationships/hyperlink" Target="https://projectcatalyst.io/funds/10/f13-cardano-open-ecosystem/cardano-for-females-and-disabled-individuals-educating-and-on-boarding-females-and-disabled-people-on-financial-literacy-and-cardano-blockchain-technology-ce1b1" TargetMode="External"/><Relationship Id="rId279" Type="http://schemas.openxmlformats.org/officeDocument/2006/relationships/hyperlink" Target="https://projectcatalyst.io/funds/10/f13-cardano-open-ecosystem/voltaire-era-begins-its-time-for-the-community-to-master-cardano-and-decentralized-governance-through-quizzes" TargetMode="External"/><Relationship Id="rId157" Type="http://schemas.openxmlformats.org/officeDocument/2006/relationships/hyperlink" Target="https://projectcatalyst.io/funds/10/f13-cardano-open-ecosystem/enhancing-cardano-information-web-indonesian-communities" TargetMode="External"/><Relationship Id="rId278" Type="http://schemas.openxmlformats.org/officeDocument/2006/relationships/hyperlink" Target="https://projectcatalyst.io/funds/10/f13-cardano-open-ecosystem/cardano-x-polkadot-workshop-europe" TargetMode="External"/><Relationship Id="rId399" Type="http://schemas.openxmlformats.org/officeDocument/2006/relationships/hyperlink" Target="https://projectcatalyst.io/funds/10/f13-cardano-open-ecosystem/drep-research-bureau" TargetMode="External"/><Relationship Id="rId156" Type="http://schemas.openxmlformats.org/officeDocument/2006/relationships/hyperlink" Target="https://projectcatalyst.io/funds/10/f13-cardano-open-ecosystem/cafi-cardano-news-vietnamese-version-phase-2" TargetMode="External"/><Relationship Id="rId277" Type="http://schemas.openxmlformats.org/officeDocument/2006/relationships/hyperlink" Target="https://projectcatalyst.io/funds/10/f13-cardano-open-ecosystem/cardano-next-gen-campaign" TargetMode="External"/><Relationship Id="rId398" Type="http://schemas.openxmlformats.org/officeDocument/2006/relationships/hyperlink" Target="https://projectcatalyst.io/funds/10/f13-cardano-open-ecosystem/ethiopias-soulful-celebrations-nurturing-spiritual-heritage-through-community-engagement" TargetMode="External"/><Relationship Id="rId155" Type="http://schemas.openxmlformats.org/officeDocument/2006/relationships/hyperlink" Target="https://projectcatalyst.io/funds/10/f13-cardano-open-ecosystem/casia-x-drep-tv-hub-phase-2-connect-100-more-dreps-50percent-of-available-dreps-with-20percent-cost-savings" TargetMode="External"/><Relationship Id="rId276" Type="http://schemas.openxmlformats.org/officeDocument/2006/relationships/hyperlink" Target="https://projectcatalyst.io/funds/10/f13-cardano-open-ecosystem/cardano-in-action-equipping-legislators-for-the-decentralized-future" TargetMode="External"/><Relationship Id="rId397" Type="http://schemas.openxmlformats.org/officeDocument/2006/relationships/hyperlink" Target="https://projectcatalyst.io/funds/10/f13-cardano-open-ecosystem/academic-program-scholarship-for-students-and-entrepreneurs-on-the-cardano-platform-in-venezuela-and-our-venezuelan-immigrants" TargetMode="External"/><Relationship Id="rId40" Type="http://schemas.openxmlformats.org/officeDocument/2006/relationships/hyperlink" Target="https://projectcatalyst.io/funds/10/f13-cardano-open-ecosystem/west-africa-undergraduate-and-early-developer-hackathon-cultivating-the-next-generation-of-cardano-innovators" TargetMode="External"/><Relationship Id="rId42" Type="http://schemas.openxmlformats.org/officeDocument/2006/relationships/hyperlink" Target="https://projectcatalyst.io/funds/10/f13-cardano-open-ecosystem/unified-cardano-student-club-nigeria-sandbox-where-startups-and-devs-collaborate-to-make-an-explosion" TargetMode="External"/><Relationship Id="rId41" Type="http://schemas.openxmlformats.org/officeDocument/2006/relationships/hyperlink" Target="https://projectcatalyst.io/funds/10/f13-cardano-open-ecosystem/cardano-in-action-youth-empowered-with-practical-blockchain-education" TargetMode="External"/><Relationship Id="rId44" Type="http://schemas.openxmlformats.org/officeDocument/2006/relationships/hyperlink" Target="https://projectcatalyst.io/funds/10/f13-cardano-open-ecosystem/onboarding-toolkit-for-new-dreps" TargetMode="External"/><Relationship Id="rId43" Type="http://schemas.openxmlformats.org/officeDocument/2006/relationships/hyperlink" Target="https://projectcatalyst.io/funds/10/f13-cardano-open-ecosystem/latam-cardano-community-operations-5e236" TargetMode="External"/><Relationship Id="rId46" Type="http://schemas.openxmlformats.org/officeDocument/2006/relationships/hyperlink" Target="https://projectcatalyst.io/funds/10/f13-cardano-open-ecosystem/cardano-academy-youtube-blockchain-education-in-amharic" TargetMode="External"/><Relationship Id="rId45" Type="http://schemas.openxmlformats.org/officeDocument/2006/relationships/hyperlink" Target="https://projectcatalyst.io/funds/10/f13-cardano-open-ecosystem/decoding-legal-webinar-legal-essentials-for-cardano-founders" TargetMode="External"/><Relationship Id="rId509" Type="http://schemas.openxmlformats.org/officeDocument/2006/relationships/hyperlink" Target="https://projectcatalyst.io/funds/10/f13-cardano-open-ecosystem/nft-meme-collection-vitalik-buterin-founder-and-inventor-at-ethereum-on-cardano-0a2a4" TargetMode="External"/><Relationship Id="rId508" Type="http://schemas.openxmlformats.org/officeDocument/2006/relationships/hyperlink" Target="https://projectcatalyst.io/funds/10/f13-cardano-open-ecosystem/talk-show-crypto-blood-experience-on-the-journey-to-success" TargetMode="External"/><Relationship Id="rId503" Type="http://schemas.openxmlformats.org/officeDocument/2006/relationships/hyperlink" Target="https://projectcatalyst.io/funds/10/f13-cardano-open-ecosystem/professional-pr-agency-writes-and-distributes-press-releases-for-cardano-companies-yellow-house-gmbh-ac897" TargetMode="External"/><Relationship Id="rId502" Type="http://schemas.openxmlformats.org/officeDocument/2006/relationships/hyperlink" Target="https://projectcatalyst.io/funds/10/f13-cardano-open-ecosystem/empowering-cardano-through-community-driven-events" TargetMode="External"/><Relationship Id="rId501" Type="http://schemas.openxmlformats.org/officeDocument/2006/relationships/hyperlink" Target="https://projectcatalyst.io/funds/10/f13-cardano-open-ecosystem/cardano-sponsored-ethiopian-holiday-celebrations-for-ecosystem-growth" TargetMode="External"/><Relationship Id="rId500" Type="http://schemas.openxmlformats.org/officeDocument/2006/relationships/hyperlink" Target="https://projectcatalyst.io/funds/10/f13-cardano-open-ecosystem/cardano-community-ambassador-program" TargetMode="External"/><Relationship Id="rId507" Type="http://schemas.openxmlformats.org/officeDocument/2006/relationships/hyperlink" Target="https://projectcatalyst.io/funds/10/f13-cardano-open-ecosystem/understanding-about-cardano-project-in-my-country" TargetMode="External"/><Relationship Id="rId506" Type="http://schemas.openxmlformats.org/officeDocument/2006/relationships/hyperlink" Target="https://projectcatalyst.io/funds/10/f13-cardano-open-ecosystem/digital-skills-for-all-community-computer-class-initiative" TargetMode="External"/><Relationship Id="rId505" Type="http://schemas.openxmlformats.org/officeDocument/2006/relationships/hyperlink" Target="https://projectcatalyst.io/funds/10/f13-cardano-open-ecosystem/cad-cardano-africa-dao" TargetMode="External"/><Relationship Id="rId504" Type="http://schemas.openxmlformats.org/officeDocument/2006/relationships/hyperlink" Target="https://projectcatalyst.io/funds/10/f13-cardano-open-ecosystem/3d-animation-studio-for-cardano-blockchain-technology-developers" TargetMode="External"/><Relationship Id="rId48" Type="http://schemas.openxmlformats.org/officeDocument/2006/relationships/hyperlink" Target="https://projectcatalyst.io/funds/10/f13-cardano-open-ecosystem/art-beyond-borders-global-youth-art-competition-and-marketplace" TargetMode="External"/><Relationship Id="rId47" Type="http://schemas.openxmlformats.org/officeDocument/2006/relationships/hyperlink" Target="https://projectcatalyst.io/funds/10/f13-cardano-open-ecosystem/wada-hub-hackathon-a-local-community-catalyst" TargetMode="External"/><Relationship Id="rId49" Type="http://schemas.openxmlformats.org/officeDocument/2006/relationships/hyperlink" Target="https://projectcatalyst.io/funds/10/f13-cardano-open-ecosystem/cardano-ghana-onboarding-tech-hubs-and-developers" TargetMode="External"/><Relationship Id="rId31" Type="http://schemas.openxmlformats.org/officeDocument/2006/relationships/hyperlink" Target="https://projectcatalyst.io/funds/10/f13-cardano-open-ecosystem/cardano-summit-on-bolivias-bicentennial" TargetMode="External"/><Relationship Id="rId30" Type="http://schemas.openxmlformats.org/officeDocument/2006/relationships/hyperlink" Target="https://projectcatalyst.io/funds/10/f13-cardano-open-ecosystem/onchain-impact-analysis-of-project-catalyst-fund-distribution-and-performance-from-fund-9-to-fund-12" TargetMode="External"/><Relationship Id="rId33" Type="http://schemas.openxmlformats.org/officeDocument/2006/relationships/hyperlink" Target="https://projectcatalyst.io/funds/10/f13-cardano-open-ecosystem/embrace-mica-webinar-navigating-europes-new-crypto-regulation-and-future-proofing-cardano-projects" TargetMode="External"/><Relationship Id="rId32" Type="http://schemas.openxmlformats.org/officeDocument/2006/relationships/hyperlink" Target="https://projectcatalyst.io/funds/10/f13-cardano-open-ecosystem/cardano-vietnam-meetup-connecting-passion-driving-collaboration" TargetMode="External"/><Relationship Id="rId35" Type="http://schemas.openxmlformats.org/officeDocument/2006/relationships/hyperlink" Target="https://projectcatalyst.io/funds/10/f13-cardano-open-ecosystem/rural-blockchain-revolution-5000-students-learning-on-the-cardano-network" TargetMode="External"/><Relationship Id="rId34" Type="http://schemas.openxmlformats.org/officeDocument/2006/relationships/hyperlink" Target="https://projectcatalyst.io/funds/10/f13-cardano-open-ecosystem/cardano-for-business-and-web2-devs-multilingual-video-tutorials-by-edda-labs" TargetMode="External"/><Relationship Id="rId37" Type="http://schemas.openxmlformats.org/officeDocument/2006/relationships/hyperlink" Target="https://projectcatalyst.io/funds/10/f13-cardano-open-ecosystem/empowering-ghanaian-youths-through-cardano-blockchain-aiesec-collaboration-for-awareness-and-adoption" TargetMode="External"/><Relationship Id="rId36" Type="http://schemas.openxmlformats.org/officeDocument/2006/relationships/hyperlink" Target="https://projectcatalyst.io/funds/10/f13-cardano-open-ecosystem/digital-assets-legislators-global-forum-dalg-forum" TargetMode="External"/><Relationship Id="rId39" Type="http://schemas.openxmlformats.org/officeDocument/2006/relationships/hyperlink" Target="https://projectcatalyst.io/funds/10/f13-cardano-open-ecosystem/educating-young-university-student-entrepreneurs-creating-awareness-of-the-cardano-platform-and-project-catalyst-to-boost-entrepreneurship-skills-and-industrialization" TargetMode="External"/><Relationship Id="rId38" Type="http://schemas.openxmlformats.org/officeDocument/2006/relationships/hyperlink" Target="https://projectcatalyst.io/funds/10/f13-cardano-open-ecosystem/cardano-ambassador-workshop-europe" TargetMode="External"/><Relationship Id="rId20" Type="http://schemas.openxmlformats.org/officeDocument/2006/relationships/hyperlink" Target="https://projectcatalyst.io/funds/10/f13-cardano-open-ecosystem/cardano-use-cases-and-success-stories-pr-campaign" TargetMode="External"/><Relationship Id="rId22" Type="http://schemas.openxmlformats.org/officeDocument/2006/relationships/hyperlink" Target="https://projectcatalyst.io/funds/10/f13-cardano-open-ecosystem/cardano-tech-week-argentina" TargetMode="External"/><Relationship Id="rId21" Type="http://schemas.openxmlformats.org/officeDocument/2006/relationships/hyperlink" Target="https://projectcatalyst.io/funds/10/f13-cardano-open-ecosystem/cardano-defi-workshop-2025-learning-levvy-or-fluid-and-other-defi-platform-in-collaboration-with-mcu" TargetMode="External"/><Relationship Id="rId24" Type="http://schemas.openxmlformats.org/officeDocument/2006/relationships/hyperlink" Target="https://projectcatalyst.io/funds/10/f13-cardano-open-ecosystem/africa-townhall-empowering-blockchain-education-and-growth-across-africa" TargetMode="External"/><Relationship Id="rId23" Type="http://schemas.openxmlformats.org/officeDocument/2006/relationships/hyperlink" Target="https://projectcatalyst.io/funds/10/f13-cardano-open-ecosystem/b4good-20-summit-where-cardano-meets-int-development-dollardollar" TargetMode="External"/><Relationship Id="rId409" Type="http://schemas.openxmlformats.org/officeDocument/2006/relationships/hyperlink" Target="https://projectcatalyst.io/funds/10/f13-cardano-open-ecosystem/cycling-depin" TargetMode="External"/><Relationship Id="rId404" Type="http://schemas.openxmlformats.org/officeDocument/2006/relationships/hyperlink" Target="https://projectcatalyst.io/funds/10/f13-cardano-open-ecosystem/cardano-community-meetups-and-hackathons" TargetMode="External"/><Relationship Id="rId403" Type="http://schemas.openxmlformats.org/officeDocument/2006/relationships/hyperlink" Target="https://projectcatalyst.io/funds/10/f13-cardano-open-ecosystem/hurrying-up-the-development-of-the-cardano-project-catalyst-in-ethiopia" TargetMode="External"/><Relationship Id="rId402" Type="http://schemas.openxmlformats.org/officeDocument/2006/relationships/hyperlink" Target="https://projectcatalyst.io/funds/10/f13-cardano-open-ecosystem/spreading-cardano-through-laughter-drmz-and-web3-is-a-joke-team-up-for-a-web3-comedy-roast" TargetMode="External"/><Relationship Id="rId401" Type="http://schemas.openxmlformats.org/officeDocument/2006/relationships/hyperlink" Target="https://projectcatalyst.io/funds/10/f13-cardano-open-ecosystem/innovatio-community-and-services-argentina-and-uruguay-attract-new-professionals-entrepreneurs-products-and-brands-to-the-ecosystem-and-facilitate-their-adoption-through-networking-collaborati-7eab6" TargetMode="External"/><Relationship Id="rId408" Type="http://schemas.openxmlformats.org/officeDocument/2006/relationships/hyperlink" Target="https://projectcatalyst.io/funds/10/f13-cardano-open-ecosystem/reaching-2-million-real-users-through-viral-social-media-campaigns" TargetMode="External"/><Relationship Id="rId407" Type="http://schemas.openxmlformats.org/officeDocument/2006/relationships/hyperlink" Target="https://projectcatalyst.io/funds/10/f13-cardano-open-ecosystem/empowering-ethiopia-through-blockchain-promoting-the-cardano-ecosystem-on-limited-edition-sustainable-water-bottles" TargetMode="External"/><Relationship Id="rId406" Type="http://schemas.openxmlformats.org/officeDocument/2006/relationships/hyperlink" Target="https://projectcatalyst.io/funds/10/f13-cardano-open-ecosystem/cardanoaddis" TargetMode="External"/><Relationship Id="rId405" Type="http://schemas.openxmlformats.org/officeDocument/2006/relationships/hyperlink" Target="https://projectcatalyst.io/funds/10/f13-cardano-open-ecosystem/persuade-usa-cardano-growth-x" TargetMode="External"/><Relationship Id="rId26" Type="http://schemas.openxmlformats.org/officeDocument/2006/relationships/hyperlink" Target="https://projectcatalyst.io/funds/10/f13-cardano-open-ecosystem/empowering-community-hub-cardano-in-brazil" TargetMode="External"/><Relationship Id="rId25" Type="http://schemas.openxmlformats.org/officeDocument/2006/relationships/hyperlink" Target="https://projectcatalyst.io/funds/10/f13-cardano-open-ecosystem/empowering-desci-with-marlowe-a-free-course-on-real-world-blockchain-applications" TargetMode="External"/><Relationship Id="rId28" Type="http://schemas.openxmlformats.org/officeDocument/2006/relationships/hyperlink" Target="https://projectcatalyst.io/funds/10/f13-cardano-open-ecosystem/cardano-india-developers-community-hub-f67e6" TargetMode="External"/><Relationship Id="rId27" Type="http://schemas.openxmlformats.org/officeDocument/2006/relationships/hyperlink" Target="https://projectcatalyst.io/funds/10/f13-cardano-open-ecosystem/together-learning-haskellplutus-in-native-language-club-phase-2" TargetMode="External"/><Relationship Id="rId400" Type="http://schemas.openxmlformats.org/officeDocument/2006/relationships/hyperlink" Target="https://projectcatalyst.io/funds/10/f13-cardano-open-ecosystem/cardano-awareness-campaign" TargetMode="External"/><Relationship Id="rId29" Type="http://schemas.openxmlformats.org/officeDocument/2006/relationships/hyperlink" Target="https://projectcatalyst.io/funds/10/f13-cardano-open-ecosystem/onboard-tertiary-it-students-targeting-16-universities-globally" TargetMode="External"/><Relationship Id="rId11" Type="http://schemas.openxmlformats.org/officeDocument/2006/relationships/hyperlink" Target="https://projectcatalyst.io/funds/10/f13-cardano-open-ecosystem/building-with-aiken-project-based-learning-course-for-non-native-english-devs" TargetMode="External"/><Relationship Id="rId10" Type="http://schemas.openxmlformats.org/officeDocument/2006/relationships/hyperlink" Target="https://projectcatalyst.io/funds/10/f13-cardano-open-ecosystem/cardano-builder-asia-building-a-connected-cardano-builder-network-in-asia" TargetMode="External"/><Relationship Id="rId13" Type="http://schemas.openxmlformats.org/officeDocument/2006/relationships/hyperlink" Target="https://projectcatalyst.io/funds/10/f13-cardano-open-ecosystem/cardano-defi-adoption-dex-staking-and-lending-pr-campaign" TargetMode="External"/><Relationship Id="rId12" Type="http://schemas.openxmlformats.org/officeDocument/2006/relationships/hyperlink" Target="https://projectcatalyst.io/funds/10/f13-cardano-open-ecosystem/cardano-in-spanish-2-9db2d" TargetMode="External"/><Relationship Id="rId514" Type="http://schemas.openxmlformats.org/officeDocument/2006/relationships/hyperlink" Target="https://projectcatalyst.io/funds/10/f13-cardano-open-ecosystem/promoting-gender-in-cardano-community" TargetMode="External"/><Relationship Id="rId513" Type="http://schemas.openxmlformats.org/officeDocument/2006/relationships/hyperlink" Target="https://projectcatalyst.io/funds/10/f13-cardano-open-ecosystem/promoting-female-participation-in-cardano" TargetMode="External"/><Relationship Id="rId512" Type="http://schemas.openxmlformats.org/officeDocument/2006/relationships/hyperlink" Target="https://projectcatalyst.io/funds/10/f13-cardano-open-ecosystem/cardano-campus-incubation-hub-6057f" TargetMode="External"/><Relationship Id="rId511" Type="http://schemas.openxmlformats.org/officeDocument/2006/relationships/hyperlink" Target="https://projectcatalyst.io/funds/10/f13-cardano-open-ecosystem/wellness-house-for-cardarno-drep-and-voter" TargetMode="External"/><Relationship Id="rId518" Type="http://schemas.openxmlformats.org/officeDocument/2006/relationships/drawing" Target="../drawings/drawing3.xml"/><Relationship Id="rId517" Type="http://schemas.openxmlformats.org/officeDocument/2006/relationships/hyperlink" Target="https://projectcatalyst.io/funds/10/f13-cardano-open-ecosystem/nomadic-tri-state-meetups-and-event-vendor-for-the-cardano-blockchain" TargetMode="External"/><Relationship Id="rId516" Type="http://schemas.openxmlformats.org/officeDocument/2006/relationships/hyperlink" Target="https://projectcatalyst.io/funds/10/f13-cardano-open-ecosystem/innovative-execution" TargetMode="External"/><Relationship Id="rId515" Type="http://schemas.openxmlformats.org/officeDocument/2006/relationships/hyperlink" Target="https://projectcatalyst.io/funds/10/f13-cardano-open-ecosystem/southern-california-retreat-and-wellness-space-workshops-designed-to-educate-incubate-and-onboard-creatives-to-cardano" TargetMode="External"/><Relationship Id="rId15" Type="http://schemas.openxmlformats.org/officeDocument/2006/relationships/hyperlink" Target="https://projectcatalyst.io/funds/10/f13-cardano-open-ecosystem/c2vn-promoting-education-through-the-development-of-blockchain-lecturer-teams-at-universities-in-vietnam-phase-2-advanced-course-on-on-chain-and-off-chain-programming-on-the-cardano-blockchain" TargetMode="External"/><Relationship Id="rId14" Type="http://schemas.openxmlformats.org/officeDocument/2006/relationships/hyperlink" Target="https://projectcatalyst.io/funds/10/f13-cardano-open-ecosystem/offchain-impact-analysis-of-project-catalyst-fund-distribution-and-performance-from-fund-9-to-fund-12" TargetMode="External"/><Relationship Id="rId17" Type="http://schemas.openxmlformats.org/officeDocument/2006/relationships/hyperlink" Target="https://projectcatalyst.io/funds/10/f13-cardano-open-ecosystem/cardano-ecosystem-adoption-campaign-through-content-creators-amplification" TargetMode="External"/><Relationship Id="rId16" Type="http://schemas.openxmlformats.org/officeDocument/2006/relationships/hyperlink" Target="https://projectcatalyst.io/funds/10/f13-cardano-open-ecosystem/cardano-app-development-course-a-step-by-step-guide-for-beginners-from-basic-web-development-to-use-cardano-libraries-and-interacting-with-smart-contracts" TargetMode="External"/><Relationship Id="rId19" Type="http://schemas.openxmlformats.org/officeDocument/2006/relationships/hyperlink" Target="https://projectcatalyst.io/funds/10/f13-cardano-open-ecosystem/indiacodex-nationwide-developers-hackathon-event-with-a-footfall-of-3000-students-developers-and-tech-professionals" TargetMode="External"/><Relationship Id="rId510" Type="http://schemas.openxmlformats.org/officeDocument/2006/relationships/hyperlink" Target="https://projectcatalyst.io/funds/10/f13-cardano-open-ecosystem/buzzhub-boosting-cardano-adoption-via-social-media" TargetMode="External"/><Relationship Id="rId18" Type="http://schemas.openxmlformats.org/officeDocument/2006/relationships/hyperlink" Target="https://projectcatalyst.io/funds/10/f13-cardano-open-ecosystem/sustain-and-maintain-gimbalabs-dddd3" TargetMode="External"/><Relationship Id="rId84" Type="http://schemas.openxmlformats.org/officeDocument/2006/relationships/hyperlink" Target="https://projectcatalyst.io/funds/10/f13-cardano-open-ecosystem/cardano-developer-community-indonesia-2025-learn-demeter-blockfrost-meshjs-and-aiken" TargetMode="External"/><Relationship Id="rId83" Type="http://schemas.openxmlformats.org/officeDocument/2006/relationships/hyperlink" Target="https://projectcatalyst.io/funds/10/f13-cardano-open-ecosystem/building-blockchain-foundations-educating-tapa-for-cardano-integration" TargetMode="External"/><Relationship Id="rId86" Type="http://schemas.openxmlformats.org/officeDocument/2006/relationships/hyperlink" Target="https://projectcatalyst.io/funds/10/f13-cardano-open-ecosystem/cardano-x-web3-hackfest-2025-sponsorship" TargetMode="External"/><Relationship Id="rId85" Type="http://schemas.openxmlformats.org/officeDocument/2006/relationships/hyperlink" Target="https://projectcatalyst.io/funds/10/f13-cardano-open-ecosystem/fimi-test-to-learn-knowledge-of-cardano-and-blockchain-for-vietnamese" TargetMode="External"/><Relationship Id="rId88" Type="http://schemas.openxmlformats.org/officeDocument/2006/relationships/hyperlink" Target="https://projectcatalyst.io/funds/10/f13-cardano-open-ecosystem/midnight-network-expanding-into-argentina-and-brazil" TargetMode="External"/><Relationship Id="rId87" Type="http://schemas.openxmlformats.org/officeDocument/2006/relationships/hyperlink" Target="https://projectcatalyst.io/funds/10/f13-cardano-open-ecosystem/fimi-blockchain-course-for-vietnamese-4f6f7" TargetMode="External"/><Relationship Id="rId89" Type="http://schemas.openxmlformats.org/officeDocument/2006/relationships/hyperlink" Target="https://projectcatalyst.io/funds/10/f13-cardano-open-ecosystem/cardano-defi-adoption-campaign-through-content-creators" TargetMode="External"/><Relationship Id="rId80" Type="http://schemas.openxmlformats.org/officeDocument/2006/relationships/hyperlink" Target="https://projectcatalyst.io/funds/10/f13-cardano-open-ecosystem/seeding-the-top-10-real-world-dapps-to-millions-of-end-users-in-japan" TargetMode="External"/><Relationship Id="rId82" Type="http://schemas.openxmlformats.org/officeDocument/2006/relationships/hyperlink" Target="https://projectcatalyst.io/funds/10/f13-cardano-open-ecosystem/cardano-in-a-nutshell-protocol-parameters-technical-network-economic" TargetMode="External"/><Relationship Id="rId81" Type="http://schemas.openxmlformats.org/officeDocument/2006/relationships/hyperlink" Target="https://projectcatalyst.io/funds/10/f13-cardano-open-ecosystem/zero-knowledge-bootcamp-for-non-zk-devs-eryx" TargetMode="External"/><Relationship Id="rId73" Type="http://schemas.openxmlformats.org/officeDocument/2006/relationships/hyperlink" Target="https://projectcatalyst.io/funds/10/f13-cardano-open-ecosystem/cardano-sapien-youtube-channel-search-engine-marketing-campaigns" TargetMode="External"/><Relationship Id="rId72" Type="http://schemas.openxmlformats.org/officeDocument/2006/relationships/hyperlink" Target="https://projectcatalyst.io/funds/10/f13-cardano-open-ecosystem/gimbalabs-regional-cardano-student-society-playbook" TargetMode="External"/><Relationship Id="rId75" Type="http://schemas.openxmlformats.org/officeDocument/2006/relationships/hyperlink" Target="https://projectcatalyst.io/funds/10/f13-cardano-open-ecosystem/kaizen-crypto-ecosystem-expansion-in-asia-education-workshops" TargetMode="External"/><Relationship Id="rId74" Type="http://schemas.openxmlformats.org/officeDocument/2006/relationships/hyperlink" Target="https://projectcatalyst.io/funds/10/f13-cardano-open-ecosystem/kaizen-crypto-engaging-short-form-cardano-content-for-mass-adoption" TargetMode="External"/><Relationship Id="rId77" Type="http://schemas.openxmlformats.org/officeDocument/2006/relationships/hyperlink" Target="https://projectcatalyst.io/funds/10/f13-cardano-open-ecosystem/web3-multi-tenant-learning-platform-with-support-for-interactive-coding-exercises-in-onchainoffchain-languages" TargetMode="External"/><Relationship Id="rId76" Type="http://schemas.openxmlformats.org/officeDocument/2006/relationships/hyperlink" Target="https://projectcatalyst.io/funds/10/f13-cardano-open-ecosystem/waffle-capital-cardano-dapp-launch-coverage" TargetMode="External"/><Relationship Id="rId79" Type="http://schemas.openxmlformats.org/officeDocument/2006/relationships/hyperlink" Target="https://projectcatalyst.io/funds/10/f13-cardano-open-ecosystem/waffle-capital-ultimate-cardano-onboarding-guide" TargetMode="External"/><Relationship Id="rId78" Type="http://schemas.openxmlformats.org/officeDocument/2006/relationships/hyperlink" Target="https://projectcatalyst.io/funds/10/f13-cardano-open-ecosystem/kaizen-crypto-cardano-education-and-onboarding-in-sri-lanka" TargetMode="External"/><Relationship Id="rId71" Type="http://schemas.openxmlformats.org/officeDocument/2006/relationships/hyperlink" Target="https://projectcatalyst.io/funds/10/f13-cardano-open-ecosystem/building-blocks-of-the-future-a-kids-guide-to-blockchain" TargetMode="External"/><Relationship Id="rId70" Type="http://schemas.openxmlformats.org/officeDocument/2006/relationships/hyperlink" Target="https://projectcatalyst.io/funds/10/f13-cardano-open-ecosystem/cardano-one-pagers" TargetMode="External"/><Relationship Id="rId62" Type="http://schemas.openxmlformats.org/officeDocument/2006/relationships/hyperlink" Target="https://projectcatalyst.io/funds/10/f13-cardano-open-ecosystem/open-source-onboarding-blockchain-101-meetup-course" TargetMode="External"/><Relationship Id="rId61" Type="http://schemas.openxmlformats.org/officeDocument/2006/relationships/hyperlink" Target="https://projectcatalyst.io/funds/10/f13-cardano-open-ecosystem/cryptofluency-increasing-liquidity-with-cardano-defi-courses" TargetMode="External"/><Relationship Id="rId64" Type="http://schemas.openxmlformats.org/officeDocument/2006/relationships/hyperlink" Target="https://projectcatalyst.io/funds/10/f13-cardano-open-ecosystem/the-guidebook-to-cardano-governance" TargetMode="External"/><Relationship Id="rId63" Type="http://schemas.openxmlformats.org/officeDocument/2006/relationships/hyperlink" Target="https://projectcatalyst.io/funds/10/f13-cardano-open-ecosystem/workshop-events-lets-talk-future-of-cardano" TargetMode="External"/><Relationship Id="rId66" Type="http://schemas.openxmlformats.org/officeDocument/2006/relationships/hyperlink" Target="https://projectcatalyst.io/funds/10/f13-cardano-open-ecosystem/tempo-cardano-drep-insights-comprehensive-governance-statistics" TargetMode="External"/><Relationship Id="rId65" Type="http://schemas.openxmlformats.org/officeDocument/2006/relationships/hyperlink" Target="https://projectcatalyst.io/funds/10/f13-cardano-open-ecosystem/tempo-cardano-community-temp-check-a-platform-for-quick-polls" TargetMode="External"/><Relationship Id="rId68" Type="http://schemas.openxmlformats.org/officeDocument/2006/relationships/hyperlink" Target="https://projectcatalyst.io/funds/10/f13-cardano-open-ecosystem/kaizen-crypto-proof-of-onboarding-cards-to-grow-ecosystem-participation" TargetMode="External"/><Relationship Id="rId67" Type="http://schemas.openxmlformats.org/officeDocument/2006/relationships/hyperlink" Target="https://projectcatalyst.io/funds/10/f13-cardano-open-ecosystem/sidan-or-waffle-hong-kong-cardano-community-e29ab" TargetMode="External"/><Relationship Id="rId60" Type="http://schemas.openxmlformats.org/officeDocument/2006/relationships/hyperlink" Target="https://projectcatalyst.io/funds/10/f13-cardano-open-ecosystem/dlc-cardano-ecosystem-growth-short-form-video-marketing" TargetMode="External"/><Relationship Id="rId69" Type="http://schemas.openxmlformats.org/officeDocument/2006/relationships/hyperlink" Target="https://projectcatalyst.io/funds/10/f13-cardano-open-ecosystem/fomo-edges-web3-wave-decentralized-media-rising" TargetMode="External"/><Relationship Id="rId51" Type="http://schemas.openxmlformats.org/officeDocument/2006/relationships/hyperlink" Target="https://projectcatalyst.io/funds/10/f13-cardano-open-ecosystem/45b-cardano-design-center-to-supporting-projects" TargetMode="External"/><Relationship Id="rId50" Type="http://schemas.openxmlformats.org/officeDocument/2006/relationships/hyperlink" Target="https://projectcatalyst.io/funds/10/f13-cardano-open-ecosystem/butc-fueling-growth-cardano-hackathons-to-inspire-startup-success" TargetMode="External"/><Relationship Id="rId53" Type="http://schemas.openxmlformats.org/officeDocument/2006/relationships/hyperlink" Target="https://projectcatalyst.io/funds/10/f13-cardano-open-ecosystem/cardano-x-african-blockchain-championship" TargetMode="External"/><Relationship Id="rId52" Type="http://schemas.openxmlformats.org/officeDocument/2006/relationships/hyperlink" Target="https://projectcatalyst.io/funds/10/f13-cardano-open-ecosystem/cardano-contract-suite-essential-templates-for-innovators" TargetMode="External"/><Relationship Id="rId55" Type="http://schemas.openxmlformats.org/officeDocument/2006/relationships/hyperlink" Target="https://projectcatalyst.io/funds/10/f13-cardano-open-ecosystem/activate-non-english-speakers-to-build-on-cardano" TargetMode="External"/><Relationship Id="rId54" Type="http://schemas.openxmlformats.org/officeDocument/2006/relationships/hyperlink" Target="https://projectcatalyst.io/funds/10/f13-cardano-open-ecosystem/dao-codex-open-governance-for-cardano-innovators" TargetMode="External"/><Relationship Id="rId57" Type="http://schemas.openxmlformats.org/officeDocument/2006/relationships/hyperlink" Target="https://projectcatalyst.io/funds/10/f13-cardano-open-ecosystem/cardano-unleashed-hybrid-events-to-inspire-innovation" TargetMode="External"/><Relationship Id="rId56" Type="http://schemas.openxmlformats.org/officeDocument/2006/relationships/hyperlink" Target="https://projectcatalyst.io/funds/10/f13-cardano-open-ecosystem/id-latam-empowering-decentralized-digital-identity" TargetMode="External"/><Relationship Id="rId59" Type="http://schemas.openxmlformats.org/officeDocument/2006/relationships/hyperlink" Target="https://projectcatalyst.io/funds/10/f13-cardano-open-ecosystem/newm-music-video-festival" TargetMode="External"/><Relationship Id="rId58" Type="http://schemas.openxmlformats.org/officeDocument/2006/relationships/hyperlink" Target="https://projectcatalyst.io/funds/10/f13-cardano-open-ecosystem/dlc-cardano-ecosystem-growth-marketing-defi-products" TargetMode="External"/><Relationship Id="rId107" Type="http://schemas.openxmlformats.org/officeDocument/2006/relationships/hyperlink" Target="https://projectcatalyst.io/funds/10/f13-cardano-open-ecosystem/translation-cardano-for-the-masses-in-russian-language-by-native-speakers-59bde" TargetMode="External"/><Relationship Id="rId228" Type="http://schemas.openxmlformats.org/officeDocument/2006/relationships/hyperlink" Target="https://projectcatalyst.io/funds/10/f13-cardano-open-ecosystem/sky3-team-vietnam-cardano-bootcamp-for-developers" TargetMode="External"/><Relationship Id="rId349" Type="http://schemas.openxmlformats.org/officeDocument/2006/relationships/hyperlink" Target="https://projectcatalyst.io/funds/10/f13-cardano-open-ecosystem/from-abstract-to-action-showcasing-local-fit-dapps-to-grow-cardano-community-in-cameroon" TargetMode="External"/><Relationship Id="rId106" Type="http://schemas.openxmlformats.org/officeDocument/2006/relationships/hyperlink" Target="https://projectcatalyst.io/funds/10/f13-cardano-open-ecosystem/gimbalabs-local-education-playbook" TargetMode="External"/><Relationship Id="rId227" Type="http://schemas.openxmlformats.org/officeDocument/2006/relationships/hyperlink" Target="https://projectcatalyst.io/funds/10/f13-cardano-open-ecosystem/cardano-mentorship-program-empowering-new-users-developers-and-community-leaders" TargetMode="External"/><Relationship Id="rId348" Type="http://schemas.openxmlformats.org/officeDocument/2006/relationships/hyperlink" Target="https://projectcatalyst.io/funds/10/f13-cardano-open-ecosystem/support-the-continuity-of-our-successful-dao-incubator-program-for-cardano-by-incubating-8-more-companies-and-organizations-as-daos-and-onboarding-them-to-our-dao-acceleration-ecosystem-to-bec-1add9" TargetMode="External"/><Relationship Id="rId469" Type="http://schemas.openxmlformats.org/officeDocument/2006/relationships/hyperlink" Target="https://projectcatalyst.io/funds/10/f13-cardano-open-ecosystem/intersect-decentralized-education-sig-workshops-and-learning-templates-the-social-layer-of-cardano" TargetMode="External"/><Relationship Id="rId105" Type="http://schemas.openxmlformats.org/officeDocument/2006/relationships/hyperlink" Target="https://projectcatalyst.io/funds/10/f13-cardano-open-ecosystem/educating-california-lawmakers-on-blockchain-with-strategic-partnerships" TargetMode="External"/><Relationship Id="rId226" Type="http://schemas.openxmlformats.org/officeDocument/2006/relationships/hyperlink" Target="https://projectcatalyst.io/funds/10/f13-cardano-open-ecosystem/drep-cardano-training-enhancing-training-and-expanding-the-cardano-drep-network" TargetMode="External"/><Relationship Id="rId347" Type="http://schemas.openxmlformats.org/officeDocument/2006/relationships/hyperlink" Target="https://projectcatalyst.io/funds/10/f13-cardano-open-ecosystem/slapventures-developing-interactive-educational-experiences-for-young-learners-73d35" TargetMode="External"/><Relationship Id="rId468" Type="http://schemas.openxmlformats.org/officeDocument/2006/relationships/hyperlink" Target="https://projectcatalyst.io/funds/10/f13-cardano-open-ecosystem/swarm-treasury-pbl-a1172" TargetMode="External"/><Relationship Id="rId104" Type="http://schemas.openxmlformats.org/officeDocument/2006/relationships/hyperlink" Target="https://projectcatalyst.io/funds/10/f13-cardano-open-ecosystem/project-catalyst-drep-analysis-framework" TargetMode="External"/><Relationship Id="rId225" Type="http://schemas.openxmlformats.org/officeDocument/2006/relationships/hyperlink" Target="https://projectcatalyst.io/funds/10/f13-cardano-open-ecosystem/adalink-x-business-atelier-cardano-marketing-action" TargetMode="External"/><Relationship Id="rId346" Type="http://schemas.openxmlformats.org/officeDocument/2006/relationships/hyperlink" Target="https://projectcatalyst.io/funds/10/f13-cardano-open-ecosystem/connectu-an-agency-dedicated-to-seamlessly-connecting-individuals-to-trusted-professionals-facilitating-comprehensive-support-and-empowering-lives-through-tailored-services" TargetMode="External"/><Relationship Id="rId467" Type="http://schemas.openxmlformats.org/officeDocument/2006/relationships/hyperlink" Target="https://projectcatalyst.io/funds/10/f13-cardano-open-ecosystem/cardano-trivia-nights-dad53" TargetMode="External"/><Relationship Id="rId109" Type="http://schemas.openxmlformats.org/officeDocument/2006/relationships/hyperlink" Target="https://projectcatalyst.io/funds/10/f13-cardano-open-ecosystem/hold-events-to-promote-cardano-ecosystem-at-multichain-events-in-dubai" TargetMode="External"/><Relationship Id="rId108" Type="http://schemas.openxmlformats.org/officeDocument/2006/relationships/hyperlink" Target="https://projectcatalyst.io/funds/10/f13-cardano-open-ecosystem/uba-sustain-and-grow-the-future-cardano-workforce-through-scientific-research-activities" TargetMode="External"/><Relationship Id="rId229" Type="http://schemas.openxmlformats.org/officeDocument/2006/relationships/hyperlink" Target="https://projectcatalyst.io/funds/10/f13-cardano-open-ecosystem/c2vn-promoting-cardano-blockchain-education-in-universities" TargetMode="External"/><Relationship Id="rId220" Type="http://schemas.openxmlformats.org/officeDocument/2006/relationships/hyperlink" Target="https://projectcatalyst.io/funds/10/f13-cardano-open-ecosystem/cafinet-mkt-cardano-explorers-explore-the-cardano-ecosystem" TargetMode="External"/><Relationship Id="rId341" Type="http://schemas.openxmlformats.org/officeDocument/2006/relationships/hyperlink" Target="https://projectcatalyst.io/funds/10/f13-cardano-open-ecosystem/establishing-and-empowering-independent-cardano-hubs-in-5-french-speaking-countries-in-africa" TargetMode="External"/><Relationship Id="rId462" Type="http://schemas.openxmlformats.org/officeDocument/2006/relationships/hyperlink" Target="https://projectcatalyst.io/funds/10/f13-cardano-open-ecosystem/catalyst-and-health-talk-for-the-aged-in-accra-ghana-2dabc" TargetMode="External"/><Relationship Id="rId340" Type="http://schemas.openxmlformats.org/officeDocument/2006/relationships/hyperlink" Target="https://projectcatalyst.io/funds/10/f13-cardano-open-ecosystem/expanding-the-cardano-community-argentina-kenia-and-r-d-congo" TargetMode="External"/><Relationship Id="rId461" Type="http://schemas.openxmlformats.org/officeDocument/2006/relationships/hyperlink" Target="https://projectcatalyst.io/funds/10/f13-cardano-open-ecosystem/burgermania-a-community-driven-satirical-animated-series" TargetMode="External"/><Relationship Id="rId460" Type="http://schemas.openxmlformats.org/officeDocument/2006/relationships/hyperlink" Target="https://projectcatalyst.io/funds/10/f13-cardano-open-ecosystem/cardano-elevate-catalyzing-growth-in-ghanas-emerging-regions" TargetMode="External"/><Relationship Id="rId103" Type="http://schemas.openxmlformats.org/officeDocument/2006/relationships/hyperlink" Target="https://projectcatalyst.io/funds/10/f13-cardano-open-ecosystem/blockchain-and-web3-onboarding-program-in-the-drc" TargetMode="External"/><Relationship Id="rId224" Type="http://schemas.openxmlformats.org/officeDocument/2006/relationships/hyperlink" Target="https://projectcatalyst.io/funds/10/f13-cardano-open-ecosystem/project-simba-gateway-to-cardano-for-250k-refugees-and-80k-students-w-university-of-nairobi" TargetMode="External"/><Relationship Id="rId345" Type="http://schemas.openxmlformats.org/officeDocument/2006/relationships/hyperlink" Target="https://projectcatalyst.io/funds/10/f13-cardano-open-ecosystem/latam-cardano-governance-mentorship-and-community-hub-growth" TargetMode="External"/><Relationship Id="rId466" Type="http://schemas.openxmlformats.org/officeDocument/2006/relationships/hyperlink" Target="https://projectcatalyst.io/funds/10/f13-cardano-open-ecosystem/dlt360-relaunch-smart-industry-forum-for-real-world-adoption-c555c" TargetMode="External"/><Relationship Id="rId102" Type="http://schemas.openxmlformats.org/officeDocument/2006/relationships/hyperlink" Target="https://projectcatalyst.io/funds/10/f13-cardano-open-ecosystem/5pc-why-cardano-a-multi-channel-educational-series-on-cardano-for-the-vietnamese-community-phase-2" TargetMode="External"/><Relationship Id="rId223" Type="http://schemas.openxmlformats.org/officeDocument/2006/relationships/hyperlink" Target="https://projectcatalyst.io/funds/10/f13-cardano-open-ecosystem/integrating-cardano-blockchain-education-into-addis-ababa-university-building-a-foundation-for-blockchain-innovation-in-ethiopia" TargetMode="External"/><Relationship Id="rId344" Type="http://schemas.openxmlformats.org/officeDocument/2006/relationships/hyperlink" Target="https://projectcatalyst.io/funds/10/f13-cardano-open-ecosystem/cardano-youth-foundation-platform-in-tanzania" TargetMode="External"/><Relationship Id="rId465" Type="http://schemas.openxmlformats.org/officeDocument/2006/relationships/hyperlink" Target="https://projectcatalyst.io/funds/10/f13-cardano-open-ecosystem/teaching-web3-and-blockchain-to-ghanaian-high-school-students-giving-them-useful-foundational-knowledge-and-introducing-cardano-to-encourage-future-blockchain-users-and-developers" TargetMode="External"/><Relationship Id="rId101" Type="http://schemas.openxmlformats.org/officeDocument/2006/relationships/hyperlink" Target="https://projectcatalyst.io/funds/10/f13-cardano-open-ecosystem/key-to-financial-security-and-crypto-barcelona-workshop-series" TargetMode="External"/><Relationship Id="rId222" Type="http://schemas.openxmlformats.org/officeDocument/2006/relationships/hyperlink" Target="https://projectcatalyst.io/funds/10/f13-cardano-open-ecosystem/cardano-bootcamp-empowering-future-blockchain-developers" TargetMode="External"/><Relationship Id="rId343" Type="http://schemas.openxmlformats.org/officeDocument/2006/relationships/hyperlink" Target="https://projectcatalyst.io/funds/10/f13-cardano-open-ecosystem/cardano-basics-for-young-minds" TargetMode="External"/><Relationship Id="rId464" Type="http://schemas.openxmlformats.org/officeDocument/2006/relationships/hyperlink" Target="https://projectcatalyst.io/funds/10/f13-cardano-open-ecosystem/cardano-educational-webinars-and-workshops" TargetMode="External"/><Relationship Id="rId100" Type="http://schemas.openxmlformats.org/officeDocument/2006/relationships/hyperlink" Target="https://projectcatalyst.io/funds/10/f13-cardano-open-ecosystem/formacion-de-pioneros-en-cardano" TargetMode="External"/><Relationship Id="rId221" Type="http://schemas.openxmlformats.org/officeDocument/2006/relationships/hyperlink" Target="https://projectcatalyst.io/funds/10/f13-cardano-open-ecosystem/cardano-blockchain-solutions-for-smes-in-ghana" TargetMode="External"/><Relationship Id="rId342" Type="http://schemas.openxmlformats.org/officeDocument/2006/relationships/hyperlink" Target="https://projectcatalyst.io/funds/10/f13-cardano-open-ecosystem/amplifying-cardanos-global-presence-through-event-video-coverage" TargetMode="External"/><Relationship Id="rId463" Type="http://schemas.openxmlformats.org/officeDocument/2006/relationships/hyperlink" Target="https://projectcatalyst.io/funds/10/f13-cardano-open-ecosystem/catalyse-community-led-open-identity" TargetMode="External"/><Relationship Id="rId217" Type="http://schemas.openxmlformats.org/officeDocument/2006/relationships/hyperlink" Target="https://projectcatalyst.io/funds/10/f13-cardano-open-ecosystem/boosting-scientific-innovation-in-cardano-mapping-and-global-outreach-through-desci-latam" TargetMode="External"/><Relationship Id="rId338" Type="http://schemas.openxmlformats.org/officeDocument/2006/relationships/hyperlink" Target="https://projectcatalyst.io/funds/10/f13-cardano-open-ecosystem/enhancing-policy-and-regulation-awareness-in-blockchain" TargetMode="External"/><Relationship Id="rId459" Type="http://schemas.openxmlformats.org/officeDocument/2006/relationships/hyperlink" Target="https://projectcatalyst.io/funds/10/f13-cardano-open-ecosystem/cardano-student-ambassadors-program-for-east-african-universities" TargetMode="External"/><Relationship Id="rId216" Type="http://schemas.openxmlformats.org/officeDocument/2006/relationships/hyperlink" Target="https://projectcatalyst.io/funds/10/f13-cardano-open-ecosystem/scatdao-monthly-dyor-competitions-590dd" TargetMode="External"/><Relationship Id="rId337" Type="http://schemas.openxmlformats.org/officeDocument/2006/relationships/hyperlink" Target="https://projectcatalyst.io/funds/10/f13-cardano-open-ecosystem/cardano-veted-empowering-veterinarians-through-blockchain-education-and-integration" TargetMode="External"/><Relationship Id="rId458" Type="http://schemas.openxmlformats.org/officeDocument/2006/relationships/hyperlink" Target="https://projectcatalyst.io/funds/10/f13-cardano-open-ecosystem/cardano-hodlers-of-ethiopia-a-new-dawn" TargetMode="External"/><Relationship Id="rId215" Type="http://schemas.openxmlformats.org/officeDocument/2006/relationships/hyperlink" Target="https://projectcatalyst.io/funds/10/f13-cardano-open-ecosystem/cardano-for-leos-edbe2" TargetMode="External"/><Relationship Id="rId336" Type="http://schemas.openxmlformats.org/officeDocument/2006/relationships/hyperlink" Target="https://projectcatalyst.io/funds/10/f13-cardano-open-ecosystem/plutuscasts-bitesize-training-videos-for-plutus-developers" TargetMode="External"/><Relationship Id="rId457" Type="http://schemas.openxmlformats.org/officeDocument/2006/relationships/hyperlink" Target="https://projectcatalyst.io/funds/10/f13-cardano-open-ecosystem/cardano-content-creation-and-curation-platform" TargetMode="External"/><Relationship Id="rId214" Type="http://schemas.openxmlformats.org/officeDocument/2006/relationships/hyperlink" Target="https://projectcatalyst.io/funds/10/f13-cardano-open-ecosystem/5pc-cardano-uncovered-short-video-series-simplifying-cardano-misconceptions-for-the-vietnamese-community" TargetMode="External"/><Relationship Id="rId335" Type="http://schemas.openxmlformats.org/officeDocument/2006/relationships/hyperlink" Target="https://projectcatalyst.io/funds/10/f13-cardano-open-ecosystem/governance-workshops-in-west-and-east-africa" TargetMode="External"/><Relationship Id="rId456" Type="http://schemas.openxmlformats.org/officeDocument/2006/relationships/hyperlink" Target="https://projectcatalyst.io/funds/10/f13-cardano-open-ecosystem/educational-google-advertising-campaigns-cardano-decentralization" TargetMode="External"/><Relationship Id="rId219" Type="http://schemas.openxmlformats.org/officeDocument/2006/relationships/hyperlink" Target="https://projectcatalyst.io/funds/10/f13-cardano-open-ecosystem/alba-ada-labs-for-blockchain-applications-network" TargetMode="External"/><Relationship Id="rId218" Type="http://schemas.openxmlformats.org/officeDocument/2006/relationships/hyperlink" Target="https://projectcatalyst.io/funds/10/f13-cardano-open-ecosystem/persian-gateway-to-cardano-governance-summit-and-education" TargetMode="External"/><Relationship Id="rId339" Type="http://schemas.openxmlformats.org/officeDocument/2006/relationships/hyperlink" Target="https://projectcatalyst.io/funds/10/f13-cardano-open-ecosystem/extending-cardano-participation-of-women-in-ghana" TargetMode="External"/><Relationship Id="rId330" Type="http://schemas.openxmlformats.org/officeDocument/2006/relationships/hyperlink" Target="https://projectcatalyst.io/funds/10/f13-cardano-open-ecosystem/submit-crypto-legislation-to-paraguayan-congress" TargetMode="External"/><Relationship Id="rId451" Type="http://schemas.openxmlformats.org/officeDocument/2006/relationships/hyperlink" Target="https://projectcatalyst.io/funds/10/f13-cardano-open-ecosystem/tech-and-wellness-blockchain-education-meets-fitness" TargetMode="External"/><Relationship Id="rId450" Type="http://schemas.openxmlformats.org/officeDocument/2006/relationships/hyperlink" Target="https://projectcatalyst.io/funds/10/f13-cardano-open-ecosystem/innovatio-community-and-services-spain-and-andorra-attract-new-professionals-entrepreneurs-products-and-brands-to-the-ecosystem-and-facilitate-their-adoption-through-networking-collaborations-d030f" TargetMode="External"/><Relationship Id="rId213" Type="http://schemas.openxmlformats.org/officeDocument/2006/relationships/hyperlink" Target="https://projectcatalyst.io/funds/10/f13-cardano-open-ecosystem/boosting-argentina-with-blockchain-kicking-off-the-global-midnight-community" TargetMode="External"/><Relationship Id="rId334" Type="http://schemas.openxmlformats.org/officeDocument/2006/relationships/hyperlink" Target="https://projectcatalyst.io/funds/10/f13-cardano-open-ecosystem/lighting-up-ethiopia-eco-friendly-candle-bags-powered-by-cardano" TargetMode="External"/><Relationship Id="rId455" Type="http://schemas.openxmlformats.org/officeDocument/2006/relationships/hyperlink" Target="https://projectcatalyst.io/funds/10/f13-cardano-open-ecosystem/promoting-ada-via-ads-on-ashewa-e-commerce-platform" TargetMode="External"/><Relationship Id="rId212" Type="http://schemas.openxmlformats.org/officeDocument/2006/relationships/hyperlink" Target="https://projectcatalyst.io/funds/10/f13-cardano-open-ecosystem/sustaining-the-comunidadcardano-spanish-forum" TargetMode="External"/><Relationship Id="rId333" Type="http://schemas.openxmlformats.org/officeDocument/2006/relationships/hyperlink" Target="https://projectcatalyst.io/funds/10/f13-cardano-open-ecosystem/event-at-the-buenos-aires-city-congress" TargetMode="External"/><Relationship Id="rId454" Type="http://schemas.openxmlformats.org/officeDocument/2006/relationships/hyperlink" Target="https://projectcatalyst.io/funds/10/f13-cardano-open-ecosystem/cardano-10city-hoisting-the-flag-of-cardano-and-evangelizing-the-cardano-blockchain" TargetMode="External"/><Relationship Id="rId211" Type="http://schemas.openxmlformats.org/officeDocument/2006/relationships/hyperlink" Target="https://projectcatalyst.io/funds/10/f13-cardano-open-ecosystem/empowering-blockchain-education-at-top-ethiopian-university-arbaminch-university" TargetMode="External"/><Relationship Id="rId332" Type="http://schemas.openxmlformats.org/officeDocument/2006/relationships/hyperlink" Target="https://projectcatalyst.io/funds/10/f13-cardano-open-ecosystem/vneconomics-academy-cardano-stake-pool-owners-spos-behavior-academic-research-4ad46" TargetMode="External"/><Relationship Id="rId453" Type="http://schemas.openxmlformats.org/officeDocument/2006/relationships/hyperlink" Target="https://projectcatalyst.io/funds/10/f13-cardano-open-ecosystem/unified-nigeria-cardano-meetup" TargetMode="External"/><Relationship Id="rId210" Type="http://schemas.openxmlformats.org/officeDocument/2006/relationships/hyperlink" Target="https://projectcatalyst.io/funds/10/f13-cardano-open-ecosystem/cardano-coding-day" TargetMode="External"/><Relationship Id="rId331" Type="http://schemas.openxmlformats.org/officeDocument/2006/relationships/hyperlink" Target="https://projectcatalyst.io/funds/10/f13-cardano-open-ecosystem/cardano-hackathon-in-caracas" TargetMode="External"/><Relationship Id="rId452" Type="http://schemas.openxmlformats.org/officeDocument/2006/relationships/hyperlink" Target="https://projectcatalyst.io/funds/10/f13-cardano-open-ecosystem/uniting-nigerian-cardano-communities-towards-a-cohesive-future-a-path-to-collective-progress-widespread-adoption-and-impact" TargetMode="External"/><Relationship Id="rId370" Type="http://schemas.openxmlformats.org/officeDocument/2006/relationships/hyperlink" Target="https://projectcatalyst.io/funds/10/f13-cardano-open-ecosystem/expansion-and-video-lessons-the-cardano-nft-guides-or-nft-guild" TargetMode="External"/><Relationship Id="rId491" Type="http://schemas.openxmlformats.org/officeDocument/2006/relationships/hyperlink" Target="https://projectcatalyst.io/funds/10/f13-cardano-open-ecosystem/nft-and-gaming-club" TargetMode="External"/><Relationship Id="rId490" Type="http://schemas.openxmlformats.org/officeDocument/2006/relationships/hyperlink" Target="https://projectcatalyst.io/funds/10/f13-cardano-open-ecosystem/empowering-developers-an-open-source-plutus-education-platform" TargetMode="External"/><Relationship Id="rId129" Type="http://schemas.openxmlformats.org/officeDocument/2006/relationships/hyperlink" Target="https://projectcatalyst.io/funds/10/f13-cardano-open-ecosystem/cardano-defi-side-event-at-token-2049-dubai-30-april-1-may-2025" TargetMode="External"/><Relationship Id="rId128" Type="http://schemas.openxmlformats.org/officeDocument/2006/relationships/hyperlink" Target="https://projectcatalyst.io/funds/10/f13-cardano-open-ecosystem/east-asia-cardano-cardano-hackathon" TargetMode="External"/><Relationship Id="rId249" Type="http://schemas.openxmlformats.org/officeDocument/2006/relationships/hyperlink" Target="https://projectcatalyst.io/funds/10/f13-cardano-open-ecosystem/empowering-women-in-blockchain-cardano-development-hub-for-female-entrepreneurs-in-ethiopia" TargetMode="External"/><Relationship Id="rId127" Type="http://schemas.openxmlformats.org/officeDocument/2006/relationships/hyperlink" Target="https://projectcatalyst.io/funds/10/f13-cardano-open-ecosystem/drep-interview-channel-helps-drep-better-access-ada-holders" TargetMode="External"/><Relationship Id="rId248" Type="http://schemas.openxmlformats.org/officeDocument/2006/relationships/hyperlink" Target="https://projectcatalyst.io/funds/10/f13-cardano-open-ecosystem/cardano-argentina-building-a-local-blockchain-presence" TargetMode="External"/><Relationship Id="rId369" Type="http://schemas.openxmlformats.org/officeDocument/2006/relationships/hyperlink" Target="https://projectcatalyst.io/funds/10/f13-cardano-open-ecosystem/unleashing-cardanos-power-innovative-marketing-ideas-at-major-blockchain-events" TargetMode="External"/><Relationship Id="rId126" Type="http://schemas.openxmlformats.org/officeDocument/2006/relationships/hyperlink" Target="https://projectcatalyst.io/funds/10/f13-cardano-open-ecosystem/cardano-in-a-nutshell-guardrail-scripts" TargetMode="External"/><Relationship Id="rId247" Type="http://schemas.openxmlformats.org/officeDocument/2006/relationships/hyperlink" Target="https://projectcatalyst.io/funds/10/f13-cardano-open-ecosystem/increasing-cardano-developers-role-interests-with-educational-support-by-gimbalabs-to-university-of-lagos-nigerian-students" TargetMode="External"/><Relationship Id="rId368" Type="http://schemas.openxmlformats.org/officeDocument/2006/relationships/hyperlink" Target="https://projectcatalyst.io/funds/10/f13-cardano-open-ecosystem/survey-on-decentralized-academic-publishing-needs-for-cardano-02fbd" TargetMode="External"/><Relationship Id="rId489" Type="http://schemas.openxmlformats.org/officeDocument/2006/relationships/hyperlink" Target="https://projectcatalyst.io/funds/10/f13-cardano-open-ecosystem/cardano-artists-a-seasonal-art-competition-in-ethiopia" TargetMode="External"/><Relationship Id="rId121" Type="http://schemas.openxmlformats.org/officeDocument/2006/relationships/hyperlink" Target="https://projectcatalyst.io/funds/10/f13-cardano-open-ecosystem/cardano-in-a-nutshell-constitutional-commitee-credential-manager" TargetMode="External"/><Relationship Id="rId242" Type="http://schemas.openxmlformats.org/officeDocument/2006/relationships/hyperlink" Target="https://projectcatalyst.io/funds/10/f13-cardano-open-ecosystem/digital-marketing-training-for-200-smes-in-ghana" TargetMode="External"/><Relationship Id="rId363" Type="http://schemas.openxmlformats.org/officeDocument/2006/relationships/hyperlink" Target="https://projectcatalyst.io/funds/10/f13-cardano-open-ecosystem/castalia-a-network-state" TargetMode="External"/><Relationship Id="rId484" Type="http://schemas.openxmlformats.org/officeDocument/2006/relationships/hyperlink" Target="https://projectcatalyst.io/funds/10/f13-cardano-open-ecosystem/empowering-ethiopia-promoting-cardano-adoption-through-influencers-in-amharic" TargetMode="External"/><Relationship Id="rId120" Type="http://schemas.openxmlformats.org/officeDocument/2006/relationships/hyperlink" Target="https://projectcatalyst.io/funds/10/f13-cardano-open-ecosystem/cardano-articles-about-the-ada-ecosystem-and-projects-on-cardanofeedcom-share-on-x-send-in-newsletter" TargetMode="External"/><Relationship Id="rId241" Type="http://schemas.openxmlformats.org/officeDocument/2006/relationships/hyperlink" Target="https://projectcatalyst.io/funds/10/f13-cardano-open-ecosystem/connected-governments-exploring-blockchain-with-cardano-in-latin-america" TargetMode="External"/><Relationship Id="rId362" Type="http://schemas.openxmlformats.org/officeDocument/2006/relationships/hyperlink" Target="https://projectcatalyst.io/funds/10/f13-cardano-open-ecosystem/cardano-learnhub-empowering-communities-through-blockchain-education" TargetMode="External"/><Relationship Id="rId483" Type="http://schemas.openxmlformats.org/officeDocument/2006/relationships/hyperlink" Target="https://projectcatalyst.io/funds/10/f13-cardano-open-ecosystem/cardano-youth-football-association-cyfa-kicking-of-a-brighter-future" TargetMode="External"/><Relationship Id="rId240" Type="http://schemas.openxmlformats.org/officeDocument/2006/relationships/hyperlink" Target="https://projectcatalyst.io/funds/10/f13-cardano-open-ecosystem/wbcar-cardano-masterclass-in-collage-art" TargetMode="External"/><Relationship Id="rId361" Type="http://schemas.openxmlformats.org/officeDocument/2006/relationships/hyperlink" Target="https://projectcatalyst.io/funds/10/f13-cardano-open-ecosystem/cham-cardanoforkidstiktok-education" TargetMode="External"/><Relationship Id="rId482" Type="http://schemas.openxmlformats.org/officeDocument/2006/relationships/hyperlink" Target="https://projectcatalyst.io/funds/10/f13-cardano-open-ecosystem/cardano-hub-in-hawassa" TargetMode="External"/><Relationship Id="rId360" Type="http://schemas.openxmlformats.org/officeDocument/2006/relationships/hyperlink" Target="https://projectcatalyst.io/funds/10/f13-cardano-open-ecosystem/ai-future-connect-bridging-web2-and-web3-through-ai-and-blockchain" TargetMode="External"/><Relationship Id="rId481" Type="http://schemas.openxmlformats.org/officeDocument/2006/relationships/hyperlink" Target="https://projectcatalyst.io/funds/10/f13-cardano-open-ecosystem/expanding-the-ngong-road-cardano-blockchain-lab-to-increase-community-engagements-and-sustainability" TargetMode="External"/><Relationship Id="rId125" Type="http://schemas.openxmlformats.org/officeDocument/2006/relationships/hyperlink" Target="https://projectcatalyst.io/funds/10/f13-cardano-open-ecosystem/onboarding-indian-college-students-to-cardano" TargetMode="External"/><Relationship Id="rId246" Type="http://schemas.openxmlformats.org/officeDocument/2006/relationships/hyperlink" Target="https://projectcatalyst.io/funds/10/f13-cardano-open-ecosystem/building-the-cardano-kenya-community-c7362" TargetMode="External"/><Relationship Id="rId367" Type="http://schemas.openxmlformats.org/officeDocument/2006/relationships/hyperlink" Target="https://projectcatalyst.io/funds/10/f13-cardano-open-ecosystem/sky3-team-vietnam-cardano-developers-house" TargetMode="External"/><Relationship Id="rId488" Type="http://schemas.openxmlformats.org/officeDocument/2006/relationships/hyperlink" Target="https://projectcatalyst.io/funds/10/f13-cardano-open-ecosystem/football-club-ada-promoting-cardano-through-sport" TargetMode="External"/><Relationship Id="rId124" Type="http://schemas.openxmlformats.org/officeDocument/2006/relationships/hyperlink" Target="https://projectcatalyst.io/funds/10/f13-cardano-open-ecosystem/building-bridges-consensus-2025-hong-kong-side-event" TargetMode="External"/><Relationship Id="rId245" Type="http://schemas.openxmlformats.org/officeDocument/2006/relationships/hyperlink" Target="https://projectcatalyst.io/funds/10/f13-cardano-open-ecosystem/the-entrepreneur-space-fostering-cardanos-business-ecosystem" TargetMode="External"/><Relationship Id="rId366" Type="http://schemas.openxmlformats.org/officeDocument/2006/relationships/hyperlink" Target="https://projectcatalyst.io/funds/10/f13-cardano-open-ecosystem/adavocacy-for-east-african-universities" TargetMode="External"/><Relationship Id="rId487" Type="http://schemas.openxmlformats.org/officeDocument/2006/relationships/hyperlink" Target="https://projectcatalyst.io/funds/10/f13-cardano-open-ecosystem/ethiocardano" TargetMode="External"/><Relationship Id="rId123" Type="http://schemas.openxmlformats.org/officeDocument/2006/relationships/hyperlink" Target="https://projectcatalyst.io/funds/10/f13-cardano-open-ecosystem/cip-1694-governance-skills-development" TargetMode="External"/><Relationship Id="rId244" Type="http://schemas.openxmlformats.org/officeDocument/2006/relationships/hyperlink" Target="https://projectcatalyst.io/funds/10/f13-cardano-open-ecosystem/project-agora-voltaire" TargetMode="External"/><Relationship Id="rId365" Type="http://schemas.openxmlformats.org/officeDocument/2006/relationships/hyperlink" Target="https://projectcatalyst.io/funds/10/f13-cardano-open-ecosystem/cardano-hub-for-localized-educational-content-in-ethiopia-amharicoromotigrinya" TargetMode="External"/><Relationship Id="rId486" Type="http://schemas.openxmlformats.org/officeDocument/2006/relationships/hyperlink" Target="https://projectcatalyst.io/funds/10/f13-cardano-open-ecosystem/empowering-communities-through-blockchain-education-strengthening-learning-centers-with-cardano-integration" TargetMode="External"/><Relationship Id="rId122" Type="http://schemas.openxmlformats.org/officeDocument/2006/relationships/hyperlink" Target="https://projectcatalyst.io/funds/10/f13-cardano-open-ecosystem/argentina-onboarding-investors-and-companies-mayz-fintech-chamber" TargetMode="External"/><Relationship Id="rId243" Type="http://schemas.openxmlformats.org/officeDocument/2006/relationships/hyperlink" Target="https://projectcatalyst.io/funds/10/f13-cardano-open-ecosystem/empowering-dubai-expats" TargetMode="External"/><Relationship Id="rId364" Type="http://schemas.openxmlformats.org/officeDocument/2006/relationships/hyperlink" Target="https://projectcatalyst.io/funds/10/f13-cardano-open-ecosystem/a-practical-guide-to-cardano-adoption-in-smes" TargetMode="External"/><Relationship Id="rId485" Type="http://schemas.openxmlformats.org/officeDocument/2006/relationships/hyperlink" Target="https://projectcatalyst.io/funds/10/f13-cardano-open-ecosystem/development-of-a-digital-marketing-and-product-promotion-platform" TargetMode="External"/><Relationship Id="rId95" Type="http://schemas.openxmlformats.org/officeDocument/2006/relationships/hyperlink" Target="https://projectcatalyst.io/funds/10/f13-cardano-open-ecosystem/empowering-developers-with-midnight-and-zero-knowledge-proofs-zkps-for-enhanced-privacy-and-security-in-dapps" TargetMode="External"/><Relationship Id="rId94" Type="http://schemas.openxmlformats.org/officeDocument/2006/relationships/hyperlink" Target="https://projectcatalyst.io/funds/10/f13-cardano-open-ecosystem/fimi-cardano-talk-for-vietnamese-phase-2-3f97e" TargetMode="External"/><Relationship Id="rId97" Type="http://schemas.openxmlformats.org/officeDocument/2006/relationships/hyperlink" Target="https://projectcatalyst.io/funds/10/f13-cardano-open-ecosystem/blockchain-education-labs-for-chilean-universities" TargetMode="External"/><Relationship Id="rId96" Type="http://schemas.openxmlformats.org/officeDocument/2006/relationships/hyperlink" Target="https://projectcatalyst.io/funds/10/f13-cardano-open-ecosystem/butc-workshop-to-learn-about-cardano-blockchain-for-university-students-in-vietnam" TargetMode="External"/><Relationship Id="rId99" Type="http://schemas.openxmlformats.org/officeDocument/2006/relationships/hyperlink" Target="https://projectcatalyst.io/funds/10/f13-cardano-open-ecosystem/auditing-all-1892-project-catalyst-proposals" TargetMode="External"/><Relationship Id="rId480" Type="http://schemas.openxmlformats.org/officeDocument/2006/relationships/hyperlink" Target="https://projectcatalyst.io/funds/10/f13-cardano-open-ecosystem/ethiopia-cardano-dev-education-5ed81" TargetMode="External"/><Relationship Id="rId98" Type="http://schemas.openxmlformats.org/officeDocument/2006/relationships/hyperlink" Target="https://projectcatalyst.io/funds/10/f13-cardano-open-ecosystem/casia-cardano-asia-tiktok-channel-make-cardano-only-content-tiktok-style-news-become-the-largest-tiktok-channel" TargetMode="External"/><Relationship Id="rId91" Type="http://schemas.openxmlformats.org/officeDocument/2006/relationships/hyperlink" Target="https://projectcatalyst.io/funds/10/f13-cardano-open-ecosystem/cardano-defi-side-event-at-paris-blockchain-week-8-10-april-2025" TargetMode="External"/><Relationship Id="rId90" Type="http://schemas.openxmlformats.org/officeDocument/2006/relationships/hyperlink" Target="https://projectcatalyst.io/funds/10/f13-cardano-open-ecosystem/marketing-proposal-lets-empower-businesses-using-cardano-to-be-better-marketers" TargetMode="External"/><Relationship Id="rId93" Type="http://schemas.openxmlformats.org/officeDocument/2006/relationships/hyperlink" Target="https://projectcatalyst.io/funds/10/f13-cardano-open-ecosystem/spanish-educational-content-about-cardano-and-midnight" TargetMode="External"/><Relationship Id="rId92" Type="http://schemas.openxmlformats.org/officeDocument/2006/relationships/hyperlink" Target="https://projectcatalyst.io/funds/10/f13-cardano-open-ecosystem/yaad-labs-iagon-animated-explainer-videos" TargetMode="External"/><Relationship Id="rId118" Type="http://schemas.openxmlformats.org/officeDocument/2006/relationships/hyperlink" Target="https://projectcatalyst.io/funds/10/f13-cardano-open-ecosystem/dreps-ambassadors-elevating-participation-in-cardanos-governance" TargetMode="External"/><Relationship Id="rId239" Type="http://schemas.openxmlformats.org/officeDocument/2006/relationships/hyperlink" Target="https://projectcatalyst.io/funds/10/f13-cardano-open-ecosystem/sing-along-to-cardano-a-musical-introduction" TargetMode="External"/><Relationship Id="rId117" Type="http://schemas.openxmlformats.org/officeDocument/2006/relationships/hyperlink" Target="https://projectcatalyst.io/funds/10/f13-cardano-open-ecosystem/event-adn-argentina-digital-nation-2025" TargetMode="External"/><Relationship Id="rId238" Type="http://schemas.openxmlformats.org/officeDocument/2006/relationships/hyperlink" Target="https://projectcatalyst.io/funds/10/f13-cardano-open-ecosystem/cardano-genesis-hub-ai-driven-incubator-for-social-impact" TargetMode="External"/><Relationship Id="rId359" Type="http://schemas.openxmlformats.org/officeDocument/2006/relationships/hyperlink" Target="https://projectcatalyst.io/funds/10/f13-cardano-open-ecosystem/legal-structuring-for-3utxo-establishing-a-compliant-tax-efficient-and-secure-entity" TargetMode="External"/><Relationship Id="rId116" Type="http://schemas.openxmlformats.org/officeDocument/2006/relationships/hyperlink" Target="https://projectcatalyst.io/funds/10/f13-cardano-open-ecosystem/nuluna-next-steps-a-european-event-illuminating-the-intersection-of-art-music-gaming-with-technology" TargetMode="External"/><Relationship Id="rId237" Type="http://schemas.openxmlformats.org/officeDocument/2006/relationships/hyperlink" Target="https://projectcatalyst.io/funds/10/f13-cardano-open-ecosystem/indodax-and-bappebti-in-collab-with-institute-of-technology-bandung-to-utilize-and-introduce-cardano-in-their-ecosystem" TargetMode="External"/><Relationship Id="rId358" Type="http://schemas.openxmlformats.org/officeDocument/2006/relationships/hyperlink" Target="https://projectcatalyst.io/funds/10/f13-cardano-open-ecosystem/idea-fest-portuguese-edition" TargetMode="External"/><Relationship Id="rId479" Type="http://schemas.openxmlformats.org/officeDocument/2006/relationships/hyperlink" Target="https://projectcatalyst.io/funds/10/f13-cardano-open-ecosystem/quiz-bank-building-and-edu-gamification-for-cardano-ecosystem" TargetMode="External"/><Relationship Id="rId115" Type="http://schemas.openxmlformats.org/officeDocument/2006/relationships/hyperlink" Target="https://projectcatalyst.io/funds/10/f13-cardano-open-ecosystem/cardano-blockchain-certified-associate-cbca-for-ghanaian-professionals-and-students" TargetMode="External"/><Relationship Id="rId236" Type="http://schemas.openxmlformats.org/officeDocument/2006/relationships/hyperlink" Target="https://projectcatalyst.io/funds/10/f13-cardano-open-ecosystem/cardano-growth-initiative-in-nigeria-driving-developer-onboarding-new-projects-and-ecosystem-growth" TargetMode="External"/><Relationship Id="rId357" Type="http://schemas.openxmlformats.org/officeDocument/2006/relationships/hyperlink" Target="https://projectcatalyst.io/funds/10/f13-cardano-open-ecosystem/cardano-toronto-roadshow-2025" TargetMode="External"/><Relationship Id="rId478" Type="http://schemas.openxmlformats.org/officeDocument/2006/relationships/hyperlink" Target="https://projectcatalyst.io/funds/10/f13-cardano-open-ecosystem/osun-state-cardano-blockchain-conference-new-wave-of-adoption" TargetMode="External"/><Relationship Id="rId119" Type="http://schemas.openxmlformats.org/officeDocument/2006/relationships/hyperlink" Target="https://projectcatalyst.io/funds/10/f13-cardano-open-ecosystem/strengthen-cardanos-presence-in-africa-events-workshops-and-news-coverage" TargetMode="External"/><Relationship Id="rId110" Type="http://schemas.openxmlformats.org/officeDocument/2006/relationships/hyperlink" Target="https://projectcatalyst.io/funds/10/f13-cardano-open-ecosystem/free-design-consultancy-and-services-for-cardano-projects" TargetMode="External"/><Relationship Id="rId231" Type="http://schemas.openxmlformats.org/officeDocument/2006/relationships/hyperlink" Target="https://projectcatalyst.io/funds/10/f13-cardano-open-ecosystem/integrating-cardano-blockchain-at-nozi-boni-university-establishing-a-foundation-for-blockchain-innovation-in-burkina-faso" TargetMode="External"/><Relationship Id="rId352" Type="http://schemas.openxmlformats.org/officeDocument/2006/relationships/hyperlink" Target="https://projectcatalyst.io/funds/10/f13-cardano-open-ecosystem/knowledge-is-power-cardanos-turkish-initiative" TargetMode="External"/><Relationship Id="rId473" Type="http://schemas.openxmlformats.org/officeDocument/2006/relationships/hyperlink" Target="https://projectcatalyst.io/funds/10/f13-cardano-open-ecosystem/unlocking-opportunities-cardano-and-blockchain-education-in-rural-areas" TargetMode="External"/><Relationship Id="rId230" Type="http://schemas.openxmlformats.org/officeDocument/2006/relationships/hyperlink" Target="https://projectcatalyst.io/funds/10/f13-cardano-open-ecosystem/simple-and-easy-to-understand-educational-short-videos-about-cardano-for-the-vietnamese-community" TargetMode="External"/><Relationship Id="rId351" Type="http://schemas.openxmlformats.org/officeDocument/2006/relationships/hyperlink" Target="https://projectcatalyst.io/funds/10/f13-cardano-open-ecosystem/cardano-crypto-library-contribution-empowering-libraries-with-blockchain-knowledge" TargetMode="External"/><Relationship Id="rId472" Type="http://schemas.openxmlformats.org/officeDocument/2006/relationships/hyperlink" Target="https://projectcatalyst.io/funds/10/f13-cardano-open-ecosystem/cardano-web3-opendoor-bootcamp-6dae6" TargetMode="External"/><Relationship Id="rId350" Type="http://schemas.openxmlformats.org/officeDocument/2006/relationships/hyperlink" Target="https://projectcatalyst.io/funds/10/f13-cardano-open-ecosystem/literature-localization-translating-cardano-for-the-masses-to-indonesian-language" TargetMode="External"/><Relationship Id="rId471" Type="http://schemas.openxmlformats.org/officeDocument/2006/relationships/hyperlink" Target="https://projectcatalyst.io/funds/10/f13-cardano-open-ecosystem/cardano-tv-cardano-60s-swift-news-coverage-with-short-videos-elevating-cardano-updates" TargetMode="External"/><Relationship Id="rId470" Type="http://schemas.openxmlformats.org/officeDocument/2006/relationships/hyperlink" Target="https://projectcatalyst.io/funds/10/f13-cardano-open-ecosystem/art-and-cultural-preservation" TargetMode="External"/><Relationship Id="rId114" Type="http://schemas.openxmlformats.org/officeDocument/2006/relationships/hyperlink" Target="https://projectcatalyst.io/funds/10/f13-cardano-open-ecosystem/event-adn-brazil-digital-nation-2025" TargetMode="External"/><Relationship Id="rId235" Type="http://schemas.openxmlformats.org/officeDocument/2006/relationships/hyperlink" Target="https://projectcatalyst.io/funds/10/f13-cardano-open-ecosystem/cardano-alliance" TargetMode="External"/><Relationship Id="rId356" Type="http://schemas.openxmlformats.org/officeDocument/2006/relationships/hyperlink" Target="https://projectcatalyst.io/funds/10/f13-cardano-open-ecosystem/creating-cardano-community-in-bolivia" TargetMode="External"/><Relationship Id="rId477" Type="http://schemas.openxmlformats.org/officeDocument/2006/relationships/hyperlink" Target="https://projectcatalyst.io/funds/10/f13-cardano-open-ecosystem/building-an-ethiopia-based-global-cardano-community-via-telegram-educating-engaging-and-growing-the-ecosystem" TargetMode="External"/><Relationship Id="rId113" Type="http://schemas.openxmlformats.org/officeDocument/2006/relationships/hyperlink" Target="https://projectcatalyst.io/funds/10/f13-cardano-open-ecosystem/kompas-gramedia-group-in-collab-with-institute-of-technology-bandung-to-build-cardano-awareness-at-indonesias-unesco-creative-city" TargetMode="External"/><Relationship Id="rId234" Type="http://schemas.openxmlformats.org/officeDocument/2006/relationships/hyperlink" Target="https://projectcatalyst.io/funds/10/f13-cardano-open-ecosystem/empowering-ethiopian-investors-unlocking-financial-potential-through-the-cardano-ecosystem" TargetMode="External"/><Relationship Id="rId355" Type="http://schemas.openxmlformats.org/officeDocument/2006/relationships/hyperlink" Target="https://projectcatalyst.io/funds/10/f13-cardano-open-ecosystem/cardano-kids-blockchain-bootcamp" TargetMode="External"/><Relationship Id="rId476" Type="http://schemas.openxmlformats.org/officeDocument/2006/relationships/hyperlink" Target="https://projectcatalyst.io/funds/10/f13-cardano-open-ecosystem/sentinel-wallet-ai-enabled-cardano-wallet-for-enhanced-security" TargetMode="External"/><Relationship Id="rId112" Type="http://schemas.openxmlformats.org/officeDocument/2006/relationships/hyperlink" Target="https://projectcatalyst.io/funds/10/f13-cardano-open-ecosystem/djedalliance-stableorder-cardano-stablecoin-marketing-campaigns" TargetMode="External"/><Relationship Id="rId233" Type="http://schemas.openxmlformats.org/officeDocument/2006/relationships/hyperlink" Target="https://projectcatalyst.io/funds/10/f13-cardano-open-ecosystem/viralize-cardanos-impact-to-the-mainstream-4-phygital-festivals-and-media-campaigns-showcasing-the-prolific-ecosystem-of-daos-and-organizations-from-the-creative-industries-that-we-have-onboar-1b941" TargetMode="External"/><Relationship Id="rId354" Type="http://schemas.openxmlformats.org/officeDocument/2006/relationships/hyperlink" Target="https://projectcatalyst.io/funds/10/f13-cardano-open-ecosystem/cardano-specific-fellowship-for-scientists-and-developers-12314" TargetMode="External"/><Relationship Id="rId475" Type="http://schemas.openxmlformats.org/officeDocument/2006/relationships/hyperlink" Target="https://projectcatalyst.io/funds/10/f13-cardano-open-ecosystem/blockchain-academy-for-leaders-strategic-training-in-blockchain-and-cardano-for-decision-makers" TargetMode="External"/><Relationship Id="rId111" Type="http://schemas.openxmlformats.org/officeDocument/2006/relationships/hyperlink" Target="https://projectcatalyst.io/funds/10/f13-cardano-open-ecosystem/fimi-bring-cardano-videos-to-vietnamese" TargetMode="External"/><Relationship Id="rId232" Type="http://schemas.openxmlformats.org/officeDocument/2006/relationships/hyperlink" Target="https://projectcatalyst.io/funds/10/f13-cardano-open-ecosystem/cardano-caravan-store-education-and-empowering-yoroieternlnami-wallet-payments-among-students-and-beyond-f94a9" TargetMode="External"/><Relationship Id="rId353" Type="http://schemas.openxmlformats.org/officeDocument/2006/relationships/hyperlink" Target="https://projectcatalyst.io/funds/10/f13-cardano-open-ecosystem/cardano-academy-future-leader" TargetMode="External"/><Relationship Id="rId474" Type="http://schemas.openxmlformats.org/officeDocument/2006/relationships/hyperlink" Target="https://projectcatalyst.io/funds/10/f13-cardano-open-ecosystem/starchchain-marketing-expansion" TargetMode="External"/><Relationship Id="rId305" Type="http://schemas.openxmlformats.org/officeDocument/2006/relationships/hyperlink" Target="https://projectcatalyst.io/funds/10/f13-cardano-open-ecosystem/brailie-or-empowering-cardano-growth-in-eastern-africa" TargetMode="External"/><Relationship Id="rId426" Type="http://schemas.openxmlformats.org/officeDocument/2006/relationships/hyperlink" Target="https://projectcatalyst.io/funds/10/f13-cardano-open-ecosystem/empowervoters-bridging-the-gap-in-cardano-decentralized-governance" TargetMode="External"/><Relationship Id="rId304" Type="http://schemas.openxmlformats.org/officeDocument/2006/relationships/hyperlink" Target="https://projectcatalyst.io/funds/10/f13-cardano-open-ecosystem/engaging-short-form-video-marketing-campaign-for-cardano" TargetMode="External"/><Relationship Id="rId425" Type="http://schemas.openxmlformats.org/officeDocument/2006/relationships/hyperlink" Target="https://projectcatalyst.io/funds/10/f13-cardano-open-ecosystem/bridging-ethiopias-blockchain-knowledge-gap-a-cardano-focused-book-donation-and-plutus-education-campaign" TargetMode="External"/><Relationship Id="rId303" Type="http://schemas.openxmlformats.org/officeDocument/2006/relationships/hyperlink" Target="https://projectcatalyst.io/funds/10/f13-cardano-open-ecosystem/cardano-research-hub-a-collaborative-platform-for-books-research-and-articles-on-cardano" TargetMode="External"/><Relationship Id="rId424" Type="http://schemas.openxmlformats.org/officeDocument/2006/relationships/hyperlink" Target="https://projectcatalyst.io/funds/10/f13-cardano-open-ecosystem/cardano-technical-studies-lives" TargetMode="External"/><Relationship Id="rId302" Type="http://schemas.openxmlformats.org/officeDocument/2006/relationships/hyperlink" Target="https://projectcatalyst.io/funds/10/f13-cardano-open-ecosystem/survey-on-cardano-blockchain-awareness-among-college-students-and-project-catalyst-newcomer-introduction" TargetMode="External"/><Relationship Id="rId423" Type="http://schemas.openxmlformats.org/officeDocument/2006/relationships/hyperlink" Target="https://projectcatalyst.io/funds/10/f13-cardano-open-ecosystem/fairway-empowering-african-graduates-in-higher-education-with-cardano-based-ssi-and-vcs-to-enable-job-opportunities-in-europe" TargetMode="External"/><Relationship Id="rId309" Type="http://schemas.openxmlformats.org/officeDocument/2006/relationships/hyperlink" Target="https://projectcatalyst.io/funds/10/f13-cardano-open-ecosystem/next-trend-labs-cardano-governance-bi-weekly-x-space-workshop-with-50k-ada-prizes" TargetMode="External"/><Relationship Id="rId308" Type="http://schemas.openxmlformats.org/officeDocument/2006/relationships/hyperlink" Target="https://projectcatalyst.io/funds/10/f13-cardano-open-ecosystem/catalyst-for-change-project-catalyst-awareness-hackathon-for-west-african-developers" TargetMode="External"/><Relationship Id="rId429" Type="http://schemas.openxmlformats.org/officeDocument/2006/relationships/hyperlink" Target="https://projectcatalyst.io/funds/10/f13-cardano-open-ecosystem/cardano-governance-educational-series" TargetMode="External"/><Relationship Id="rId307" Type="http://schemas.openxmlformats.org/officeDocument/2006/relationships/hyperlink" Target="https://projectcatalyst.io/funds/10/f13-cardano-open-ecosystem/45b-helping-small-cardano-communities-globally" TargetMode="External"/><Relationship Id="rId428" Type="http://schemas.openxmlformats.org/officeDocument/2006/relationships/hyperlink" Target="https://projectcatalyst.io/funds/10/f13-cardano-open-ecosystem/cardano-governance-optimization-research" TargetMode="External"/><Relationship Id="rId306" Type="http://schemas.openxmlformats.org/officeDocument/2006/relationships/hyperlink" Target="https://projectcatalyst.io/funds/10/f13-cardano-open-ecosystem/impact-plus-which-catalyst-projects-succeed-and-why" TargetMode="External"/><Relationship Id="rId427" Type="http://schemas.openxmlformats.org/officeDocument/2006/relationships/hyperlink" Target="https://projectcatalyst.io/funds/10/f13-cardano-open-ecosystem/cardano-user-journeys" TargetMode="External"/><Relationship Id="rId301" Type="http://schemas.openxmlformats.org/officeDocument/2006/relationships/hyperlink" Target="https://projectcatalyst.io/funds/10/f13-cardano-open-ecosystem/romanian-cardano-developer-onboarding-video-series" TargetMode="External"/><Relationship Id="rId422" Type="http://schemas.openxmlformats.org/officeDocument/2006/relationships/hyperlink" Target="https://projectcatalyst.io/funds/10/f13-cardano-open-ecosystem/cardano-students-challenge-towards-francophone-innovation" TargetMode="External"/><Relationship Id="rId300" Type="http://schemas.openxmlformats.org/officeDocument/2006/relationships/hyperlink" Target="https://projectcatalyst.io/funds/10/f13-cardano-open-ecosystem/overdose-chill-the-drama-hype-it-up-no-stress" TargetMode="External"/><Relationship Id="rId421" Type="http://schemas.openxmlformats.org/officeDocument/2006/relationships/hyperlink" Target="https://projectcatalyst.io/funds/10/f13-cardano-open-ecosystem/empowering-women-a-platform-for-support-education-and-opportunity" TargetMode="External"/><Relationship Id="rId420" Type="http://schemas.openxmlformats.org/officeDocument/2006/relationships/hyperlink" Target="https://projectcatalyst.io/funds/10/f13-cardano-open-ecosystem/cardano-identity-outreach-presenting-and-writing-about-hyperledger-identus" TargetMode="External"/><Relationship Id="rId415" Type="http://schemas.openxmlformats.org/officeDocument/2006/relationships/hyperlink" Target="https://projectcatalyst.io/funds/10/f13-cardano-open-ecosystem/club-cardano-in-bukavu-expanding-the-cardano-blockchain-community-25dd2" TargetMode="External"/><Relationship Id="rId414" Type="http://schemas.openxmlformats.org/officeDocument/2006/relationships/hyperlink" Target="https://projectcatalyst.io/funds/10/f13-cardano-open-ecosystem/catalyst-inclusivity-spanish-translation-and-community-review-platform" TargetMode="External"/><Relationship Id="rId413" Type="http://schemas.openxmlformats.org/officeDocument/2006/relationships/hyperlink" Target="https://projectcatalyst.io/funds/10/f13-cardano-open-ecosystem/cardano-community-in-zimbabwes-universities" TargetMode="External"/><Relationship Id="rId412" Type="http://schemas.openxmlformats.org/officeDocument/2006/relationships/hyperlink" Target="https://projectcatalyst.io/funds/10/f13-cardano-open-ecosystem/zere-academy-expanding-cardano-adoption-through-hybrid-blockchain-education" TargetMode="External"/><Relationship Id="rId419" Type="http://schemas.openxmlformats.org/officeDocument/2006/relationships/hyperlink" Target="https://projectcatalyst.io/funds/10/f13-cardano-open-ecosystem/cardano-for-northern-ghana-cng" TargetMode="External"/><Relationship Id="rId418" Type="http://schemas.openxmlformats.org/officeDocument/2006/relationships/hyperlink" Target="https://projectcatalyst.io/funds/10/f13-cardano-open-ecosystem/africa-cardano-podcast" TargetMode="External"/><Relationship Id="rId417" Type="http://schemas.openxmlformats.org/officeDocument/2006/relationships/hyperlink" Target="https://projectcatalyst.io/funds/10/f13-cardano-open-ecosystem/learning-smart-contracts-from-scratch-in-spanish-introduction-to-cardano-programming-online-course-b848a" TargetMode="External"/><Relationship Id="rId416" Type="http://schemas.openxmlformats.org/officeDocument/2006/relationships/hyperlink" Target="https://projectcatalyst.io/funds/10/f13-cardano-open-ecosystem/rebud-expanding-existing-events-to-the-cardano-community" TargetMode="External"/><Relationship Id="rId411" Type="http://schemas.openxmlformats.org/officeDocument/2006/relationships/hyperlink" Target="https://projectcatalyst.io/funds/10/f13-cardano-open-ecosystem/blockchain-powered-art-gallery-for-cardano-nfts" TargetMode="External"/><Relationship Id="rId410" Type="http://schemas.openxmlformats.org/officeDocument/2006/relationships/hyperlink" Target="https://projectcatalyst.io/funds/10/f13-cardano-open-ecosystem/token-for-good-pbw-side-event-expose-cardano-as-a-leader-in-blockchain-for-good" TargetMode="External"/><Relationship Id="rId206" Type="http://schemas.openxmlformats.org/officeDocument/2006/relationships/hyperlink" Target="https://projectcatalyst.io/funds/10/f13-cardano-open-ecosystem/the-visual-cardano-discover-cardano-knowledge-through-dynamic-visuals" TargetMode="External"/><Relationship Id="rId327" Type="http://schemas.openxmlformats.org/officeDocument/2006/relationships/hyperlink" Target="https://projectcatalyst.io/funds/10/f13-cardano-open-ecosystem/empowering-rural-voices-cardano-governance-training-for-community-impact-for-5000-rural-students" TargetMode="External"/><Relationship Id="rId448" Type="http://schemas.openxmlformats.org/officeDocument/2006/relationships/hyperlink" Target="https://projectcatalyst.io/funds/10/f13-cardano-open-ecosystem/build-a-better-ethiopia-with-cardano" TargetMode="External"/><Relationship Id="rId205" Type="http://schemas.openxmlformats.org/officeDocument/2006/relationships/hyperlink" Target="https://projectcatalyst.io/funds/10/f13-cardano-open-ecosystem/paths-to-decentralization-impacting-15-million-hearts-and-minds-in-brazil" TargetMode="External"/><Relationship Id="rId326" Type="http://schemas.openxmlformats.org/officeDocument/2006/relationships/hyperlink" Target="https://projectcatalyst.io/funds/10/f13-cardano-open-ecosystem/voltaire-governance-regional-workshops-localizing-cardano-governance-for-underrepresented-communities" TargetMode="External"/><Relationship Id="rId447" Type="http://schemas.openxmlformats.org/officeDocument/2006/relationships/hyperlink" Target="https://projectcatalyst.io/funds/10/f13-cardano-open-ecosystem/cardano-technology-workshop-brazil" TargetMode="External"/><Relationship Id="rId204" Type="http://schemas.openxmlformats.org/officeDocument/2006/relationships/hyperlink" Target="https://projectcatalyst.io/funds/10/f13-cardano-open-ecosystem/cardano-educational-journey-brazil" TargetMode="External"/><Relationship Id="rId325" Type="http://schemas.openxmlformats.org/officeDocument/2006/relationships/hyperlink" Target="https://projectcatalyst.io/funds/10/f13-cardano-open-ecosystem/cardano-education-bootcamp" TargetMode="External"/><Relationship Id="rId446" Type="http://schemas.openxmlformats.org/officeDocument/2006/relationships/hyperlink" Target="https://projectcatalyst.io/funds/10/f13-cardano-open-ecosystem/empowered-women-427ff" TargetMode="External"/><Relationship Id="rId203" Type="http://schemas.openxmlformats.org/officeDocument/2006/relationships/hyperlink" Target="https://projectcatalyst.io/funds/10/f13-cardano-open-ecosystem/cardano-exhibition-at-shinwa-art-gallery-tokyo" TargetMode="External"/><Relationship Id="rId324" Type="http://schemas.openxmlformats.org/officeDocument/2006/relationships/hyperlink" Target="https://projectcatalyst.io/funds/10/f13-cardano-open-ecosystem/educating-young-high-school-students-in-ethiopia-who-entered-the-crypto-space-through-the-tap2earn-meta-about-the-crypto-space-blockchain-and-cardano" TargetMode="External"/><Relationship Id="rId445" Type="http://schemas.openxmlformats.org/officeDocument/2006/relationships/hyperlink" Target="https://projectcatalyst.io/funds/10/f13-cardano-open-ecosystem/cardano-india-offline-developer-and-community-events" TargetMode="External"/><Relationship Id="rId209" Type="http://schemas.openxmlformats.org/officeDocument/2006/relationships/hyperlink" Target="https://projectcatalyst.io/funds/10/f13-cardano-open-ecosystem/cardano-blockchain-introductory-workshops-for-french-speaking-central-african-countries" TargetMode="External"/><Relationship Id="rId208" Type="http://schemas.openxmlformats.org/officeDocument/2006/relationships/hyperlink" Target="https://projectcatalyst.io/funds/10/f13-cardano-open-ecosystem/driving-cardano-adoption-through-educational-events-across-asia" TargetMode="External"/><Relationship Id="rId329" Type="http://schemas.openxmlformats.org/officeDocument/2006/relationships/hyperlink" Target="https://projectcatalyst.io/funds/10/f13-cardano-open-ecosystem/marlowe-for-the-future-financial-smart-contracts-for-5000-rural-innovators" TargetMode="External"/><Relationship Id="rId207" Type="http://schemas.openxmlformats.org/officeDocument/2006/relationships/hyperlink" Target="https://projectcatalyst.io/funds/10/f13-cardano-open-ecosystem/cardano-ghana-community-fostering-growth-and-innovation" TargetMode="External"/><Relationship Id="rId328" Type="http://schemas.openxmlformats.org/officeDocument/2006/relationships/hyperlink" Target="https://projectcatalyst.io/funds/10/f13-cardano-open-ecosystem/building-schools-in-kenya-and-educaing-studentds-from-a-younger-age-about-blockchain-and-cardano-as-they-carve-the-future" TargetMode="External"/><Relationship Id="rId449" Type="http://schemas.openxmlformats.org/officeDocument/2006/relationships/hyperlink" Target="https://projectcatalyst.io/funds/10/f13-cardano-open-ecosystem/hydravoice-the-layer2-of-cardano-for-gaming-enthusiast" TargetMode="External"/><Relationship Id="rId440" Type="http://schemas.openxmlformats.org/officeDocument/2006/relationships/hyperlink" Target="https://projectcatalyst.io/funds/10/f13-cardano-open-ecosystem/better-governance-for-community-and-professional-groups-with-cardano-dao-tools" TargetMode="External"/><Relationship Id="rId202" Type="http://schemas.openxmlformats.org/officeDocument/2006/relationships/hyperlink" Target="https://projectcatalyst.io/funds/10/f13-cardano-open-ecosystem/cardano-power-water-and-solar-electricity-for-rural-east-africa" TargetMode="External"/><Relationship Id="rId323" Type="http://schemas.openxmlformats.org/officeDocument/2006/relationships/hyperlink" Target="https://projectcatalyst.io/funds/10/f13-cardano-open-ecosystem/worlds-largest-blood-donation-event-powered-by-cardano" TargetMode="External"/><Relationship Id="rId444" Type="http://schemas.openxmlformats.org/officeDocument/2006/relationships/hyperlink" Target="https://projectcatalyst.io/funds/10/f13-cardano-open-ecosystem/cardano-free-tutorial-for-100-students-in-arbaminchethiopia" TargetMode="External"/><Relationship Id="rId201" Type="http://schemas.openxmlformats.org/officeDocument/2006/relationships/hyperlink" Target="https://projectcatalyst.io/funds/10/f13-cardano-open-ecosystem/mastering-cardano-the-go-to-textbook-for-learning-cardano-development" TargetMode="External"/><Relationship Id="rId322" Type="http://schemas.openxmlformats.org/officeDocument/2006/relationships/hyperlink" Target="https://projectcatalyst.io/funds/10/f13-cardano-open-ecosystem/cardano-swahili-content-for-social-media-onboarding-and-education" TargetMode="External"/><Relationship Id="rId443" Type="http://schemas.openxmlformats.org/officeDocument/2006/relationships/hyperlink" Target="https://projectcatalyst.io/funds/10/f13-cardano-open-ecosystem/turkish-cardano-initiation-c68f6" TargetMode="External"/><Relationship Id="rId200" Type="http://schemas.openxmlformats.org/officeDocument/2006/relationships/hyperlink" Target="https://projectcatalyst.io/funds/10/f13-cardano-open-ecosystem/midnight-gamers-bootcamp-for-future-game-creators" TargetMode="External"/><Relationship Id="rId321" Type="http://schemas.openxmlformats.org/officeDocument/2006/relationships/hyperlink" Target="https://projectcatalyst.io/funds/10/f13-cardano-open-ecosystem/cardano-ecosystem-and-event-content-video-coverage-including-charles-hoskinson-short-form-cut-ups" TargetMode="External"/><Relationship Id="rId442" Type="http://schemas.openxmlformats.org/officeDocument/2006/relationships/hyperlink" Target="https://projectcatalyst.io/funds/10/f13-cardano-open-ecosystem/adatv-24h-corporate-tv-cardano-digital-signage-out-of-home-with-ai-and-news" TargetMode="External"/><Relationship Id="rId320" Type="http://schemas.openxmlformats.org/officeDocument/2006/relationships/hyperlink" Target="https://projectcatalyst.io/funds/10/f13-cardano-open-ecosystem/cardano-johannesburg-resources-centre-and-events-6661d" TargetMode="External"/><Relationship Id="rId441" Type="http://schemas.openxmlformats.org/officeDocument/2006/relationships/hyperlink" Target="https://projectcatalyst.io/funds/10/f13-cardano-open-ecosystem/usa-national-newspaper-campaign-promoting-cardano-blockchain-decentralization" TargetMode="External"/><Relationship Id="rId316" Type="http://schemas.openxmlformats.org/officeDocument/2006/relationships/hyperlink" Target="https://projectcatalyst.io/funds/10/f13-cardano-open-ecosystem/grassroot-adoption-of-cardano-through-local-chapter-events-across-9-major-cities-in-india" TargetMode="External"/><Relationship Id="rId437" Type="http://schemas.openxmlformats.org/officeDocument/2006/relationships/hyperlink" Target="https://projectcatalyst.io/funds/10/f13-cardano-open-ecosystem/cardano-governance-education-and-outreach-program-in-colleges-in-ghana-northern-region" TargetMode="External"/><Relationship Id="rId315" Type="http://schemas.openxmlformats.org/officeDocument/2006/relationships/hyperlink" Target="https://projectcatalyst.io/funds/10/f13-cardano-open-ecosystem/cardano-awareness-for-redundant-senior-high-school-leavers-in-ghana" TargetMode="External"/><Relationship Id="rId436" Type="http://schemas.openxmlformats.org/officeDocument/2006/relationships/hyperlink" Target="https://projectcatalyst.io/funds/10/f13-cardano-open-ecosystem/thesis-and-dysmorphia-and-cswap-concept-decentralised-academic-journal-system-on-cardano" TargetMode="External"/><Relationship Id="rId314" Type="http://schemas.openxmlformats.org/officeDocument/2006/relationships/hyperlink" Target="https://projectcatalyst.io/funds/10/f13-cardano-open-ecosystem/cardano-for-non-profits-enhancing-transparency-efficiency-and-trust" TargetMode="External"/><Relationship Id="rId435" Type="http://schemas.openxmlformats.org/officeDocument/2006/relationships/hyperlink" Target="https://projectcatalyst.io/funds/10/f13-cardano-open-ecosystem/empowering-drcongo-educators-to-teach-cardano-blockchain-in-universities" TargetMode="External"/><Relationship Id="rId313" Type="http://schemas.openxmlformats.org/officeDocument/2006/relationships/hyperlink" Target="https://projectcatalyst.io/funds/10/f13-cardano-open-ecosystem/adanews-growth-daily-podcast" TargetMode="External"/><Relationship Id="rId434" Type="http://schemas.openxmlformats.org/officeDocument/2006/relationships/hyperlink" Target="https://projectcatalyst.io/funds/10/f13-cardano-open-ecosystem/cardano-a-better-future-short-film-competition-bd858" TargetMode="External"/><Relationship Id="rId319" Type="http://schemas.openxmlformats.org/officeDocument/2006/relationships/hyperlink" Target="https://projectcatalyst.io/funds/10/f13-cardano-open-ecosystem/cardano-clubs-in-information-technology-and-media-universities-in-ghana" TargetMode="External"/><Relationship Id="rId318" Type="http://schemas.openxmlformats.org/officeDocument/2006/relationships/hyperlink" Target="https://projectcatalyst.io/funds/10/f13-cardano-open-ecosystem/cardano-governance-working-groups-in-universities-6d151" TargetMode="External"/><Relationship Id="rId439" Type="http://schemas.openxmlformats.org/officeDocument/2006/relationships/hyperlink" Target="https://projectcatalyst.io/funds/10/f13-cardano-open-ecosystem/work-for-ada-outsourcing-in-ethiopia" TargetMode="External"/><Relationship Id="rId317" Type="http://schemas.openxmlformats.org/officeDocument/2006/relationships/hyperlink" Target="https://projectcatalyst.io/funds/10/f13-cardano-open-ecosystem/project-catalyst-onboarding-trail" TargetMode="External"/><Relationship Id="rId438" Type="http://schemas.openxmlformats.org/officeDocument/2006/relationships/hyperlink" Target="https://projectcatalyst.io/funds/10/f13-cardano-open-ecosystem/empowering-the-ethiopian-blockchain-ecosystem-through-cardano-adoption" TargetMode="External"/><Relationship Id="rId312" Type="http://schemas.openxmlformats.org/officeDocument/2006/relationships/hyperlink" Target="https://projectcatalyst.io/funds/10/f13-cardano-open-ecosystem/creating-instagram-reels-to-promote-cardano-awareness" TargetMode="External"/><Relationship Id="rId433" Type="http://schemas.openxmlformats.org/officeDocument/2006/relationships/hyperlink" Target="https://projectcatalyst.io/funds/10/f13-cardano-open-ecosystem/tertiary-blockchain-education-and-onboarding-fa6ee" TargetMode="External"/><Relationship Id="rId311" Type="http://schemas.openxmlformats.org/officeDocument/2006/relationships/hyperlink" Target="https://projectcatalyst.io/funds/10/f13-cardano-open-ecosystem/cafi-cardanoforkids-education-youtube-channel" TargetMode="External"/><Relationship Id="rId432" Type="http://schemas.openxmlformats.org/officeDocument/2006/relationships/hyperlink" Target="https://projectcatalyst.io/funds/10/f13-cardano-open-ecosystem/dynamic-compliance-guidelines-for-the-cardano-network" TargetMode="External"/><Relationship Id="rId310" Type="http://schemas.openxmlformats.org/officeDocument/2006/relationships/hyperlink" Target="https://projectcatalyst.io/funds/10/f13-cardano-open-ecosystem/elevating-cardano-educate-with-game-playground-for-highschool-and-university-student" TargetMode="External"/><Relationship Id="rId431" Type="http://schemas.openxmlformats.org/officeDocument/2006/relationships/hyperlink" Target="https://projectcatalyst.io/funds/10/f13-cardano-open-ecosystem/awen-c-suite-or-cardano-creator-conference-in-chicago-cb73f" TargetMode="External"/><Relationship Id="rId430" Type="http://schemas.openxmlformats.org/officeDocument/2006/relationships/hyperlink" Target="https://projectcatalyst.io/funds/10/f13-cardano-open-ecosystem/reading-books-reviewing-and-teaching-cardano-empowering-the-future-of-blockchain-in-ethiopia"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projectcatalyst.io/funds/10/f13-cardano-use-cases-concept/dlt360-mvp-for-fund12-dao-based-corporate-idea-and-innovation-management-platform" TargetMode="External"/><Relationship Id="rId194" Type="http://schemas.openxmlformats.org/officeDocument/2006/relationships/hyperlink" Target="https://projectcatalyst.io/funds/10/f13-cardano-use-cases-concept/zinr-indias-first-rupee-backed-and-fiu-ind-compliant-stablecoin" TargetMode="External"/><Relationship Id="rId193" Type="http://schemas.openxmlformats.org/officeDocument/2006/relationships/hyperlink" Target="https://projectcatalyst.io/funds/10/f13-cardano-use-cases-concept/decentralized-sports-betting-with-transparency-betttingadacom-2d2b9" TargetMode="External"/><Relationship Id="rId192" Type="http://schemas.openxmlformats.org/officeDocument/2006/relationships/hyperlink" Target="https://projectcatalyst.io/funds/10/f13-cardano-use-cases-concept/liquidity-pool-aggregator-one-platform-to-provide-and-manage-liquidity" TargetMode="External"/><Relationship Id="rId191" Type="http://schemas.openxmlformats.org/officeDocument/2006/relationships/hyperlink" Target="https://projectcatalyst.io/funds/10/f13-cardano-use-cases-concept/tex-scholarsecure-transparent-blockchain-based-scholarship-management" TargetMode="External"/><Relationship Id="rId187" Type="http://schemas.openxmlformats.org/officeDocument/2006/relationships/hyperlink" Target="https://projectcatalyst.io/funds/10/f13-cardano-use-cases-concept/player-id-system-for-cardano-games-identity-and-privacy-with-midnight-integration" TargetMode="External"/><Relationship Id="rId186" Type="http://schemas.openxmlformats.org/officeDocument/2006/relationships/hyperlink" Target="https://projectcatalyst.io/funds/10/f13-cardano-use-cases-concept/bbo-chatbot-ac-on-telegram-announcing-cardano-governance-actions-for-ada-holder-drep-spo-cc" TargetMode="External"/><Relationship Id="rId185" Type="http://schemas.openxmlformats.org/officeDocument/2006/relationships/hyperlink" Target="https://projectcatalyst.io/funds/10/f13-cardano-use-cases-concept/delegated-signing-network-dsn-a-partnerchain-for-deploying-ai-agents-on-cardano" TargetMode="External"/><Relationship Id="rId184" Type="http://schemas.openxmlformats.org/officeDocument/2006/relationships/hyperlink" Target="https://projectcatalyst.io/funds/10/f13-cardano-use-cases-concept/adamap-store-locator-ada-and-usdm-payments" TargetMode="External"/><Relationship Id="rId189" Type="http://schemas.openxmlformats.org/officeDocument/2006/relationships/hyperlink" Target="https://projectcatalyst.io/funds/10/f13-cardano-use-cases-concept/cardano-build-nest-freelance-marketplace-for-talents-and-contributors" TargetMode="External"/><Relationship Id="rId188" Type="http://schemas.openxmlformats.org/officeDocument/2006/relationships/hyperlink" Target="https://projectcatalyst.io/funds/10/f13-cardano-use-cases-concept/foodcoop-dapp-connect-farmers-directly-with-consumers-and-provide-healthy-locally-grown-food-to-communities-world-wide" TargetMode="External"/><Relationship Id="rId183" Type="http://schemas.openxmlformats.org/officeDocument/2006/relationships/hyperlink" Target="https://projectcatalyst.io/funds/10/f13-cardano-use-cases-concept/user-friendly-marlowe-contract-executor-for-everyone" TargetMode="External"/><Relationship Id="rId182" Type="http://schemas.openxmlformats.org/officeDocument/2006/relationships/hyperlink" Target="https://projectcatalyst.io/funds/10/f13-cardano-use-cases-concept/decentralized-voting-system-for-local-elections" TargetMode="External"/><Relationship Id="rId181" Type="http://schemas.openxmlformats.org/officeDocument/2006/relationships/hyperlink" Target="https://projectcatalyst.io/funds/10/f13-cardano-use-cases-concept/cardano-nft-platform-for-diy-musicians-creating-decentralized-rocknroll-future" TargetMode="External"/><Relationship Id="rId180" Type="http://schemas.openxmlformats.org/officeDocument/2006/relationships/hyperlink" Target="https://projectcatalyst.io/funds/10/f13-cardano-use-cases-concept/blockchain-system-for-storing-assets-and-distributing-to-heirs" TargetMode="External"/><Relationship Id="rId176" Type="http://schemas.openxmlformats.org/officeDocument/2006/relationships/hyperlink" Target="https://projectcatalyst.io/funds/10/f13-cardano-use-cases-concept/media-to-nft-scan-upload-and-retrieve" TargetMode="External"/><Relationship Id="rId297" Type="http://schemas.openxmlformats.org/officeDocument/2006/relationships/hyperlink" Target="https://projectcatalyst.io/funds/10/f13-cardano-use-cases-concept/nigerias-logistics-revolution-atala-prism-digital-licenses" TargetMode="External"/><Relationship Id="rId175" Type="http://schemas.openxmlformats.org/officeDocument/2006/relationships/hyperlink" Target="https://projectcatalyst.io/funds/10/f13-cardano-use-cases-concept/valocracy-in-cardano-daos" TargetMode="External"/><Relationship Id="rId296" Type="http://schemas.openxmlformats.org/officeDocument/2006/relationships/hyperlink" Target="https://projectcatalyst.io/funds/10/f13-cardano-use-cases-concept/cardano-for-learning-a-blockchain-approach-to-solve-ethiopias-educational-material-shortage" TargetMode="External"/><Relationship Id="rId174" Type="http://schemas.openxmlformats.org/officeDocument/2006/relationships/hyperlink" Target="https://projectcatalyst.io/funds/10/f13-cardano-use-cases-concept/chunexyz-tokenizing-music-on-cardano-empowering-creators-and-rewarding-listeners" TargetMode="External"/><Relationship Id="rId295" Type="http://schemas.openxmlformats.org/officeDocument/2006/relationships/hyperlink" Target="https://projectcatalyst.io/funds/10/f13-cardano-use-cases-concept/revolutionizing-daycare-with-cardano-blockchain" TargetMode="External"/><Relationship Id="rId173" Type="http://schemas.openxmlformats.org/officeDocument/2006/relationships/hyperlink" Target="https://projectcatalyst.io/funds/10/f13-cardano-use-cases-concept/enterprise-grade-custodial-austral-payments-coinbase-bitwave-and-oracle-netsuite-will-power-ada-payment-adoption" TargetMode="External"/><Relationship Id="rId294" Type="http://schemas.openxmlformats.org/officeDocument/2006/relationships/hyperlink" Target="https://projectcatalyst.io/funds/10/f13-cardano-use-cases-concept/adabuy-p2p" TargetMode="External"/><Relationship Id="rId179" Type="http://schemas.openxmlformats.org/officeDocument/2006/relationships/hyperlink" Target="https://projectcatalyst.io/funds/10/f13-cardano-use-cases-concept/123ainft-ai-powered-nft-creation-and-minting-platform-on-cardano" TargetMode="External"/><Relationship Id="rId178" Type="http://schemas.openxmlformats.org/officeDocument/2006/relationships/hyperlink" Target="https://projectcatalyst.io/funds/10/f13-cardano-use-cases-concept/onboard-700k-users-through-bookster-creating-a-blockchain-based-raffle-system-for-our-lottery-system" TargetMode="External"/><Relationship Id="rId299" Type="http://schemas.openxmlformats.org/officeDocument/2006/relationships/hyperlink" Target="https://projectcatalyst.io/funds/10/f13-cardano-use-cases-concept/ai-driven-multi-language-learning-platform-for-the-cardano-ecosystem-using-generative-ai" TargetMode="External"/><Relationship Id="rId177" Type="http://schemas.openxmlformats.org/officeDocument/2006/relationships/hyperlink" Target="https://projectcatalyst.io/funds/10/f13-cardano-use-cases-concept/real-time-carbon-footprint-tracker-a-data-driven-approach-to-sustainable-living" TargetMode="External"/><Relationship Id="rId298" Type="http://schemas.openxmlformats.org/officeDocument/2006/relationships/hyperlink" Target="https://projectcatalyst.io/funds/10/f13-cardano-use-cases-concept/protofire-lessgreater-mayz-protocol-dollargtoken-aligning-governance-utility-and-liquidity-in-a-single-token" TargetMode="External"/><Relationship Id="rId198" Type="http://schemas.openxmlformats.org/officeDocument/2006/relationships/hyperlink" Target="https://projectcatalyst.io/funds/10/f13-cardano-use-cases-concept/nftlott-or-nft-lottery-gives-lottery-transparency-to-users-and-experiences-nfts-in-a-unique-way-c6be9" TargetMode="External"/><Relationship Id="rId197" Type="http://schemas.openxmlformats.org/officeDocument/2006/relationships/hyperlink" Target="https://projectcatalyst.io/funds/10/f13-cardano-use-cases-concept/vetshare-zkp-veterinary-research-network-dapp-using-selective-data-disclosure-on-midnight-network" TargetMode="External"/><Relationship Id="rId196" Type="http://schemas.openxmlformats.org/officeDocument/2006/relationships/hyperlink" Target="https://projectcatalyst.io/funds/10/f13-cardano-use-cases-concept/decentralized-skill-verification-platform-on-cardano" TargetMode="External"/><Relationship Id="rId195" Type="http://schemas.openxmlformats.org/officeDocument/2006/relationships/hyperlink" Target="https://projectcatalyst.io/funds/10/f13-cardano-use-cases-concept/fida-adalife-onchain-life-insurance" TargetMode="External"/><Relationship Id="rId199" Type="http://schemas.openxmlformats.org/officeDocument/2006/relationships/hyperlink" Target="https://projectcatalyst.io/funds/10/f13-cardano-use-cases-concept/ai-powered-cardano-terminal-research-and-crypto-analytics-bloomberg-for-cardano-ecosystem-providing-real-time-news-cardanofeed" TargetMode="External"/><Relationship Id="rId150" Type="http://schemas.openxmlformats.org/officeDocument/2006/relationships/hyperlink" Target="https://projectcatalyst.io/funds/10/f13-cardano-use-cases-concept/intelligent-contracts-expanding-smart-contract-capability-with-ai-based-non-deterministic-tx-execution" TargetMode="External"/><Relationship Id="rId271" Type="http://schemas.openxmlformats.org/officeDocument/2006/relationships/hyperlink" Target="https://projectcatalyst.io/funds/10/f13-cardano-use-cases-concept/cswap-tokenizing-steamr-gaming-assets-on-cardano" TargetMode="External"/><Relationship Id="rId392" Type="http://schemas.openxmlformats.org/officeDocument/2006/relationships/hyperlink" Target="https://projectcatalyst.io/funds/10/f13-cardano-use-cases-concept/social-equb-staking-empowering-decentralized-equb-network" TargetMode="External"/><Relationship Id="rId270" Type="http://schemas.openxmlformats.org/officeDocument/2006/relationships/hyperlink" Target="https://projectcatalyst.io/funds/10/f13-cardano-use-cases-concept/cardano-eco-friendly-fashion-global-apparel-line" TargetMode="External"/><Relationship Id="rId391" Type="http://schemas.openxmlformats.org/officeDocument/2006/relationships/hyperlink" Target="https://projectcatalyst.io/funds/10/f13-cardano-use-cases-concept/edutrek-e-learning-platform-to-empower-vulnerable-and-less-privileged-communities-in-east-africa" TargetMode="External"/><Relationship Id="rId390" Type="http://schemas.openxmlformats.org/officeDocument/2006/relationships/hyperlink" Target="https://projectcatalyst.io/funds/10/f13-cardano-use-cases-concept/solvel-flow-solve-it-right-solve-it-bright" TargetMode="External"/><Relationship Id="rId1" Type="http://schemas.openxmlformats.org/officeDocument/2006/relationships/hyperlink" Target="https://projectcatalyst.io/funds/10/f13-cardano-use-cases-concept/fluid-swaps-trade-cnts-against-btc-eth-or-matic" TargetMode="External"/><Relationship Id="rId2" Type="http://schemas.openxmlformats.org/officeDocument/2006/relationships/hyperlink" Target="https://projectcatalyst.io/funds/10/f13-cardano-use-cases-concept/usdm-and-btc-payments-support-in-hydra-contactless-micropayments-app" TargetMode="External"/><Relationship Id="rId3" Type="http://schemas.openxmlformats.org/officeDocument/2006/relationships/hyperlink" Target="https://projectcatalyst.io/funds/10/f13-cardano-use-cases-concept/gerowallet-bank-api-and-wallet-integration" TargetMode="External"/><Relationship Id="rId149" Type="http://schemas.openxmlformats.org/officeDocument/2006/relationships/hyperlink" Target="https://projectcatalyst.io/funds/10/f13-cardano-use-cases-concept/blockchain-driven-community-tokens-unlocking-local-potential-in-burundi-and-beyond-with-enabel" TargetMode="External"/><Relationship Id="rId4" Type="http://schemas.openxmlformats.org/officeDocument/2006/relationships/hyperlink" Target="https://projectcatalyst.io/funds/10/f13-cardano-use-cases-concept/cardano-mercury-for-medusajs" TargetMode="External"/><Relationship Id="rId148" Type="http://schemas.openxmlformats.org/officeDocument/2006/relationships/hyperlink" Target="https://projectcatalyst.io/funds/10/f13-cardano-use-cases-concept/depin-atala-prism-radio-frequency-identification-framework-ticketing" TargetMode="External"/><Relationship Id="rId269" Type="http://schemas.openxmlformats.org/officeDocument/2006/relationships/hyperlink" Target="https://projectcatalyst.io/funds/10/f13-cardano-use-cases-concept/cardano-talent-hub-a-platform-for-skills-validation-professional-profiles-and-blockchain-career-opportunities" TargetMode="External"/><Relationship Id="rId9" Type="http://schemas.openxmlformats.org/officeDocument/2006/relationships/hyperlink" Target="https://projectcatalyst.io/funds/10/f13-cardano-use-cases-concept/mercury-tokenomics-statements" TargetMode="External"/><Relationship Id="rId143" Type="http://schemas.openxmlformats.org/officeDocument/2006/relationships/hyperlink" Target="https://projectcatalyst.io/funds/10/f13-cardano-use-cases-concept/music-analytics-cardano-web-2" TargetMode="External"/><Relationship Id="rId264" Type="http://schemas.openxmlformats.org/officeDocument/2006/relationships/hyperlink" Target="https://projectcatalyst.io/funds/10/f13-cardano-use-cases-concept/ai-powered-smart-contract-auditing-tool" TargetMode="External"/><Relationship Id="rId385" Type="http://schemas.openxmlformats.org/officeDocument/2006/relationships/hyperlink" Target="https://projectcatalyst.io/funds/10/f13-cardano-use-cases-concept/decentralized-carbon-offset-marketplace-on-cardano" TargetMode="External"/><Relationship Id="rId142" Type="http://schemas.openxmlformats.org/officeDocument/2006/relationships/hyperlink" Target="https://projectcatalyst.io/funds/10/f13-cardano-use-cases-concept/cardano-t-shirt-and-blockchain-initiative-for-learning-orphaned-children-in-ethiopia" TargetMode="External"/><Relationship Id="rId263" Type="http://schemas.openxmlformats.org/officeDocument/2006/relationships/hyperlink" Target="https://projectcatalyst.io/funds/10/f13-cardano-use-cases-concept/decentralized-data-storage-and-secure-messenger" TargetMode="External"/><Relationship Id="rId384" Type="http://schemas.openxmlformats.org/officeDocument/2006/relationships/hyperlink" Target="https://projectcatalyst.io/funds/10/f13-cardano-use-cases-concept/cardano-powered-tourism-development-in-ethiopia" TargetMode="External"/><Relationship Id="rId141" Type="http://schemas.openxmlformats.org/officeDocument/2006/relationships/hyperlink" Target="https://projectcatalyst.io/funds/10/f13-cardano-use-cases-concept/smartcoder-ai-automated-smart-contracts-with-aiken-for-cardano" TargetMode="External"/><Relationship Id="rId262" Type="http://schemas.openxmlformats.org/officeDocument/2006/relationships/hyperlink" Target="https://projectcatalyst.io/funds/10/f13-cardano-use-cases-concept/sme-rwas-tokenization-tapping-into-a-dollar45t-market-for-150m-businesses-in-apac-on-cardano" TargetMode="External"/><Relationship Id="rId383" Type="http://schemas.openxmlformats.org/officeDocument/2006/relationships/hyperlink" Target="https://projectcatalyst.io/funds/10/f13-cardano-use-cases-concept/p2p-traffic-alert-system-for-real-time-traffic-management" TargetMode="External"/><Relationship Id="rId140" Type="http://schemas.openxmlformats.org/officeDocument/2006/relationships/hyperlink" Target="https://projectcatalyst.io/funds/10/f13-cardano-use-cases-concept/bridging-the-mental-health-industry-on-cardano-a-market-size-of-dollar410bn" TargetMode="External"/><Relationship Id="rId261" Type="http://schemas.openxmlformats.org/officeDocument/2006/relationships/hyperlink" Target="https://projectcatalyst.io/funds/10/f13-cardano-use-cases-concept/ownership-verification" TargetMode="External"/><Relationship Id="rId382" Type="http://schemas.openxmlformats.org/officeDocument/2006/relationships/hyperlink" Target="https://projectcatalyst.io/funds/10/f13-cardano-use-cases-concept/farmxic-token-fxt-as-a-digital-utility" TargetMode="External"/><Relationship Id="rId5" Type="http://schemas.openxmlformats.org/officeDocument/2006/relationships/hyperlink" Target="https://projectcatalyst.io/funds/10/f13-cardano-use-cases-concept/sidan-or-knightsafe-self-custodial-vault-for-defi-trading" TargetMode="External"/><Relationship Id="rId147" Type="http://schemas.openxmlformats.org/officeDocument/2006/relationships/hyperlink" Target="https://projectcatalyst.io/funds/10/f13-cardano-use-cases-concept/mica-compliant-rwa-tokenization-on-cardano-by-tokenlink" TargetMode="External"/><Relationship Id="rId268" Type="http://schemas.openxmlformats.org/officeDocument/2006/relationships/hyperlink" Target="https://projectcatalyst.io/funds/10/f13-cardano-use-cases-concept/cafi-cardanowikichat-bot-education" TargetMode="External"/><Relationship Id="rId389" Type="http://schemas.openxmlformats.org/officeDocument/2006/relationships/hyperlink" Target="https://projectcatalyst.io/funds/10/f13-cardano-use-cases-concept/ayer-cardano-powered-environmental-impact-dashboard" TargetMode="External"/><Relationship Id="rId6" Type="http://schemas.openxmlformats.org/officeDocument/2006/relationships/hyperlink" Target="https://projectcatalyst.io/funds/10/f13-cardano-use-cases-concept/the-first-plastic-credit-refi-protocol-with-usdm" TargetMode="External"/><Relationship Id="rId146" Type="http://schemas.openxmlformats.org/officeDocument/2006/relationships/hyperlink" Target="https://projectcatalyst.io/funds/10/f13-cardano-use-cases-concept/smart-algae-remediation-network-sarn-for-sustainable-water-management" TargetMode="External"/><Relationship Id="rId267" Type="http://schemas.openxmlformats.org/officeDocument/2006/relationships/hyperlink" Target="https://projectcatalyst.io/funds/10/f13-cardano-use-cases-concept/dlt360-enterprise-architecture-framework-for-web30-integration" TargetMode="External"/><Relationship Id="rId388" Type="http://schemas.openxmlformats.org/officeDocument/2006/relationships/hyperlink" Target="https://projectcatalyst.io/funds/10/f13-cardano-use-cases-concept/milkchain" TargetMode="External"/><Relationship Id="rId7" Type="http://schemas.openxmlformats.org/officeDocument/2006/relationships/hyperlink" Target="https://projectcatalyst.io/funds/10/f13-cardano-use-cases-concept/juventus-fc-serie-a-transforming-fan-engagement-with-cardano-solutions" TargetMode="External"/><Relationship Id="rId145" Type="http://schemas.openxmlformats.org/officeDocument/2006/relationships/hyperlink" Target="https://projectcatalyst.io/funds/10/f13-cardano-use-cases-concept/cardano-lightning-stratus-the-merchant-node-and-sdk" TargetMode="External"/><Relationship Id="rId266" Type="http://schemas.openxmlformats.org/officeDocument/2006/relationships/hyperlink" Target="https://projectcatalyst.io/funds/10/f13-cardano-use-cases-concept/daocounting-decentralized-timesheet-based-collaboration-and-accounting-platform-for-web3-cardano-midnight" TargetMode="External"/><Relationship Id="rId387" Type="http://schemas.openxmlformats.org/officeDocument/2006/relationships/hyperlink" Target="https://projectcatalyst.io/funds/10/f13-cardano-use-cases-concept/cardano-school-club-empowering-ethiopian-youth-through-blockchain-education" TargetMode="External"/><Relationship Id="rId8" Type="http://schemas.openxmlformats.org/officeDocument/2006/relationships/hyperlink" Target="https://projectcatalyst.io/funds/10/f13-cardano-use-cases-concept/tempo-multi-party-alliance" TargetMode="External"/><Relationship Id="rId144" Type="http://schemas.openxmlformats.org/officeDocument/2006/relationships/hyperlink" Target="https://projectcatalyst.io/funds/10/f13-cardano-use-cases-concept/healthpilot-navigating-a-new-era-in-healthcare-with-ai-and-blockchain-innovation-d8653" TargetMode="External"/><Relationship Id="rId265" Type="http://schemas.openxmlformats.org/officeDocument/2006/relationships/hyperlink" Target="https://projectcatalyst.io/funds/10/f13-cardano-use-cases-concept/daily-progress-of-workouts-through-cardano-decentralization" TargetMode="External"/><Relationship Id="rId386" Type="http://schemas.openxmlformats.org/officeDocument/2006/relationships/hyperlink" Target="https://projectcatalyst.io/funds/10/f13-cardano-use-cases-concept/scale-sustainable-cardano-content-creation" TargetMode="External"/><Relationship Id="rId260" Type="http://schemas.openxmlformats.org/officeDocument/2006/relationships/hyperlink" Target="https://projectcatalyst.io/funds/10/f13-cardano-use-cases-concept/empowering-cardano-with-task2earn-collaborative-decentralized-and-secure-tokenized-rewards" TargetMode="External"/><Relationship Id="rId381" Type="http://schemas.openxmlformats.org/officeDocument/2006/relationships/hyperlink" Target="https://projectcatalyst.io/funds/10/f13-cardano-use-cases-concept/kvaustraldaustral-solaustralr-system-for-telemetering-and-tokenization-of-energy-from-solar-plants" TargetMode="External"/><Relationship Id="rId380" Type="http://schemas.openxmlformats.org/officeDocument/2006/relationships/hyperlink" Target="https://projectcatalyst.io/funds/10/f13-cardano-use-cases-concept/45b-catalyst-peer-to-peer-proposal-feedback-tool" TargetMode="External"/><Relationship Id="rId139" Type="http://schemas.openxmlformats.org/officeDocument/2006/relationships/hyperlink" Target="https://projectcatalyst.io/funds/10/f13-cardano-use-cases-concept/yaad-labs-anvil-agrow-labs-triphuts-mainnet-deployment" TargetMode="External"/><Relationship Id="rId138" Type="http://schemas.openxmlformats.org/officeDocument/2006/relationships/hyperlink" Target="https://projectcatalyst.io/funds/10/f13-cardano-use-cases-concept/work4coins-website-to-hire-freelancers-with-payments-in-ada-and-cna-78b64" TargetMode="External"/><Relationship Id="rId259" Type="http://schemas.openxmlformats.org/officeDocument/2006/relationships/hyperlink" Target="https://projectcatalyst.io/funds/10/f13-cardano-use-cases-concept/tokenized-real-assets-empowering-investors-through-rateyourworld" TargetMode="External"/><Relationship Id="rId137" Type="http://schemas.openxmlformats.org/officeDocument/2006/relationships/hyperlink" Target="https://projectcatalyst.io/funds/10/f13-cardano-use-cases-concept/decentralised-journalism-institute-building-decentralised-media-verification-and-governance-on-cardano" TargetMode="External"/><Relationship Id="rId258" Type="http://schemas.openxmlformats.org/officeDocument/2006/relationships/hyperlink" Target="https://projectcatalyst.io/funds/10/f13-cardano-use-cases-concept/ada-to-fiat-ssi-based-dex-satoshi-africa-81d24" TargetMode="External"/><Relationship Id="rId379" Type="http://schemas.openxmlformats.org/officeDocument/2006/relationships/hyperlink" Target="https://projectcatalyst.io/funds/10/f13-cardano-use-cases-concept/ada-cashback-from-top-retailers-2-for-native-wallet-apps" TargetMode="External"/><Relationship Id="rId132" Type="http://schemas.openxmlformats.org/officeDocument/2006/relationships/hyperlink" Target="https://projectcatalyst.io/funds/10/f13-cardano-use-cases-concept/dlt360-mvp-for-fund-11-auditshare-a-powerful-audit-sharing-platform" TargetMode="External"/><Relationship Id="rId253" Type="http://schemas.openxmlformats.org/officeDocument/2006/relationships/hyperlink" Target="https://projectcatalyst.io/funds/10/f13-cardano-use-cases-concept/cardano-eduverse-gamified-learning-platform-for-blockchain-education-with-testnet-nft-to-promote-nft-culture" TargetMode="External"/><Relationship Id="rId374" Type="http://schemas.openxmlformats.org/officeDocument/2006/relationships/hyperlink" Target="https://projectcatalyst.io/funds/10/f13-cardano-use-cases-concept/addonx-a-platform-connecting-skills-and-needs-a-token-based-community-network" TargetMode="External"/><Relationship Id="rId495" Type="http://schemas.openxmlformats.org/officeDocument/2006/relationships/hyperlink" Target="https://projectcatalyst.io/funds/10/f13-cardano-use-cases-concept/cardano-nexus" TargetMode="External"/><Relationship Id="rId131" Type="http://schemas.openxmlformats.org/officeDocument/2006/relationships/hyperlink" Target="https://projectcatalyst.io/funds/10/f13-cardano-use-cases-concept/using-cardano-for-legal-inheritance-compliance-genwealth" TargetMode="External"/><Relationship Id="rId252" Type="http://schemas.openxmlformats.org/officeDocument/2006/relationships/hyperlink" Target="https://projectcatalyst.io/funds/10/f13-cardano-use-cases-concept/mavlink-zkp-proxy-midnight-network-enabled-telemetry-and-consensus-in-decentralized-drone-swarm-control" TargetMode="External"/><Relationship Id="rId373" Type="http://schemas.openxmlformats.org/officeDocument/2006/relationships/hyperlink" Target="https://projectcatalyst.io/funds/10/f13-cardano-use-cases-concept/catalink-optimizing-recycling-for-inclusive-growth-in-brazil" TargetMode="External"/><Relationship Id="rId494" Type="http://schemas.openxmlformats.org/officeDocument/2006/relationships/hyperlink" Target="https://projectcatalyst.io/funds/10/f13-cardano-use-cases-concept/awen-baskit-or-localized-creative-ip-baskets-bf3ac" TargetMode="External"/><Relationship Id="rId130" Type="http://schemas.openxmlformats.org/officeDocument/2006/relationships/hyperlink" Target="https://projectcatalyst.io/funds/10/f13-cardano-use-cases-concept/midnight-rwa-tokenization-private-waste-receipts-and-marketplace-by-edda-labs" TargetMode="External"/><Relationship Id="rId251" Type="http://schemas.openxmlformats.org/officeDocument/2006/relationships/hyperlink" Target="https://projectcatalyst.io/funds/10/f13-cardano-use-cases-concept/ghost-call-online-decentralized-pstn-on-cardano-and-midnight-anon-and-open-source-phone-network" TargetMode="External"/><Relationship Id="rId372" Type="http://schemas.openxmlformats.org/officeDocument/2006/relationships/hyperlink" Target="https://projectcatalyst.io/funds/10/f13-cardano-use-cases-concept/logistics-revolution-using-atala-prism-digital-licensing" TargetMode="External"/><Relationship Id="rId493" Type="http://schemas.openxmlformats.org/officeDocument/2006/relationships/hyperlink" Target="https://projectcatalyst.io/funds/10/f13-cardano-use-cases-concept/taxwise-ghana-empowering-smes-through-tax-planning-and-compliance" TargetMode="External"/><Relationship Id="rId250" Type="http://schemas.openxmlformats.org/officeDocument/2006/relationships/hyperlink" Target="https://projectcatalyst.io/funds/10/f13-cardano-use-cases-concept/cardinal-putting-cardano-depin-on-the-map-2b36d" TargetMode="External"/><Relationship Id="rId371" Type="http://schemas.openxmlformats.org/officeDocument/2006/relationships/hyperlink" Target="https://projectcatalyst.io/funds/10/f13-cardano-use-cases-concept/cardano-freelance-hub-in-ethiopia" TargetMode="External"/><Relationship Id="rId492" Type="http://schemas.openxmlformats.org/officeDocument/2006/relationships/hyperlink" Target="https://projectcatalyst.io/funds/10/f13-cardano-use-cases-concept/pschola-cardano-powered-education-for-middle-east-and-african-students" TargetMode="External"/><Relationship Id="rId136" Type="http://schemas.openxmlformats.org/officeDocument/2006/relationships/hyperlink" Target="https://projectcatalyst.io/funds/10/f13-cardano-use-cases-concept/treedano-a-regenerative-nftrees-dapp" TargetMode="External"/><Relationship Id="rId257" Type="http://schemas.openxmlformats.org/officeDocument/2006/relationships/hyperlink" Target="https://projectcatalyst.io/funds/10/f13-cardano-use-cases-concept/veridata-cardano-verifiable-data-collection-platform" TargetMode="External"/><Relationship Id="rId378" Type="http://schemas.openxmlformats.org/officeDocument/2006/relationships/hyperlink" Target="https://projectcatalyst.io/funds/10/f13-cardano-use-cases-concept/cardano-ridenet" TargetMode="External"/><Relationship Id="rId499" Type="http://schemas.openxmlformats.org/officeDocument/2006/relationships/hyperlink" Target="https://projectcatalyst.io/funds/10/f13-cardano-use-cases-concept/soundrig-distribution-and-experiential-tools-for-creators-and-projects-in-art-film-and-music" TargetMode="External"/><Relationship Id="rId135" Type="http://schemas.openxmlformats.org/officeDocument/2006/relationships/hyperlink" Target="https://projectcatalyst.io/funds/10/f13-cardano-use-cases-concept/midnight-and-digital-identity-secure-luggage-handling-at-airports-by-edda-labs" TargetMode="External"/><Relationship Id="rId256" Type="http://schemas.openxmlformats.org/officeDocument/2006/relationships/hyperlink" Target="https://projectcatalyst.io/funds/10/f13-cardano-use-cases-concept/ada-scholar" TargetMode="External"/><Relationship Id="rId377" Type="http://schemas.openxmlformats.org/officeDocument/2006/relationships/hyperlink" Target="https://projectcatalyst.io/funds/10/f13-cardano-use-cases-concept/affiso-decentralized-affiliate-system" TargetMode="External"/><Relationship Id="rId498" Type="http://schemas.openxmlformats.org/officeDocument/2006/relationships/hyperlink" Target="https://projectcatalyst.io/funds/10/f13-cardano-use-cases-concept/ada-bistro-a-crypto-themed-cafe-with-cardano-payments" TargetMode="External"/><Relationship Id="rId134" Type="http://schemas.openxmlformats.org/officeDocument/2006/relationships/hyperlink" Target="https://projectcatalyst.io/funds/10/f13-cardano-use-cases-concept/one-click-partner-chain-deployment-nolowcode-platform-on-cardano-launch-your-chain-in-minutes-unlocking-unique-use-cases" TargetMode="External"/><Relationship Id="rId255" Type="http://schemas.openxmlformats.org/officeDocument/2006/relationships/hyperlink" Target="https://projectcatalyst.io/funds/10/f13-cardano-use-cases-concept/tex-ticket-market-nfts-revolutionizing-event-ticketing-with-nfts-using-the-cardano-blockchain" TargetMode="External"/><Relationship Id="rId376" Type="http://schemas.openxmlformats.org/officeDocument/2006/relationships/hyperlink" Target="https://projectcatalyst.io/funds/10/f13-cardano-use-cases-concept/art-and-ada-an-ethiopian-digital-store-for-art-and-architectural-products" TargetMode="External"/><Relationship Id="rId497" Type="http://schemas.openxmlformats.org/officeDocument/2006/relationships/hyperlink" Target="https://projectcatalyst.io/funds/10/f13-cardano-use-cases-concept/cardano-community-nft-marketplace" TargetMode="External"/><Relationship Id="rId133" Type="http://schemas.openxmlformats.org/officeDocument/2006/relationships/hyperlink" Target="https://projectcatalyst.io/funds/10/f13-cardano-use-cases-concept/cardano-lightning-cirrus-a-mobile-first-cardano-lightning-app-and-node" TargetMode="External"/><Relationship Id="rId254" Type="http://schemas.openxmlformats.org/officeDocument/2006/relationships/hyperlink" Target="https://projectcatalyst.io/funds/10/f13-cardano-use-cases-concept/non-invasive-anemia-screening-using-ai" TargetMode="External"/><Relationship Id="rId375" Type="http://schemas.openxmlformats.org/officeDocument/2006/relationships/hyperlink" Target="https://projectcatalyst.io/funds/10/f13-cardano-use-cases-concept/adi-health-protocol-a-user-centric-health-exchange-system-28416" TargetMode="External"/><Relationship Id="rId496" Type="http://schemas.openxmlformats.org/officeDocument/2006/relationships/hyperlink" Target="https://projectcatalyst.io/funds/10/f13-cardano-use-cases-concept/deadvert-on-chain-programmatic-ad-network-partnerchain-on-cardano" TargetMode="External"/><Relationship Id="rId172" Type="http://schemas.openxmlformats.org/officeDocument/2006/relationships/hyperlink" Target="https://projectcatalyst.io/funds/10/f13-cardano-use-cases-concept/web3-widget-marketplace-profits-go-to-treasury-and-providers" TargetMode="External"/><Relationship Id="rId293" Type="http://schemas.openxmlformats.org/officeDocument/2006/relationships/hyperlink" Target="https://projectcatalyst.io/funds/10/f13-cardano-use-cases-concept/real-estate-x-decentralized-real-estate-marketplace-and-tokenized-asset-exchange-challenge" TargetMode="External"/><Relationship Id="rId171" Type="http://schemas.openxmlformats.org/officeDocument/2006/relationships/hyperlink" Target="https://projectcatalyst.io/funds/10/f13-cardano-use-cases-concept/midnight-and-atala-prism-secure-identity-for-violence-victims" TargetMode="External"/><Relationship Id="rId292" Type="http://schemas.openxmlformats.org/officeDocument/2006/relationships/hyperlink" Target="https://projectcatalyst.io/funds/10/f13-cardano-use-cases-concept/animate-to-educate-cardano-series" TargetMode="External"/><Relationship Id="rId170" Type="http://schemas.openxmlformats.org/officeDocument/2006/relationships/hyperlink" Target="https://projectcatalyst.io/funds/10/f13-cardano-use-cases-concept/adalink-affiliate-marketing-hub" TargetMode="External"/><Relationship Id="rId291" Type="http://schemas.openxmlformats.org/officeDocument/2006/relationships/hyperlink" Target="https://projectcatalyst.io/funds/10/f13-cardano-use-cases-concept/leveraging-cardano-for-clean-energy-transition" TargetMode="External"/><Relationship Id="rId290" Type="http://schemas.openxmlformats.org/officeDocument/2006/relationships/hyperlink" Target="https://projectcatalyst.io/funds/10/f13-cardano-use-cases-concept/workevo-innovative-ai-task-marketplace-on-cardano" TargetMode="External"/><Relationship Id="rId165" Type="http://schemas.openxmlformats.org/officeDocument/2006/relationships/hyperlink" Target="https://projectcatalyst.io/funds/10/f13-cardano-use-cases-concept/gokey-playbook-for-converting-cardano-staking-rewards-to-tokenized-real-estate-ownership-interests" TargetMode="External"/><Relationship Id="rId286" Type="http://schemas.openxmlformats.org/officeDocument/2006/relationships/hyperlink" Target="https://projectcatalyst.io/funds/10/f13-cardano-use-cases-concept/proof-of-concept-to-build-architectural-data-on-cardano" TargetMode="External"/><Relationship Id="rId164" Type="http://schemas.openxmlformats.org/officeDocument/2006/relationships/hyperlink" Target="https://projectcatalyst.io/funds/10/f13-cardano-use-cases-concept/business-management-using-cardanos-smart-contract" TargetMode="External"/><Relationship Id="rId285" Type="http://schemas.openxmlformats.org/officeDocument/2006/relationships/hyperlink" Target="https://projectcatalyst.io/funds/10/f13-cardano-use-cases-concept/real-world-asset-tokenization" TargetMode="External"/><Relationship Id="rId163" Type="http://schemas.openxmlformats.org/officeDocument/2006/relationships/hyperlink" Target="https://projectcatalyst.io/funds/10/f13-cardano-use-cases-concept/c2vn-vtcmoodle-learning-management-system-on-cardano" TargetMode="External"/><Relationship Id="rId284" Type="http://schemas.openxmlformats.org/officeDocument/2006/relationships/hyperlink" Target="https://projectcatalyst.io/funds/10/f13-cardano-use-cases-concept/decentralized-job-marketplace-on-cardano" TargetMode="External"/><Relationship Id="rId162" Type="http://schemas.openxmlformats.org/officeDocument/2006/relationships/hyperlink" Target="https://projectcatalyst.io/funds/10/f13-cardano-use-cases-concept/we-will-develop-hydragem-a-decentralized-gaming-platform-using-hydra-and-aiken-as-a-layer2-blockchain-on-cardano-that-ensures-data-integrity-incentivizes-user-participation-and-guarantees-priv-8d06e" TargetMode="External"/><Relationship Id="rId283" Type="http://schemas.openxmlformats.org/officeDocument/2006/relationships/hyperlink" Target="https://projectcatalyst.io/funds/10/f13-cardano-use-cases-concept/cardano-governance-exchange-improved-community-decisions-using-fair-market-influence" TargetMode="External"/><Relationship Id="rId169" Type="http://schemas.openxmlformats.org/officeDocument/2006/relationships/hyperlink" Target="https://projectcatalyst.io/funds/10/f13-cardano-use-cases-concept/usdh-stablecoin-as-a-hyperstructure" TargetMode="External"/><Relationship Id="rId168" Type="http://schemas.openxmlformats.org/officeDocument/2006/relationships/hyperlink" Target="https://projectcatalyst.io/funds/10/f13-cardano-use-cases-concept/atala-healthchain-ahc-decentralized-health-fund-allocation-and-identity-verification-using-atala-prism" TargetMode="External"/><Relationship Id="rId289" Type="http://schemas.openxmlformats.org/officeDocument/2006/relationships/hyperlink" Target="https://projectcatalyst.io/funds/10/f13-cardano-use-cases-concept/regenerative-agriculture-funded-through-renewable-energy" TargetMode="External"/><Relationship Id="rId167" Type="http://schemas.openxmlformats.org/officeDocument/2006/relationships/hyperlink" Target="https://projectcatalyst.io/funds/10/f13-cardano-use-cases-concept/cardanovote-decentralized-voting-system-for-local-communities" TargetMode="External"/><Relationship Id="rId288" Type="http://schemas.openxmlformats.org/officeDocument/2006/relationships/hyperlink" Target="https://projectcatalyst.io/funds/10/f13-cardano-use-cases-concept/cardano-enterprise-solutions-ces-supporting-enterprise-integration-into-cardano" TargetMode="External"/><Relationship Id="rId166" Type="http://schemas.openxmlformats.org/officeDocument/2006/relationships/hyperlink" Target="https://projectcatalyst.io/funds/10/f13-cardano-use-cases-concept/cardano-crypto-puzzle-engaging-education-through-play" TargetMode="External"/><Relationship Id="rId287" Type="http://schemas.openxmlformats.org/officeDocument/2006/relationships/hyperlink" Target="https://projectcatalyst.io/funds/10/f13-cardano-use-cases-concept/establish-crypto-exchange-in-paraguay" TargetMode="External"/><Relationship Id="rId161" Type="http://schemas.openxmlformats.org/officeDocument/2006/relationships/hyperlink" Target="https://projectcatalyst.io/funds/10/f13-cardano-use-cases-concept/veralidity-tokenized-rwa-patent-licensing-and-management-system" TargetMode="External"/><Relationship Id="rId282" Type="http://schemas.openxmlformats.org/officeDocument/2006/relationships/hyperlink" Target="https://projectcatalyst.io/funds/10/f13-cardano-use-cases-concept/saomai-smart-contract-system-ensures-transparency-in-charity-activities-globally" TargetMode="External"/><Relationship Id="rId160" Type="http://schemas.openxmlformats.org/officeDocument/2006/relationships/hyperlink" Target="https://projectcatalyst.io/funds/10/f13-cardano-use-cases-concept/multi-chain-wallet-widget-for-web2web3-e-commerce-website-integration" TargetMode="External"/><Relationship Id="rId281" Type="http://schemas.openxmlformats.org/officeDocument/2006/relationships/hyperlink" Target="https://projectcatalyst.io/funds/10/f13-cardano-use-cases-concept/jellypad-seed-fund-kickstarting-innovative-cardano-ideas" TargetMode="External"/><Relationship Id="rId280" Type="http://schemas.openxmlformats.org/officeDocument/2006/relationships/hyperlink" Target="https://projectcatalyst.io/funds/10/f13-cardano-use-cases-concept/eonpower-cardano-backed-renewable-energy-for-all-of-africa" TargetMode="External"/><Relationship Id="rId159" Type="http://schemas.openxmlformats.org/officeDocument/2006/relationships/hyperlink" Target="https://projectcatalyst.io/funds/10/f13-cardano-use-cases-concept/neoterra-metaverse-gaming-for-community-engagement" TargetMode="External"/><Relationship Id="rId154" Type="http://schemas.openxmlformats.org/officeDocument/2006/relationships/hyperlink" Target="https://projectcatalyst.io/funds/10/f13-cardano-use-cases-concept/custardy-institutional-custody-and-asset-management-infrastructure-on-cardano" TargetMode="External"/><Relationship Id="rId275" Type="http://schemas.openxmlformats.org/officeDocument/2006/relationships/hyperlink" Target="https://projectcatalyst.io/funds/10/f13-cardano-use-cases-concept/constitutional-convention-documentary" TargetMode="External"/><Relationship Id="rId396" Type="http://schemas.openxmlformats.org/officeDocument/2006/relationships/hyperlink" Target="https://projectcatalyst.io/funds/10/f13-cardano-use-cases-concept/smartcondo-cardano-based-platform-for-homeowner-associations" TargetMode="External"/><Relationship Id="rId153" Type="http://schemas.openxmlformats.org/officeDocument/2006/relationships/hyperlink" Target="https://projectcatalyst.io/funds/10/f13-cardano-use-cases-concept/drep-explorer-and-matching-algorithm" TargetMode="External"/><Relationship Id="rId274" Type="http://schemas.openxmlformats.org/officeDocument/2006/relationships/hyperlink" Target="https://projectcatalyst.io/funds/10/f13-cardano-use-cases-concept/affiso-an-affiliate-marketing-system-based-on-smart-contract-to-helps-dapps-attract-more-end-users-using-smart-contract" TargetMode="External"/><Relationship Id="rId395" Type="http://schemas.openxmlformats.org/officeDocument/2006/relationships/hyperlink" Target="https://projectcatalyst.io/funds/10/f13-cardano-use-cases-concept/decentralized-crowdsourced-data-verification-dapp-on-cardano" TargetMode="External"/><Relationship Id="rId152" Type="http://schemas.openxmlformats.org/officeDocument/2006/relationships/hyperlink" Target="https://projectcatalyst.io/funds/10/f13-cardano-use-cases-concept/decentralized-media-and-news-platform-on-cardano" TargetMode="External"/><Relationship Id="rId273" Type="http://schemas.openxmlformats.org/officeDocument/2006/relationships/hyperlink" Target="https://projectcatalyst.io/funds/10/f13-cardano-use-cases-concept/ai-powered-data-analysis-for-cardano-ecosystem" TargetMode="External"/><Relationship Id="rId394" Type="http://schemas.openxmlformats.org/officeDocument/2006/relationships/hyperlink" Target="https://projectcatalyst.io/funds/10/f13-cardano-use-cases-concept/cardano-anthem-competition" TargetMode="External"/><Relationship Id="rId151" Type="http://schemas.openxmlformats.org/officeDocument/2006/relationships/hyperlink" Target="https://projectcatalyst.io/funds/10/f13-cardano-use-cases-concept/genai-tooling-to-ensure-trust-and-integrity-of-a-decentralized-funding-platform-including-its-community-reviewer-governance" TargetMode="External"/><Relationship Id="rId272" Type="http://schemas.openxmlformats.org/officeDocument/2006/relationships/hyperlink" Target="https://projectcatalyst.io/funds/10/f13-cardano-use-cases-concept/cardano-quest-promote-your-defi-for-the-cardano-community" TargetMode="External"/><Relationship Id="rId393" Type="http://schemas.openxmlformats.org/officeDocument/2006/relationships/hyperlink" Target="https://projectcatalyst.io/funds/10/f13-cardano-use-cases-concept/opalshow-authentic-ethiopian-opal-on-cardano" TargetMode="External"/><Relationship Id="rId158" Type="http://schemas.openxmlformats.org/officeDocument/2006/relationships/hyperlink" Target="https://projectcatalyst.io/funds/10/f13-cardano-use-cases-concept/privacy-preserving-ip-registry-with-zkpsmidnight" TargetMode="External"/><Relationship Id="rId279" Type="http://schemas.openxmlformats.org/officeDocument/2006/relationships/hyperlink" Target="https://projectcatalyst.io/funds/10/f13-cardano-use-cases-concept/freelancer-and-job-search-marketplace-platform-on-cardano" TargetMode="External"/><Relationship Id="rId157" Type="http://schemas.openxmlformats.org/officeDocument/2006/relationships/hyperlink" Target="https://projectcatalyst.io/funds/10/f13-cardano-use-cases-concept/telemedicine-platform-powered-by-cardano-blockchain" TargetMode="External"/><Relationship Id="rId278" Type="http://schemas.openxmlformats.org/officeDocument/2006/relationships/hyperlink" Target="https://projectcatalyst.io/funds/10/f13-cardano-use-cases-concept/genai-integrated-ventilator-with-universally-accessible-medical-database-leveraging-cardano-through-smart-iot-input" TargetMode="External"/><Relationship Id="rId399" Type="http://schemas.openxmlformats.org/officeDocument/2006/relationships/hyperlink" Target="https://projectcatalyst.io/funds/10/f13-cardano-use-cases-concept/aladin-a-global-network-of-continuous-automated-support-for-decentralized-application-users" TargetMode="External"/><Relationship Id="rId156" Type="http://schemas.openxmlformats.org/officeDocument/2006/relationships/hyperlink" Target="https://projectcatalyst.io/funds/10/f13-cardano-use-cases-concept/ai-insights-blockchain-based-ai-analytics-platform" TargetMode="External"/><Relationship Id="rId277" Type="http://schemas.openxmlformats.org/officeDocument/2006/relationships/hyperlink" Target="https://projectcatalyst.io/funds/10/f13-cardano-use-cases-concept/blockchain-powered-community-hub-for-local-economy-and-sustainability" TargetMode="External"/><Relationship Id="rId398" Type="http://schemas.openxmlformats.org/officeDocument/2006/relationships/hyperlink" Target="https://projectcatalyst.io/funds/10/f13-cardano-use-cases-concept/equb-reinvented-leveraging-cardano-for-transparent-and-secure-community-savings-in-ethiopia" TargetMode="External"/><Relationship Id="rId155" Type="http://schemas.openxmlformats.org/officeDocument/2006/relationships/hyperlink" Target="https://projectcatalyst.io/funds/10/f13-cardano-use-cases-concept/saomai-global-charitable-network-blockchain-based-on-fully-transparent-and-community-led" TargetMode="External"/><Relationship Id="rId276" Type="http://schemas.openxmlformats.org/officeDocument/2006/relationships/hyperlink" Target="https://projectcatalyst.io/funds/10/f13-cardano-use-cases-concept/healthaid-on-cardano-transparent-funding-for-medical-treatment" TargetMode="External"/><Relationship Id="rId397" Type="http://schemas.openxmlformats.org/officeDocument/2006/relationships/hyperlink" Target="https://projectcatalyst.io/funds/10/f13-cardano-use-cases-concept/managewise-blockchain-backed-crm-with-ai-mnw-token-and-digital-id" TargetMode="External"/><Relationship Id="rId40" Type="http://schemas.openxmlformats.org/officeDocument/2006/relationships/hyperlink" Target="https://projectcatalyst.io/funds/10/f13-cardano-use-cases-concept/chaincrib-or-tokenizing-rwa-real-estate-properties-on-cardano" TargetMode="External"/><Relationship Id="rId42" Type="http://schemas.openxmlformats.org/officeDocument/2006/relationships/hyperlink" Target="https://projectcatalyst.io/funds/10/f13-cardano-use-cases-concept/d-fct-decentralized-fact-checking-toolkit-a-cardano-based-ecosystem-for-transparent-community-driven-fact-verification" TargetMode="External"/><Relationship Id="rId41" Type="http://schemas.openxmlformats.org/officeDocument/2006/relationships/hyperlink" Target="https://projectcatalyst.io/funds/10/f13-cardano-use-cases-concept/decentralized-belt-system-for-brazilian-jiu-jitsu-bjj-a438b" TargetMode="External"/><Relationship Id="rId44" Type="http://schemas.openxmlformats.org/officeDocument/2006/relationships/hyperlink" Target="https://projectcatalyst.io/funds/10/f13-cardano-use-cases-concept/datawell" TargetMode="External"/><Relationship Id="rId43" Type="http://schemas.openxmlformats.org/officeDocument/2006/relationships/hyperlink" Target="https://projectcatalyst.io/funds/10/f13-cardano-use-cases-concept/create-and-launch-a-custom-nft-marketplace-with-ease" TargetMode="External"/><Relationship Id="rId46" Type="http://schemas.openxmlformats.org/officeDocument/2006/relationships/hyperlink" Target="https://projectcatalyst.io/funds/10/f13-cardano-use-cases-concept/zero-knowledge-proof-of-innocence-on-cardano-encoins-modulo-p-eryx" TargetMode="External"/><Relationship Id="rId45" Type="http://schemas.openxmlformats.org/officeDocument/2006/relationships/hyperlink" Target="https://projectcatalyst.io/funds/10/f13-cardano-use-cases-concept/mlse-maple-leaf-sports-and-entertainment-cardano-initiative-to-revolutionize-team-operations" TargetMode="External"/><Relationship Id="rId509" Type="http://schemas.openxmlformats.org/officeDocument/2006/relationships/hyperlink" Target="https://projectcatalyst.io/funds/10/f13-cardano-use-cases-concept/shipshift-a-decentralized-package-delivery-ecosystem-in-nigeria" TargetMode="External"/><Relationship Id="rId508" Type="http://schemas.openxmlformats.org/officeDocument/2006/relationships/hyperlink" Target="https://projectcatalyst.io/funds/10/f13-cardano-use-cases-concept/sustainability-projects-using-cardano-build-a-greener-future" TargetMode="External"/><Relationship Id="rId503" Type="http://schemas.openxmlformats.org/officeDocument/2006/relationships/hyperlink" Target="https://projectcatalyst.io/funds/10/f13-cardano-use-cases-concept/cardano-google-maps-companion" TargetMode="External"/><Relationship Id="rId502" Type="http://schemas.openxmlformats.org/officeDocument/2006/relationships/hyperlink" Target="https://projectcatalyst.io/funds/10/f13-cardano-use-cases-concept/artermise-gamified-education-platform" TargetMode="External"/><Relationship Id="rId501" Type="http://schemas.openxmlformats.org/officeDocument/2006/relationships/hyperlink" Target="https://projectcatalyst.io/funds/10/f13-cardano-use-cases-concept/goparity-x-cardano-crowdlending-for-greater-social-and-environmental-impact" TargetMode="External"/><Relationship Id="rId500" Type="http://schemas.openxmlformats.org/officeDocument/2006/relationships/hyperlink" Target="https://projectcatalyst.io/funds/10/f13-cardano-use-cases-concept/decentralized-insurance-and-parametric-risk-pools-c6f7b" TargetMode="External"/><Relationship Id="rId507" Type="http://schemas.openxmlformats.org/officeDocument/2006/relationships/hyperlink" Target="https://projectcatalyst.io/funds/10/f13-cardano-use-cases-concept/harvesthub-or-a-decentralized-marketplace-on-the-cardano-blockchain-4f027" TargetMode="External"/><Relationship Id="rId506" Type="http://schemas.openxmlformats.org/officeDocument/2006/relationships/hyperlink" Target="https://projectcatalyst.io/funds/10/f13-cardano-use-cases-concept/rebud-empowering-cannabis-experiences-through-cardano-nfts" TargetMode="External"/><Relationship Id="rId505" Type="http://schemas.openxmlformats.org/officeDocument/2006/relationships/hyperlink" Target="https://projectcatalyst.io/funds/10/f13-cardano-use-cases-concept/unified-cardano-transport-nigeria" TargetMode="External"/><Relationship Id="rId504" Type="http://schemas.openxmlformats.org/officeDocument/2006/relationships/hyperlink" Target="https://projectcatalyst.io/funds/10/f13-cardano-use-cases-concept/reduced-car-collision" TargetMode="External"/><Relationship Id="rId48" Type="http://schemas.openxmlformats.org/officeDocument/2006/relationships/hyperlink" Target="https://projectcatalyst.io/funds/10/f13-cardano-use-cases-concept/optim-custom-defi-credit-lines-for-protocols-bootstrapping" TargetMode="External"/><Relationship Id="rId47" Type="http://schemas.openxmlformats.org/officeDocument/2006/relationships/hyperlink" Target="https://projectcatalyst.io/funds/10/f13-cardano-use-cases-concept/mirai-data-bank-we-store-your-important-data-and-your-mind-as-data-in-the-most-secure-way-possible" TargetMode="External"/><Relationship Id="rId49" Type="http://schemas.openxmlformats.org/officeDocument/2006/relationships/hyperlink" Target="https://projectcatalyst.io/funds/10/f13-cardano-use-cases-concept/vtc-building-hydra-game-marketplace-with-3-games-poker-rock-paper-scissors-and-snake" TargetMode="External"/><Relationship Id="rId31" Type="http://schemas.openxmlformats.org/officeDocument/2006/relationships/hyperlink" Target="https://projectcatalyst.io/funds/10/f13-cardano-use-cases-concept/ridechain-decentralized-carpooling-for-a-sustainable-future-on-cardano" TargetMode="External"/><Relationship Id="rId30" Type="http://schemas.openxmlformats.org/officeDocument/2006/relationships/hyperlink" Target="https://projectcatalyst.io/funds/10/f13-cardano-use-cases-concept/proportionality-in-stake-based-voting" TargetMode="External"/><Relationship Id="rId33" Type="http://schemas.openxmlformats.org/officeDocument/2006/relationships/hyperlink" Target="https://projectcatalyst.io/funds/10/f13-cardano-use-cases-concept/cardano-hub-indonesia-marketing-initiatives" TargetMode="External"/><Relationship Id="rId32" Type="http://schemas.openxmlformats.org/officeDocument/2006/relationships/hyperlink" Target="https://projectcatalyst.io/funds/10/f13-cardano-use-cases-concept/chicago-cubs-and-cardano-transforming-team-operations-with-innovative-technology-to-enhance-performance-and-fan-engagement-in-sports" TargetMode="External"/><Relationship Id="rId35" Type="http://schemas.openxmlformats.org/officeDocument/2006/relationships/hyperlink" Target="https://projectcatalyst.io/funds/10/f13-cardano-use-cases-concept/subbitxyz-cardanos-featherweight-l2-or-with-real-world-application-or-kompactio-x-orcfax-collab" TargetMode="External"/><Relationship Id="rId34" Type="http://schemas.openxmlformats.org/officeDocument/2006/relationships/hyperlink" Target="https://projectcatalyst.io/funds/10/f13-cardano-use-cases-concept/solving-the-problem-of-traditional-academic-publishing-a-decentralized-cardano-based-alternative" TargetMode="External"/><Relationship Id="rId37" Type="http://schemas.openxmlformats.org/officeDocument/2006/relationships/hyperlink" Target="https://projectcatalyst.io/funds/10/f13-cardano-use-cases-concept/dallas-mavericks-nba-innovating-beyond-the-court-a-cardano-driven-tech-transformation" TargetMode="External"/><Relationship Id="rId36" Type="http://schemas.openxmlformats.org/officeDocument/2006/relationships/hyperlink" Target="https://projectcatalyst.io/funds/10/f13-cardano-use-cases-concept/cardanoticker-diy-assembly-instructions-and-3dprinted-case" TargetMode="External"/><Relationship Id="rId39" Type="http://schemas.openxmlformats.org/officeDocument/2006/relationships/hyperlink" Target="https://projectcatalyst.io/funds/10/f13-cardano-use-cases-concept/bangk-merging-traditional-finance-with-defi-solutions" TargetMode="External"/><Relationship Id="rId38" Type="http://schemas.openxmlformats.org/officeDocument/2006/relationships/hyperlink" Target="https://projectcatalyst.io/funds/10/f13-cardano-use-cases-concept/track-cardano-asset-stats-price-movements-wallet-alerts-and-more-via-telegram" TargetMode="External"/><Relationship Id="rId20" Type="http://schemas.openxmlformats.org/officeDocument/2006/relationships/hyperlink" Target="https://projectcatalyst.io/funds/10/f13-cardano-use-cases-concept/amnesty-international-dao-and-human-rights-token-proof-of-concept-10-million-global-membership-community" TargetMode="External"/><Relationship Id="rId22" Type="http://schemas.openxmlformats.org/officeDocument/2006/relationships/hyperlink" Target="https://projectcatalyst.io/funds/10/f13-cardano-use-cases-concept/pkl-cardano-governance-explorer-visualized-with-graphs" TargetMode="External"/><Relationship Id="rId21" Type="http://schemas.openxmlformats.org/officeDocument/2006/relationships/hyperlink" Target="https://projectcatalyst.io/funds/10/f13-cardano-use-cases-concept/cpoker-hydra-case-study-implement-interactive-dapp" TargetMode="External"/><Relationship Id="rId24" Type="http://schemas.openxmlformats.org/officeDocument/2006/relationships/hyperlink" Target="https://projectcatalyst.io/funds/10/f13-cardano-use-cases-concept/casia-x-cardano4good-a-dapp-fundraising-platform-for-social-good-projects-tokenization-pilot-phase-2" TargetMode="External"/><Relationship Id="rId23" Type="http://schemas.openxmlformats.org/officeDocument/2006/relationships/hyperlink" Target="https://projectcatalyst.io/funds/10/f13-cardano-use-cases-concept/indonesia-car-dano-an-immutable-history-record-system-for-pre-owned-automotive-transactions-in-indonesia-phase-1-development" TargetMode="External"/><Relationship Id="rId409" Type="http://schemas.openxmlformats.org/officeDocument/2006/relationships/hyperlink" Target="https://projectcatalyst.io/funds/10/f13-cardano-use-cases-concept/switchchord-amplifying-rights-management-with-trusted-data" TargetMode="External"/><Relationship Id="rId404" Type="http://schemas.openxmlformats.org/officeDocument/2006/relationships/hyperlink" Target="https://projectcatalyst.io/funds/10/f13-cardano-use-cases-concept/cardano-community-casino-and-gamming-house-profits-go-to-cardano-treasury" TargetMode="External"/><Relationship Id="rId525" Type="http://schemas.openxmlformats.org/officeDocument/2006/relationships/hyperlink" Target="https://projectcatalyst.io/funds/10/f13-cardano-use-cases-concept/empowering-african-young-footballers-through-decentralised-career-pathways-on-the-cardano-blockchain" TargetMode="External"/><Relationship Id="rId403" Type="http://schemas.openxmlformats.org/officeDocument/2006/relationships/hyperlink" Target="https://projectcatalyst.io/funds/10/f13-cardano-use-cases-concept/the-desci-journals" TargetMode="External"/><Relationship Id="rId524" Type="http://schemas.openxmlformats.org/officeDocument/2006/relationships/hyperlink" Target="https://projectcatalyst.io/funds/10/f13-cardano-use-cases-concept/awen-stem-mixer-or-music-collaboration-and-derivatives-19620" TargetMode="External"/><Relationship Id="rId402" Type="http://schemas.openxmlformats.org/officeDocument/2006/relationships/hyperlink" Target="https://projectcatalyst.io/funds/10/f13-cardano-use-cases-concept/holokd-gym-defi-for-families-empower-your-family-with-financial-education-and-control-set-up-allowances-reward-tasks-and-promote-healthy-physical-activitiesall-in-one-app" TargetMode="External"/><Relationship Id="rId523" Type="http://schemas.openxmlformats.org/officeDocument/2006/relationships/hyperlink" Target="https://projectcatalyst.io/funds/10/f13-cardano-use-cases-concept/mental-ease-learn-through-fun-learn-to-earn" TargetMode="External"/><Relationship Id="rId401" Type="http://schemas.openxmlformats.org/officeDocument/2006/relationships/hyperlink" Target="https://projectcatalyst.io/funds/10/f13-cardano-use-cases-concept/agroveris-cardano-blockchain-for-supply-chain-food-challenges" TargetMode="External"/><Relationship Id="rId522" Type="http://schemas.openxmlformats.org/officeDocument/2006/relationships/hyperlink" Target="https://projectcatalyst.io/funds/10/f13-cardano-use-cases-concept/surftag-ownership-and-rigging-app-for-windsurfers-and-kitesurfers" TargetMode="External"/><Relationship Id="rId408" Type="http://schemas.openxmlformats.org/officeDocument/2006/relationships/hyperlink" Target="https://projectcatalyst.io/funds/10/f13-cardano-use-cases-concept/peerlearn-peer-to-peer-online-learning-application" TargetMode="External"/><Relationship Id="rId529" Type="http://schemas.openxmlformats.org/officeDocument/2006/relationships/drawing" Target="../drawings/drawing4.xml"/><Relationship Id="rId407" Type="http://schemas.openxmlformats.org/officeDocument/2006/relationships/hyperlink" Target="https://projectcatalyst.io/funds/10/f13-cardano-use-cases-concept/the-pixel-war-a-revolutionary-fully-on-chain-gaming-experience-crafted-on-cardano" TargetMode="External"/><Relationship Id="rId528" Type="http://schemas.openxmlformats.org/officeDocument/2006/relationships/hyperlink" Target="https://projectcatalyst.io/funds/10/f13-cardano-use-cases-concept/snickerdoodle-revolutionizing-digital-advertising-with-blockchain" TargetMode="External"/><Relationship Id="rId406" Type="http://schemas.openxmlformats.org/officeDocument/2006/relationships/hyperlink" Target="https://projectcatalyst.io/funds/10/f13-cardano-use-cases-concept/dlt360-kanban-platform-for-boosting-supply-chain-efficiency-concept" TargetMode="External"/><Relationship Id="rId527" Type="http://schemas.openxmlformats.org/officeDocument/2006/relationships/hyperlink" Target="https://projectcatalyst.io/funds/10/f13-cardano-use-cases-concept/decentralized-artist-network-23310" TargetMode="External"/><Relationship Id="rId405" Type="http://schemas.openxmlformats.org/officeDocument/2006/relationships/hyperlink" Target="https://projectcatalyst.io/funds/10/f13-cardano-use-cases-concept/agricultural-bds-lending-and-logistical-solutions" TargetMode="External"/><Relationship Id="rId526" Type="http://schemas.openxmlformats.org/officeDocument/2006/relationships/hyperlink" Target="https://projectcatalyst.io/funds/10/f13-cardano-use-cases-concept/local-business-funding" TargetMode="External"/><Relationship Id="rId26" Type="http://schemas.openxmlformats.org/officeDocument/2006/relationships/hyperlink" Target="https://projectcatalyst.io/funds/10/f13-cardano-use-cases-concept/electionguard-cardano-provably-fair-traditional-elections" TargetMode="External"/><Relationship Id="rId25" Type="http://schemas.openxmlformats.org/officeDocument/2006/relationships/hyperlink" Target="https://projectcatalyst.io/funds/10/f13-cardano-use-cases-concept/eintracht-frankfurt-bundesliga-leading-the-sports-tech-revolution-by-showcasing-the-impact-of-cardano-integration" TargetMode="External"/><Relationship Id="rId28" Type="http://schemas.openxmlformats.org/officeDocument/2006/relationships/hyperlink" Target="https://projectcatalyst.io/funds/10/f13-cardano-use-cases-concept/cardanoflow-transparent-supply-chain-and-environmental-impact-management" TargetMode="External"/><Relationship Id="rId27" Type="http://schemas.openxmlformats.org/officeDocument/2006/relationships/hyperlink" Target="https://projectcatalyst.io/funds/10/f13-cardano-use-cases-concept/minting-nfts-from-historical-agricultural-field-boundary-crop-performance" TargetMode="External"/><Relationship Id="rId400" Type="http://schemas.openxmlformats.org/officeDocument/2006/relationships/hyperlink" Target="https://projectcatalyst.io/funds/10/f13-cardano-use-cases-concept/jellypad-dapp-project-explorer-social-engagement-referral-system-pro-rata-and-raffle-distribution-with-claiming-and-cross-chain-payment-solutions" TargetMode="External"/><Relationship Id="rId521" Type="http://schemas.openxmlformats.org/officeDocument/2006/relationships/hyperlink" Target="https://projectcatalyst.io/funds/10/f13-cardano-use-cases-concept/ada-savings-circles-inkuba-hubs-research-and-preparation-for-decentralised-rosca-in-african-communities" TargetMode="External"/><Relationship Id="rId29" Type="http://schemas.openxmlformats.org/officeDocument/2006/relationships/hyperlink" Target="https://projectcatalyst.io/funds/10/f13-cardano-use-cases-concept/0xauth-project-david" TargetMode="External"/><Relationship Id="rId520" Type="http://schemas.openxmlformats.org/officeDocument/2006/relationships/hyperlink" Target="https://projectcatalyst.io/funds/10/f13-cardano-use-cases-concept/the-cardano-connect-information-aggregation-asset-management-fluctuation-tracking-and-make-smart-suggestions" TargetMode="External"/><Relationship Id="rId11" Type="http://schemas.openxmlformats.org/officeDocument/2006/relationships/hyperlink" Target="https://projectcatalyst.io/funds/10/f13-cardano-use-cases-concept/wp-nmkr-connect-wordpress-plugin-to-display-and-manage-cardanosolana-nfts" TargetMode="External"/><Relationship Id="rId10" Type="http://schemas.openxmlformats.org/officeDocument/2006/relationships/hyperlink" Target="https://projectcatalyst.io/funds/10/f13-cardano-use-cases-concept/marlowe-2025-oracle-protocol-design-and-implementation" TargetMode="External"/><Relationship Id="rId13" Type="http://schemas.openxmlformats.org/officeDocument/2006/relationships/hyperlink" Target="https://projectcatalyst.io/funds/10/f13-cardano-use-cases-concept/cardano-analytics-platform-powered-by-llm" TargetMode="External"/><Relationship Id="rId12" Type="http://schemas.openxmlformats.org/officeDocument/2006/relationships/hyperlink" Target="https://projectcatalyst.io/funds/10/f13-cardano-use-cases-concept/ada-wallet-for-salesforce" TargetMode="External"/><Relationship Id="rId519" Type="http://schemas.openxmlformats.org/officeDocument/2006/relationships/hyperlink" Target="https://projectcatalyst.io/funds/10/f13-cardano-use-cases-concept/iceberg-just-the-tip-of-cardano-onchain-analytics" TargetMode="External"/><Relationship Id="rId514" Type="http://schemas.openxmlformats.org/officeDocument/2006/relationships/hyperlink" Target="https://projectcatalyst.io/funds/10/f13-cardano-use-cases-concept/cardano-summit-2025-commemorative-shower-towels" TargetMode="External"/><Relationship Id="rId513" Type="http://schemas.openxmlformats.org/officeDocument/2006/relationships/hyperlink" Target="https://projectcatalyst.io/funds/10/f13-cardano-use-cases-concept/valte-mvp-future-of-collectibles-on-chain" TargetMode="External"/><Relationship Id="rId512" Type="http://schemas.openxmlformats.org/officeDocument/2006/relationships/hyperlink" Target="https://projectcatalyst.io/funds/10/f13-cardano-use-cases-concept/gammagrid-a-micropayments-enabled-arcade" TargetMode="External"/><Relationship Id="rId511" Type="http://schemas.openxmlformats.org/officeDocument/2006/relationships/hyperlink" Target="https://projectcatalyst.io/funds/10/f13-cardano-use-cases-concept/ai-nft-code-generator-no-code-9d9b7" TargetMode="External"/><Relationship Id="rId518" Type="http://schemas.openxmlformats.org/officeDocument/2006/relationships/hyperlink" Target="https://projectcatalyst.io/funds/10/f13-cardano-use-cases-concept/blockchain-literacy-workshops-for-local-communities" TargetMode="External"/><Relationship Id="rId517" Type="http://schemas.openxmlformats.org/officeDocument/2006/relationships/hyperlink" Target="https://projectcatalyst.io/funds/10/f13-cardano-use-cases-concept/intangibles-web3-interface-for-experience-based-art" TargetMode="External"/><Relationship Id="rId516" Type="http://schemas.openxmlformats.org/officeDocument/2006/relationships/hyperlink" Target="https://projectcatalyst.io/funds/10/f13-cardano-use-cases-concept/enhancing-digital-marketing-services-for-small-businesses-in-ethiopia" TargetMode="External"/><Relationship Id="rId515" Type="http://schemas.openxmlformats.org/officeDocument/2006/relationships/hyperlink" Target="https://projectcatalyst.io/funds/10/f13-cardano-use-cases-concept/a-platform-for-decentralized-research-and-collaboration" TargetMode="External"/><Relationship Id="rId15" Type="http://schemas.openxmlformats.org/officeDocument/2006/relationships/hyperlink" Target="https://projectcatalyst.io/funds/10/f13-cardano-use-cases-concept/minefreeukraine-cardano-based-defi-platform-for-large-scale-humanitarian-demining-and-socio-economic-recovery-of-ukraine-99d4b" TargetMode="External"/><Relationship Id="rId14" Type="http://schemas.openxmlformats.org/officeDocument/2006/relationships/hyperlink" Target="https://projectcatalyst.io/funds/10/f13-cardano-use-cases-concept/cardanos-nfc-solution-to-counterfeit-proof-commerce-using-asymmetric-encryption" TargetMode="External"/><Relationship Id="rId17" Type="http://schemas.openxmlformats.org/officeDocument/2006/relationships/hyperlink" Target="https://projectcatalyst.io/funds/10/f13-cardano-use-cases-concept/janus-wallet-simplified-cardano-onboarding-with-zk-proof" TargetMode="External"/><Relationship Id="rId16" Type="http://schemas.openxmlformats.org/officeDocument/2006/relationships/hyperlink" Target="https://projectcatalyst.io/funds/10/f13-cardano-use-cases-concept/luxechain-decentralized-luxury-watches-and-accessories-authentication" TargetMode="External"/><Relationship Id="rId19" Type="http://schemas.openxmlformats.org/officeDocument/2006/relationships/hyperlink" Target="https://projectcatalyst.io/funds/10/f13-cardano-use-cases-concept/amplifi" TargetMode="External"/><Relationship Id="rId510" Type="http://schemas.openxmlformats.org/officeDocument/2006/relationships/hyperlink" Target="https://projectcatalyst.io/funds/10/f13-cardano-use-cases-concept/vending-machine-monetization-for-cardano-ecosystem" TargetMode="External"/><Relationship Id="rId18" Type="http://schemas.openxmlformats.org/officeDocument/2006/relationships/hyperlink" Target="https://projectcatalyst.io/funds/10/f13-cardano-use-cases-concept/foreon-network-or-people-powered-prediction-market-on-cardano" TargetMode="External"/><Relationship Id="rId84" Type="http://schemas.openxmlformats.org/officeDocument/2006/relationships/hyperlink" Target="https://projectcatalyst.io/funds/10/f13-cardano-use-cases-concept/vyfi-open-source-cross-chain-liquidity-provision-to-cardano" TargetMode="External"/><Relationship Id="rId83" Type="http://schemas.openxmlformats.org/officeDocument/2006/relationships/hyperlink" Target="https://projectcatalyst.io/funds/10/f13-cardano-use-cases-concept/dexhunter-gamify-enhancing-user-engagement-through-gamification-leaderboards-and-daily-rewards" TargetMode="External"/><Relationship Id="rId86" Type="http://schemas.openxmlformats.org/officeDocument/2006/relationships/hyperlink" Target="https://projectcatalyst.io/funds/10/f13-cardano-use-cases-concept/koet-decentralized-platform-for-auctioning-tangible-assets-using-cardano-layer-2-hydra-a-real-world-application-for-auctioning-vietnams-state-owned-assets" TargetMode="External"/><Relationship Id="rId85" Type="http://schemas.openxmlformats.org/officeDocument/2006/relationships/hyperlink" Target="https://projectcatalyst.io/funds/10/f13-cardano-use-cases-concept/cardano-blockchain-based-product-authentication-app-combine-with-nfc-technology" TargetMode="External"/><Relationship Id="rId88" Type="http://schemas.openxmlformats.org/officeDocument/2006/relationships/hyperlink" Target="https://projectcatalyst.io/funds/10/f13-cardano-use-cases-concept/treasury-and-catalyst-withdrawals-analyzing-their-impact-on-ada-market-price" TargetMode="External"/><Relationship Id="rId87" Type="http://schemas.openxmlformats.org/officeDocument/2006/relationships/hyperlink" Target="https://projectcatalyst.io/funds/10/f13-cardano-use-cases-concept/midnight-and-self-sovereign-identity-enabled-money-transfers" TargetMode="External"/><Relationship Id="rId89" Type="http://schemas.openxmlformats.org/officeDocument/2006/relationships/hyperlink" Target="https://projectcatalyst.io/funds/10/f13-cardano-use-cases-concept/lantr-adastream-trustless-digital-content-selling-platform" TargetMode="External"/><Relationship Id="rId80" Type="http://schemas.openxmlformats.org/officeDocument/2006/relationships/hyperlink" Target="https://projectcatalyst.io/funds/10/f13-cardano-use-cases-concept/learning-midnight-and-hydra-through-a-game" TargetMode="External"/><Relationship Id="rId82" Type="http://schemas.openxmlformats.org/officeDocument/2006/relationships/hyperlink" Target="https://projectcatalyst.io/funds/10/f13-cardano-use-cases-concept/decentralized-interest-rate-swap-market" TargetMode="External"/><Relationship Id="rId81" Type="http://schemas.openxmlformats.org/officeDocument/2006/relationships/hyperlink" Target="https://projectcatalyst.io/funds/10/f13-cardano-use-cases-concept/merit-based-reputation-engine-model-for-cardano-ecosystem-enhancing-trust-and-accountability-be450" TargetMode="External"/><Relationship Id="rId73" Type="http://schemas.openxmlformats.org/officeDocument/2006/relationships/hyperlink" Target="https://projectcatalyst.io/funds/10/f13-cardano-use-cases-concept/hydra-cardano-based-survey-platform" TargetMode="External"/><Relationship Id="rId72" Type="http://schemas.openxmlformats.org/officeDocument/2006/relationships/hyperlink" Target="https://projectcatalyst.io/funds/10/f13-cardano-use-cases-concept/zkid-wallet-for-cardano-simplifying-privacy-protected-identity-management-with-zk-snarks-open-source" TargetMode="External"/><Relationship Id="rId75" Type="http://schemas.openxmlformats.org/officeDocument/2006/relationships/hyperlink" Target="https://projectcatalyst.io/funds/10/f13-cardano-use-cases-concept/tokenized-treasury-bills-and-government-bonds-on-cardano-dollar22-billion-tvl-on-other-chains-none-on-cardano" TargetMode="External"/><Relationship Id="rId74" Type="http://schemas.openxmlformats.org/officeDocument/2006/relationships/hyperlink" Target="https://projectcatalyst.io/funds/10/f13-cardano-use-cases-concept/decentralized-betting-platform-on-future-interest-rate" TargetMode="External"/><Relationship Id="rId77" Type="http://schemas.openxmlformats.org/officeDocument/2006/relationships/hyperlink" Target="https://projectcatalyst.io/funds/10/f13-cardano-use-cases-concept/next-gen-open-source-orderbook-dex" TargetMode="External"/><Relationship Id="rId76" Type="http://schemas.openxmlformats.org/officeDocument/2006/relationships/hyperlink" Target="https://projectcatalyst.io/funds/10/f13-cardano-use-cases-concept/fixed-rate-borrowing" TargetMode="External"/><Relationship Id="rId79" Type="http://schemas.openxmlformats.org/officeDocument/2006/relationships/hyperlink" Target="https://projectcatalyst.io/funds/10/f13-cardano-use-cases-concept/ai-powered-cardano-documentation-portal-b9e79" TargetMode="External"/><Relationship Id="rId78" Type="http://schemas.openxmlformats.org/officeDocument/2006/relationships/hyperlink" Target="https://projectcatalyst.io/funds/10/f13-cardano-use-cases-concept/enabling-custom-transactions-for-cip-30-wallets" TargetMode="External"/><Relationship Id="rId71" Type="http://schemas.openxmlformats.org/officeDocument/2006/relationships/hyperlink" Target="https://projectcatalyst.io/funds/10/f13-cardano-use-cases-concept/andamio-governance-smart-contracts-gimbalabs-pbl-governance" TargetMode="External"/><Relationship Id="rId70" Type="http://schemas.openxmlformats.org/officeDocument/2006/relationships/hyperlink" Target="https://projectcatalyst.io/funds/10/f13-cardano-use-cases-concept/marlowe-2025-marlowe-v2" TargetMode="External"/><Relationship Id="rId62" Type="http://schemas.openxmlformats.org/officeDocument/2006/relationships/hyperlink" Target="https://projectcatalyst.io/funds/10/f13-cardano-use-cases-concept/hydra-minecraft" TargetMode="External"/><Relationship Id="rId61" Type="http://schemas.openxmlformats.org/officeDocument/2006/relationships/hyperlink" Target="https://projectcatalyst.io/funds/10/f13-cardano-use-cases-concept/btc-lessgreater-ada-cross-chain-swaps-botty-bot" TargetMode="External"/><Relationship Id="rId64" Type="http://schemas.openxmlformats.org/officeDocument/2006/relationships/hyperlink" Target="https://projectcatalyst.io/funds/10/f13-cardano-use-cases-concept/midnight-and-atala-prism-enabled-medical-did" TargetMode="External"/><Relationship Id="rId63" Type="http://schemas.openxmlformats.org/officeDocument/2006/relationships/hyperlink" Target="https://projectcatalyst.io/funds/10/f13-cardano-use-cases-concept/plaza-a-cardano-focused-marketplace-for-tokenized-services-by-nmkr" TargetMode="External"/><Relationship Id="rId66" Type="http://schemas.openxmlformats.org/officeDocument/2006/relationships/hyperlink" Target="https://projectcatalyst.io/funds/10/f13-cardano-use-cases-concept/vtc-pavia-farm-experience-cardano-gamefi-on-telegram-with-the-pavia-community" TargetMode="External"/><Relationship Id="rId65" Type="http://schemas.openxmlformats.org/officeDocument/2006/relationships/hyperlink" Target="https://projectcatalyst.io/funds/10/f13-cardano-use-cases-concept/hydra-auction-platform-on-cardano" TargetMode="External"/><Relationship Id="rId68" Type="http://schemas.openxmlformats.org/officeDocument/2006/relationships/hyperlink" Target="https://projectcatalyst.io/funds/10/f13-cardano-use-cases-concept/lenfi-xlend-leveraged-trading-on-utxo-based-ecosystem" TargetMode="External"/><Relationship Id="rId67" Type="http://schemas.openxmlformats.org/officeDocument/2006/relationships/hyperlink" Target="https://projectcatalyst.io/funds/10/f13-cardano-use-cases-concept/collective-drep-pooling-ada-for-accessible-proposal-submission" TargetMode="External"/><Relationship Id="rId60" Type="http://schemas.openxmlformats.org/officeDocument/2006/relationships/hyperlink" Target="https://projectcatalyst.io/funds/10/f13-cardano-use-cases-concept/mesh-cardano-devkit-ganache-better-devxp-with-local-cardano-network" TargetMode="External"/><Relationship Id="rId69" Type="http://schemas.openxmlformats.org/officeDocument/2006/relationships/hyperlink" Target="https://projectcatalyst.io/funds/10/f13-cardano-use-cases-concept/aiken-smart-contracts-for-pooled-lending-protocol-on-cardano-i-big-blymp" TargetMode="External"/><Relationship Id="rId51" Type="http://schemas.openxmlformats.org/officeDocument/2006/relationships/hyperlink" Target="https://projectcatalyst.io/funds/10/f13-cardano-use-cases-concept/business-onboarding-program-and-launchpad-by-nmkr" TargetMode="External"/><Relationship Id="rId50" Type="http://schemas.openxmlformats.org/officeDocument/2006/relationships/hyperlink" Target="https://projectcatalyst.io/funds/10/f13-cardano-use-cases-concept/nexus-bridge" TargetMode="External"/><Relationship Id="rId53" Type="http://schemas.openxmlformats.org/officeDocument/2006/relationships/hyperlink" Target="https://projectcatalyst.io/funds/10/f13-cardano-use-cases-concept/gerowallet-ada-flow-intuitive-transaction-insights-and-visualization-tool" TargetMode="External"/><Relationship Id="rId52" Type="http://schemas.openxmlformats.org/officeDocument/2006/relationships/hyperlink" Target="https://projectcatalyst.io/funds/10/f13-cardano-use-cases-concept/optim-oada-scaling-catalyst-single-click-buysell-widget-for-seamless-ada-yield-generation" TargetMode="External"/><Relationship Id="rId55" Type="http://schemas.openxmlformats.org/officeDocument/2006/relationships/hyperlink" Target="https://projectcatalyst.io/funds/10/f13-cardano-use-cases-concept/gerowallet-zkfiat-the-future-of-confidential-compliance" TargetMode="External"/><Relationship Id="rId54" Type="http://schemas.openxmlformats.org/officeDocument/2006/relationships/hyperlink" Target="https://projectcatalyst.io/funds/10/f13-cardano-use-cases-concept/deltadefi-or-knightsafe-hydra-dex-for-hft-bring-100m-trading-volume-to-cardano-with-ada-usdm-powered-by-sidan" TargetMode="External"/><Relationship Id="rId57" Type="http://schemas.openxmlformats.org/officeDocument/2006/relationships/hyperlink" Target="https://projectcatalyst.io/funds/10/f13-cardano-use-cases-concept/dexhunter-oada-mintburn-routing-support" TargetMode="External"/><Relationship Id="rId56" Type="http://schemas.openxmlformats.org/officeDocument/2006/relationships/hyperlink" Target="https://projectcatalyst.io/funds/10/f13-cardano-use-cases-concept/web3hotels-cardano-based-hotel-booking-platform" TargetMode="External"/><Relationship Id="rId59" Type="http://schemas.openxmlformats.org/officeDocument/2006/relationships/hyperlink" Target="https://projectcatalyst.io/funds/10/f13-cardano-use-cases-concept/vpn-as-a-service-with-decentralized-payments-by-blink-labs" TargetMode="External"/><Relationship Id="rId58" Type="http://schemas.openxmlformats.org/officeDocument/2006/relationships/hyperlink" Target="https://projectcatalyst.io/funds/10/f13-cardano-use-cases-concept/japango-use-didandvc-to-build-a-japan-lover-daojapango-to-help-25-million-travelers-in-japan" TargetMode="External"/><Relationship Id="rId107" Type="http://schemas.openxmlformats.org/officeDocument/2006/relationships/hyperlink" Target="https://projectcatalyst.io/funds/10/f13-cardano-use-cases-concept/empowering-small-farmers-in-underdeveloped-countries-with-cardano-blockchain" TargetMode="External"/><Relationship Id="rId228" Type="http://schemas.openxmlformats.org/officeDocument/2006/relationships/hyperlink" Target="https://projectcatalyst.io/funds/10/f13-cardano-use-cases-concept/saas-customer-relationship-management-crm-system-built-on-cardano" TargetMode="External"/><Relationship Id="rId349" Type="http://schemas.openxmlformats.org/officeDocument/2006/relationships/hyperlink" Target="https://projectcatalyst.io/funds/10/f13-cardano-use-cases-concept/liquidefi-rwa-decentralised-inclusive-transparent-investmentfunding-ecosystem-with-a-mutual-society-ethos-at-its-core" TargetMode="External"/><Relationship Id="rId106" Type="http://schemas.openxmlformats.org/officeDocument/2006/relationships/hyperlink" Target="https://projectcatalyst.io/funds/10/f13-cardano-use-cases-concept/nuauth-zk-ip-partnerchain-to-fight-global-ai-trust-crisis-from-deepfakes-and-misinformation-90percent-of-online-content-will-be-ai-generated-by-2026-63percent-of-humans-cant-differentiate-ai-c-fbad2" TargetMode="External"/><Relationship Id="rId227" Type="http://schemas.openxmlformats.org/officeDocument/2006/relationships/hyperlink" Target="https://projectcatalyst.io/funds/10/f13-cardano-use-cases-concept/decentralized-renewable-energy-trading-platform" TargetMode="External"/><Relationship Id="rId348" Type="http://schemas.openxmlformats.org/officeDocument/2006/relationships/hyperlink" Target="https://projectcatalyst.io/funds/10/f13-cardano-use-cases-concept/cardano-showcase-network" TargetMode="External"/><Relationship Id="rId469" Type="http://schemas.openxmlformats.org/officeDocument/2006/relationships/hyperlink" Target="https://projectcatalyst.io/funds/10/f13-cardano-use-cases-concept/cardanos-transactions-for-bank-credits-score-9dba3" TargetMode="External"/><Relationship Id="rId105" Type="http://schemas.openxmlformats.org/officeDocument/2006/relationships/hyperlink" Target="https://projectcatalyst.io/funds/10/f13-cardano-use-cases-concept/obymare-stablecoin-protocol-for-cardano-i-big-blymp" TargetMode="External"/><Relationship Id="rId226" Type="http://schemas.openxmlformats.org/officeDocument/2006/relationships/hyperlink" Target="https://projectcatalyst.io/funds/10/f13-cardano-use-cases-concept/wordpress-zkp-mail-midnight-network-enabled-mailing-list-management-solution" TargetMode="External"/><Relationship Id="rId347" Type="http://schemas.openxmlformats.org/officeDocument/2006/relationships/hyperlink" Target="https://projectcatalyst.io/funds/10/f13-cardano-use-cases-concept/rwa-focused-permissioned-layer-2-for-institutions-and-govts" TargetMode="External"/><Relationship Id="rId468" Type="http://schemas.openxmlformats.org/officeDocument/2006/relationships/hyperlink" Target="https://projectcatalyst.io/funds/10/f13-cardano-use-cases-concept/fairway-digital-id-wallet-concept-study-for-the-ethiopian-government-national-id-system-using-cardano" TargetMode="External"/><Relationship Id="rId104" Type="http://schemas.openxmlformats.org/officeDocument/2006/relationships/hyperlink" Target="https://projectcatalyst.io/funds/10/f13-cardano-use-cases-concept/login-with-did" TargetMode="External"/><Relationship Id="rId225" Type="http://schemas.openxmlformats.org/officeDocument/2006/relationships/hyperlink" Target="https://projectcatalyst.io/funds/10/f13-cardano-use-cases-concept/tokenized-carbon-credits-for-sustainability" TargetMode="External"/><Relationship Id="rId346" Type="http://schemas.openxmlformats.org/officeDocument/2006/relationships/hyperlink" Target="https://projectcatalyst.io/funds/10/f13-cardano-use-cases-concept/inspiring-art-empowering-the-cardano-community-through-creativity" TargetMode="External"/><Relationship Id="rId467" Type="http://schemas.openxmlformats.org/officeDocument/2006/relationships/hyperlink" Target="https://projectcatalyst.io/funds/10/f13-cardano-use-cases-concept/marketin-plug-n-play-marketing-api-for-cardano-developers" TargetMode="External"/><Relationship Id="rId109" Type="http://schemas.openxmlformats.org/officeDocument/2006/relationships/hyperlink" Target="https://projectcatalyst.io/funds/10/f13-cardano-use-cases-concept/metera-protocol-liquidity-bootstrapping-staking-contracts" TargetMode="External"/><Relationship Id="rId108" Type="http://schemas.openxmlformats.org/officeDocument/2006/relationships/hyperlink" Target="https://projectcatalyst.io/funds/10/f13-cardano-use-cases-concept/cardano-impact-hub-cih-decentralized-social-impact-funding-and-transparency-on-cardano" TargetMode="External"/><Relationship Id="rId229" Type="http://schemas.openxmlformats.org/officeDocument/2006/relationships/hyperlink" Target="https://projectcatalyst.io/funds/10/f13-cardano-use-cases-concept/education-certificate-issuance-and-payments-on-cardano-a-real-world-use-case" TargetMode="External"/><Relationship Id="rId220" Type="http://schemas.openxmlformats.org/officeDocument/2006/relationships/hyperlink" Target="https://projectcatalyst.io/funds/10/f13-cardano-use-cases-concept/blockchain-platform-for-child-abuse-reporting-and-support" TargetMode="External"/><Relationship Id="rId341" Type="http://schemas.openxmlformats.org/officeDocument/2006/relationships/hyperlink" Target="https://projectcatalyst.io/funds/10/f13-cardano-use-cases-concept/goldlend-unlocking-loans-backed-by-real-world-assets" TargetMode="External"/><Relationship Id="rId462" Type="http://schemas.openxmlformats.org/officeDocument/2006/relationships/hyperlink" Target="https://projectcatalyst.io/funds/10/f13-cardano-use-cases-concept/peakchain-ai-and-blockchain-powered-fleet-management-platform" TargetMode="External"/><Relationship Id="rId340" Type="http://schemas.openxmlformats.org/officeDocument/2006/relationships/hyperlink" Target="https://projectcatalyst.io/funds/10/f13-cardano-use-cases-concept/blockchain-integrated-game-to-create-a-decentralized-game-ecosystem-on-cardano" TargetMode="External"/><Relationship Id="rId461" Type="http://schemas.openxmlformats.org/officeDocument/2006/relationships/hyperlink" Target="https://projectcatalyst.io/funds/10/f13-cardano-use-cases-concept/worldads-cardano-powered-depin-mobile-advertising-on-vehicle-rooftops" TargetMode="External"/><Relationship Id="rId460" Type="http://schemas.openxmlformats.org/officeDocument/2006/relationships/hyperlink" Target="https://projectcatalyst.io/funds/10/f13-cardano-use-cases-concept/nft-based-intellectual-property-protection-platform" TargetMode="External"/><Relationship Id="rId103" Type="http://schemas.openxmlformats.org/officeDocument/2006/relationships/hyperlink" Target="https://projectcatalyst.io/funds/10/f13-cardano-use-cases-concept/takt-protocol-enhancing-cardanos-defi-with-under-collateralized-flash-loans-for-eutxo" TargetMode="External"/><Relationship Id="rId224" Type="http://schemas.openxmlformats.org/officeDocument/2006/relationships/hyperlink" Target="https://projectcatalyst.io/funds/10/f13-cardano-use-cases-concept/exura-defi-dashboard-and-api" TargetMode="External"/><Relationship Id="rId345" Type="http://schemas.openxmlformats.org/officeDocument/2006/relationships/hyperlink" Target="https://projectcatalyst.io/funds/10/f13-cardano-use-cases-concept/certimuni-decentralized-municipal-certificate-issuance-platform" TargetMode="External"/><Relationship Id="rId466" Type="http://schemas.openxmlformats.org/officeDocument/2006/relationships/hyperlink" Target="https://projectcatalyst.io/funds/10/f13-cardano-use-cases-concept/bet-on-the-future-a-decentralized-sports-betting-revolution-powered-by-cardano" TargetMode="External"/><Relationship Id="rId102" Type="http://schemas.openxmlformats.org/officeDocument/2006/relationships/hyperlink" Target="https://projectcatalyst.io/funds/10/f13-cardano-use-cases-concept/cardano-looker-comprehensive-token-insights-defi-strategies-portfolio-tracking-and-smart-alerts" TargetMode="External"/><Relationship Id="rId223" Type="http://schemas.openxmlformats.org/officeDocument/2006/relationships/hyperlink" Target="https://projectcatalyst.io/funds/10/f13-cardano-use-cases-concept/ticketflow-secure-transparent-event-ticketing-powered-by-cardano" TargetMode="External"/><Relationship Id="rId344" Type="http://schemas.openxmlformats.org/officeDocument/2006/relationships/hyperlink" Target="https://projectcatalyst.io/funds/10/f13-cardano-use-cases-concept/farmroll-bounties-a-decentralized-social-media-rewards-system" TargetMode="External"/><Relationship Id="rId465" Type="http://schemas.openxmlformats.org/officeDocument/2006/relationships/hyperlink" Target="https://projectcatalyst.io/funds/10/f13-cardano-use-cases-concept/cardano-ecosystem-representative-in-dubai" TargetMode="External"/><Relationship Id="rId101" Type="http://schemas.openxmlformats.org/officeDocument/2006/relationships/hyperlink" Target="https://projectcatalyst.io/funds/10/f13-cardano-use-cases-concept/global-adoption-fiat-to-ada-on-ramp-and-ada-to-fiat-off-ramp-connecting-existing-wallets-worldwide" TargetMode="External"/><Relationship Id="rId222" Type="http://schemas.openxmlformats.org/officeDocument/2006/relationships/hyperlink" Target="https://projectcatalyst.io/funds/10/f13-cardano-use-cases-concept/cardano-techmarket-care-d3afb" TargetMode="External"/><Relationship Id="rId343" Type="http://schemas.openxmlformats.org/officeDocument/2006/relationships/hyperlink" Target="https://projectcatalyst.io/funds/10/f13-cardano-use-cases-concept/mihub-customizable-marketplace-for-new-business" TargetMode="External"/><Relationship Id="rId464" Type="http://schemas.openxmlformats.org/officeDocument/2006/relationships/hyperlink" Target="https://projectcatalyst.io/funds/10/f13-cardano-use-cases-concept/nexus-empowering-africa-through-cardano-backed-scam-prevention" TargetMode="External"/><Relationship Id="rId100" Type="http://schemas.openxmlformats.org/officeDocument/2006/relationships/hyperlink" Target="https://projectcatalyst.io/funds/10/f13-cardano-use-cases-concept/trialnet-open-source-clinical-trials-powered-by-aiken" TargetMode="External"/><Relationship Id="rId221" Type="http://schemas.openxmlformats.org/officeDocument/2006/relationships/hyperlink" Target="https://projectcatalyst.io/funds/10/f13-cardano-use-cases-concept/decentralized-digital-identity-platform-on-cardano" TargetMode="External"/><Relationship Id="rId342" Type="http://schemas.openxmlformats.org/officeDocument/2006/relationships/hyperlink" Target="https://projectcatalyst.io/funds/10/f13-cardano-use-cases-concept/gas-fee-sponsorship-system-for-cardano-users" TargetMode="External"/><Relationship Id="rId463" Type="http://schemas.openxmlformats.org/officeDocument/2006/relationships/hyperlink" Target="https://projectcatalyst.io/funds/10/f13-cardano-use-cases-concept/decentralized-platform-for-cardano-and-blockchain-content-creation" TargetMode="External"/><Relationship Id="rId217" Type="http://schemas.openxmlformats.org/officeDocument/2006/relationships/hyperlink" Target="https://projectcatalyst.io/funds/10/f13-cardano-use-cases-concept/cardano-powered-certification-for-supply-chain-security" TargetMode="External"/><Relationship Id="rId338" Type="http://schemas.openxmlformats.org/officeDocument/2006/relationships/hyperlink" Target="https://projectcatalyst.io/funds/10/f13-cardano-use-cases-concept/rwaa-real-world-agricultural-assets-nfts-agasset-digital-twins-to-digitally-represent-farms-fisheries-forests-and-factoriesfacilities-agri-related-to-provide-a-unique-agassetdid-to-enable-smal-a795e" TargetMode="External"/><Relationship Id="rId459" Type="http://schemas.openxmlformats.org/officeDocument/2006/relationships/hyperlink" Target="https://projectcatalyst.io/funds/10/f13-cardano-use-cases-concept/blockchain-for-unesco-heritage-digital-preservation-and-nfts" TargetMode="External"/><Relationship Id="rId216" Type="http://schemas.openxmlformats.org/officeDocument/2006/relationships/hyperlink" Target="https://projectcatalyst.io/funds/10/f13-cardano-use-cases-concept/medical-imaging-marketplace-for-ai-and-healthcare" TargetMode="External"/><Relationship Id="rId337" Type="http://schemas.openxmlformats.org/officeDocument/2006/relationships/hyperlink" Target="https://projectcatalyst.io/funds/10/f13-cardano-use-cases-concept/cardano-marketplace-platform-for-products-and-services" TargetMode="External"/><Relationship Id="rId458" Type="http://schemas.openxmlformats.org/officeDocument/2006/relationships/hyperlink" Target="https://projectcatalyst.io/funds/10/f13-cardano-use-cases-concept/decentralized-tax-registration-and-management-for-businesses-using-cardano-smart-contracts" TargetMode="External"/><Relationship Id="rId215" Type="http://schemas.openxmlformats.org/officeDocument/2006/relationships/hyperlink" Target="https://projectcatalyst.io/funds/10/f13-cardano-use-cases-concept/scroll-swipe-and-vote-tiktok-style-governance-dapp-boosting-informed-and-inclusive-decision-making" TargetMode="External"/><Relationship Id="rId336" Type="http://schemas.openxmlformats.org/officeDocument/2006/relationships/hyperlink" Target="https://projectcatalyst.io/funds/10/f13-cardano-use-cases-concept/bees-delivery-dao-0aba5" TargetMode="External"/><Relationship Id="rId457" Type="http://schemas.openxmlformats.org/officeDocument/2006/relationships/hyperlink" Target="https://projectcatalyst.io/funds/10/f13-cardano-use-cases-concept/decentralized-travel-finder" TargetMode="External"/><Relationship Id="rId214" Type="http://schemas.openxmlformats.org/officeDocument/2006/relationships/hyperlink" Target="https://projectcatalyst.io/funds/10/f13-cardano-use-cases-concept/maternal-mortality-crisis-solution-doulaid-cardanokeri-identity-app" TargetMode="External"/><Relationship Id="rId335" Type="http://schemas.openxmlformats.org/officeDocument/2006/relationships/hyperlink" Target="https://projectcatalyst.io/funds/10/f13-cardano-use-cases-concept/storychain-your-journey-your-voice-on-blockchain" TargetMode="External"/><Relationship Id="rId456" Type="http://schemas.openxmlformats.org/officeDocument/2006/relationships/hyperlink" Target="https://projectcatalyst.io/funds/10/f13-cardano-use-cases-concept/futurada-the-ultimate-decentralized-prediction-market-on-cardano" TargetMode="External"/><Relationship Id="rId219" Type="http://schemas.openxmlformats.org/officeDocument/2006/relationships/hyperlink" Target="https://projectcatalyst.io/funds/10/f13-cardano-use-cases-concept/ethiopian-specialty-coffee-traceability-using-cardano-blockchain-real-world-use-case" TargetMode="External"/><Relationship Id="rId218" Type="http://schemas.openxmlformats.org/officeDocument/2006/relationships/hyperlink" Target="https://projectcatalyst.io/funds/10/f13-cardano-use-cases-concept/decentralized-cooperative-economy-dce-kibbutz-inspired-community-on-cardano" TargetMode="External"/><Relationship Id="rId339" Type="http://schemas.openxmlformats.org/officeDocument/2006/relationships/hyperlink" Target="https://projectcatalyst.io/funds/10/f13-cardano-use-cases-concept/keysphere-simpler-self-custody-to-ease-widespread-adoption" TargetMode="External"/><Relationship Id="rId330" Type="http://schemas.openxmlformats.org/officeDocument/2006/relationships/hyperlink" Target="https://projectcatalyst.io/funds/10/f13-cardano-use-cases-concept/blockchain-for-microfinance-institutions-a-feasibility-study" TargetMode="External"/><Relationship Id="rId451" Type="http://schemas.openxmlformats.org/officeDocument/2006/relationships/hyperlink" Target="https://projectcatalyst.io/funds/10/f13-cardano-use-cases-concept/remobile-simple-secure-phone-recycling-for-a-sustainable-future" TargetMode="External"/><Relationship Id="rId450" Type="http://schemas.openxmlformats.org/officeDocument/2006/relationships/hyperlink" Target="https://projectcatalyst.io/funds/10/f13-cardano-use-cases-concept/cardano-community-backed-decentralized-escrow-and-trust-service" TargetMode="External"/><Relationship Id="rId213" Type="http://schemas.openxmlformats.org/officeDocument/2006/relationships/hyperlink" Target="https://projectcatalyst.io/funds/10/f13-cardano-use-cases-concept/the-hawaii-carbon-offset-portal-a-cardano-powered-sustainability-solution" TargetMode="External"/><Relationship Id="rId334" Type="http://schemas.openxmlformats.org/officeDocument/2006/relationships/hyperlink" Target="https://projectcatalyst.io/funds/10/f13-cardano-use-cases-concept/expand-the-success-of-our-dao-incubator-for-companies-and-organizations-with-a-new-program-that-accelerates-the-growth-of-daos-with-the-most-potential-and-showcases-them-as-viral-flagships-for-799ab" TargetMode="External"/><Relationship Id="rId455" Type="http://schemas.openxmlformats.org/officeDocument/2006/relationships/hyperlink" Target="https://projectcatalyst.io/funds/10/f13-cardano-use-cases-concept/revolutionary-web3-soccer-manager-game" TargetMode="External"/><Relationship Id="rId212" Type="http://schemas.openxmlformats.org/officeDocument/2006/relationships/hyperlink" Target="https://projectcatalyst.io/funds/10/f13-cardano-use-cases-concept/oya-decentralized-self-service-ads-platform-empowering-cardanos-ecosystem-through-transparent-and-automated-advertising" TargetMode="External"/><Relationship Id="rId333" Type="http://schemas.openxmlformats.org/officeDocument/2006/relationships/hyperlink" Target="https://projectcatalyst.io/funds/10/f13-cardano-use-cases-concept/decentralized-peer-to-peer-physical-storage-rental-platform-on-cardano" TargetMode="External"/><Relationship Id="rId454" Type="http://schemas.openxmlformats.org/officeDocument/2006/relationships/hyperlink" Target="https://projectcatalyst.io/funds/10/f13-cardano-use-cases-concept/using-cardano-ada-cryptocurrency-to-buy-and-sell-goods-in-ethiopias-local-market" TargetMode="External"/><Relationship Id="rId211" Type="http://schemas.openxmlformats.org/officeDocument/2006/relationships/hyperlink" Target="https://projectcatalyst.io/funds/10/f13-cardano-use-cases-concept/developing-a-compliant-stablecoin-platform-on-cardano-by-tokenlink" TargetMode="External"/><Relationship Id="rId332" Type="http://schemas.openxmlformats.org/officeDocument/2006/relationships/hyperlink" Target="https://projectcatalyst.io/funds/10/f13-cardano-use-cases-concept/employee-loyalty-reward-system-transparent-and-open-source-api" TargetMode="External"/><Relationship Id="rId453" Type="http://schemas.openxmlformats.org/officeDocument/2006/relationships/hyperlink" Target="https://projectcatalyst.io/funds/10/f13-cardano-use-cases-concept/cardano-universal-tournament-bracket-builder-5351b" TargetMode="External"/><Relationship Id="rId210" Type="http://schemas.openxmlformats.org/officeDocument/2006/relationships/hyperlink" Target="https://projectcatalyst.io/funds/10/f13-cardano-use-cases-concept/adaclickpay-seamless-ada-payouts-for-digital-earnings-and-e-commerce" TargetMode="External"/><Relationship Id="rId331" Type="http://schemas.openxmlformats.org/officeDocument/2006/relationships/hyperlink" Target="https://projectcatalyst.io/funds/10/f13-cardano-use-cases-concept/researching-and-applying-rfid-to-identify-physical-products-on-the-blockchain" TargetMode="External"/><Relationship Id="rId452" Type="http://schemas.openxmlformats.org/officeDocument/2006/relationships/hyperlink" Target="https://projectcatalyst.io/funds/10/f13-cardano-use-cases-concept/academic-scientific-road-of-interoperability-in-latin-america" TargetMode="External"/><Relationship Id="rId370" Type="http://schemas.openxmlformats.org/officeDocument/2006/relationships/hyperlink" Target="https://projectcatalyst.io/funds/10/f13-cardano-use-cases-concept/decentralized-marketing-platform-for-smes-on-cardan" TargetMode="External"/><Relationship Id="rId491" Type="http://schemas.openxmlformats.org/officeDocument/2006/relationships/hyperlink" Target="https://projectcatalyst.io/funds/10/f13-cardano-use-cases-concept/self-custody-with-usernames-and-passwords" TargetMode="External"/><Relationship Id="rId490" Type="http://schemas.openxmlformats.org/officeDocument/2006/relationships/hyperlink" Target="https://projectcatalyst.io/funds/10/f13-cardano-use-cases-concept/bringing-blockchain-to-local-champions-cardano-wallets-for-community-growth" TargetMode="External"/><Relationship Id="rId129" Type="http://schemas.openxmlformats.org/officeDocument/2006/relationships/hyperlink" Target="https://projectcatalyst.io/funds/10/f13-cardano-use-cases-concept/flashcardycom-a-web3-alternative-to-duolingo-web2-app" TargetMode="External"/><Relationship Id="rId128" Type="http://schemas.openxmlformats.org/officeDocument/2006/relationships/hyperlink" Target="https://projectcatalyst.io/funds/10/f13-cardano-use-cases-concept/dedium-open-source-node-client-integration-of-midnight-757fd" TargetMode="External"/><Relationship Id="rId249" Type="http://schemas.openxmlformats.org/officeDocument/2006/relationships/hyperlink" Target="https://projectcatalyst.io/funds/10/f13-cardano-use-cases-concept/t-minus-nft-call-option-platform-built-with-marlowe" TargetMode="External"/><Relationship Id="rId127" Type="http://schemas.openxmlformats.org/officeDocument/2006/relationships/hyperlink" Target="https://projectcatalyst.io/funds/10/f13-cardano-use-cases-concept/stealth-wallet-application" TargetMode="External"/><Relationship Id="rId248" Type="http://schemas.openxmlformats.org/officeDocument/2006/relationships/hyperlink" Target="https://projectcatalyst.io/funds/10/f13-cardano-use-cases-concept/location-and-wildlife-data-traceability-using-cardano-blockchain-real-world-use-case-catchasianhornetalertorguk" TargetMode="External"/><Relationship Id="rId369" Type="http://schemas.openxmlformats.org/officeDocument/2006/relationships/hyperlink" Target="https://projectcatalyst.io/funds/10/f13-cardano-use-cases-concept/cardano-ekub-a-mobile-platform-for-community-savings-and-investment-pools" TargetMode="External"/><Relationship Id="rId126" Type="http://schemas.openxmlformats.org/officeDocument/2006/relationships/hyperlink" Target="https://projectcatalyst.io/funds/10/f13-cardano-use-cases-concept/drep-portal-for-active-delegator-participation-in-governance" TargetMode="External"/><Relationship Id="rId247" Type="http://schemas.openxmlformats.org/officeDocument/2006/relationships/hyperlink" Target="https://projectcatalyst.io/funds/10/f13-cardano-use-cases-concept/agricultural-data-exchange-platform" TargetMode="External"/><Relationship Id="rId368" Type="http://schemas.openxmlformats.org/officeDocument/2006/relationships/hyperlink" Target="https://projectcatalyst.io/funds/10/f13-cardano-use-cases-concept/restake-security-for-partnerchainscardanos-unified-re-staking-protocol-for-actively-validating-services-avs" TargetMode="External"/><Relationship Id="rId489" Type="http://schemas.openxmlformats.org/officeDocument/2006/relationships/hyperlink" Target="https://projectcatalyst.io/funds/10/f13-cardano-use-cases-concept/peakchain-moveup-a-move2earn-app-that-rewards-every-sustainable-choice" TargetMode="External"/><Relationship Id="rId121" Type="http://schemas.openxmlformats.org/officeDocument/2006/relationships/hyperlink" Target="https://projectcatalyst.io/funds/10/f13-cardano-use-cases-concept/selfdrivenor5-path-to-decentralised-self-driven-learning-communities-sociological-researchsystems-theory-a5f1e" TargetMode="External"/><Relationship Id="rId242" Type="http://schemas.openxmlformats.org/officeDocument/2006/relationships/hyperlink" Target="https://projectcatalyst.io/funds/10/f13-cardano-use-cases-concept/htlabs-freelance-connect-building-trust-between-freelancers-and-employers" TargetMode="External"/><Relationship Id="rId363" Type="http://schemas.openxmlformats.org/officeDocument/2006/relationships/hyperlink" Target="https://projectcatalyst.io/funds/10/f13-cardano-use-cases-concept/tokenized-iqqub-on-cardano" TargetMode="External"/><Relationship Id="rId484" Type="http://schemas.openxmlformats.org/officeDocument/2006/relationships/hyperlink" Target="https://projectcatalyst.io/funds/10/f13-cardano-use-cases-concept/decentralized-erp-and-financial-management-for-the-cardano-ecosystem" TargetMode="External"/><Relationship Id="rId120" Type="http://schemas.openxmlformats.org/officeDocument/2006/relationships/hyperlink" Target="https://projectcatalyst.io/funds/10/f13-cardano-use-cases-concept/propbid-integrate-cardano-for-online-property-auction-platform" TargetMode="External"/><Relationship Id="rId241" Type="http://schemas.openxmlformats.org/officeDocument/2006/relationships/hyperlink" Target="https://projectcatalyst.io/funds/10/f13-cardano-use-cases-concept/stem-challenge-platform-token-rewards-for-problem-solving" TargetMode="External"/><Relationship Id="rId362" Type="http://schemas.openxmlformats.org/officeDocument/2006/relationships/hyperlink" Target="https://projectcatalyst.io/funds/10/f13-cardano-use-cases-concept/caffeinated-by-cardano-a-premium-ethiopian-coffee-brand" TargetMode="External"/><Relationship Id="rId483" Type="http://schemas.openxmlformats.org/officeDocument/2006/relationships/hyperlink" Target="https://projectcatalyst.io/funds/10/f13-cardano-use-cases-concept/a-dex-for-nfts-collectibles-exchange" TargetMode="External"/><Relationship Id="rId240" Type="http://schemas.openxmlformats.org/officeDocument/2006/relationships/hyperlink" Target="https://projectcatalyst.io/funds/10/f13-cardano-use-cases-concept/mapchain-decentralized-cadastral-mapping-on-cardano" TargetMode="External"/><Relationship Id="rId361" Type="http://schemas.openxmlformats.org/officeDocument/2006/relationships/hyperlink" Target="https://projectcatalyst.io/funds/10/f13-cardano-use-cases-concept/build-your-wellness-team-a-decentralized-holistic-health-dapp" TargetMode="External"/><Relationship Id="rId482" Type="http://schemas.openxmlformats.org/officeDocument/2006/relationships/hyperlink" Target="https://projectcatalyst.io/funds/10/f13-cardano-use-cases-concept/a-cardano-resource-directory-for-ecosystem-improvement" TargetMode="External"/><Relationship Id="rId360" Type="http://schemas.openxmlformats.org/officeDocument/2006/relationships/hyperlink" Target="https://projectcatalyst.io/funds/10/f13-cardano-use-cases-concept/decentralized-crowdfunding-platform-for-startups" TargetMode="External"/><Relationship Id="rId481" Type="http://schemas.openxmlformats.org/officeDocument/2006/relationships/hyperlink" Target="https://projectcatalyst.io/funds/10/f13-cardano-use-cases-concept/adaink-communitytooling-for-tattoo-nft-users" TargetMode="External"/><Relationship Id="rId125" Type="http://schemas.openxmlformats.org/officeDocument/2006/relationships/hyperlink" Target="https://projectcatalyst.io/funds/10/f13-cardano-use-cases-concept/rwa-tokenization-of-agriculture-assets" TargetMode="External"/><Relationship Id="rId246" Type="http://schemas.openxmlformats.org/officeDocument/2006/relationships/hyperlink" Target="https://projectcatalyst.io/funds/10/f13-cardano-use-cases-concept/financial-operating-system-for-the-dollar200b-global-ecotourism-industry" TargetMode="External"/><Relationship Id="rId367" Type="http://schemas.openxmlformats.org/officeDocument/2006/relationships/hyperlink" Target="https://projectcatalyst.io/funds/10/f13-cardano-use-cases-concept/detrader" TargetMode="External"/><Relationship Id="rId488" Type="http://schemas.openxmlformats.org/officeDocument/2006/relationships/hyperlink" Target="https://projectcatalyst.io/funds/10/f13-cardano-use-cases-concept/open-source-educational-reforestation-game" TargetMode="External"/><Relationship Id="rId124" Type="http://schemas.openxmlformats.org/officeDocument/2006/relationships/hyperlink" Target="https://projectcatalyst.io/funds/10/f13-cardano-use-cases-concept/supplychainx-revolutionizing-global-supply-chains-with-open-source-smart-contracts" TargetMode="External"/><Relationship Id="rId245" Type="http://schemas.openxmlformats.org/officeDocument/2006/relationships/hyperlink" Target="https://projectcatalyst.io/funds/10/f13-cardano-use-cases-concept/bbo-cardano-at-your-fingertips-mobile-app-for-android-and-ios" TargetMode="External"/><Relationship Id="rId366" Type="http://schemas.openxmlformats.org/officeDocument/2006/relationships/hyperlink" Target="https://projectcatalyst.io/funds/10/f13-cardano-use-cases-concept/koet-dmm-cardanos-decentralized-virtual-marketplace-for-discounted-goods-and-services" TargetMode="External"/><Relationship Id="rId487" Type="http://schemas.openxmlformats.org/officeDocument/2006/relationships/hyperlink" Target="https://projectcatalyst.io/funds/10/f13-cardano-use-cases-concept/creating-a-cardano-character-a-digital-ambassador" TargetMode="External"/><Relationship Id="rId123" Type="http://schemas.openxmlformats.org/officeDocument/2006/relationships/hyperlink" Target="https://projectcatalyst.io/funds/10/f13-cardano-use-cases-concept/cardano-ai-hub-a-decentralized-platform-for-ai-model-exploration-and-microtransactions" TargetMode="External"/><Relationship Id="rId244" Type="http://schemas.openxmlformats.org/officeDocument/2006/relationships/hyperlink" Target="https://projectcatalyst.io/funds/10/f13-cardano-use-cases-concept/cleaning-natural-accessible-eco-friendly-cleaning-bedcc" TargetMode="External"/><Relationship Id="rId365" Type="http://schemas.openxmlformats.org/officeDocument/2006/relationships/hyperlink" Target="https://projectcatalyst.io/funds/10/f13-cardano-use-cases-concept/incentivized-waste-sorting-and-recycling-platform" TargetMode="External"/><Relationship Id="rId486" Type="http://schemas.openxmlformats.org/officeDocument/2006/relationships/hyperlink" Target="https://projectcatalyst.io/funds/10/f13-cardano-use-cases-concept/digital-discount-card-platform" TargetMode="External"/><Relationship Id="rId122" Type="http://schemas.openxmlformats.org/officeDocument/2006/relationships/hyperlink" Target="https://projectcatalyst.io/funds/10/f13-cardano-use-cases-concept/project-catapult-where-not-funded-and-finished-proposals-are-not-left-behind-by-gamechanger-finance" TargetMode="External"/><Relationship Id="rId243" Type="http://schemas.openxmlformats.org/officeDocument/2006/relationships/hyperlink" Target="https://projectcatalyst.io/funds/10/f13-cardano-use-cases-concept/glucose-guardian-standard-enhancing-health-for-all-through-blockchain" TargetMode="External"/><Relationship Id="rId364" Type="http://schemas.openxmlformats.org/officeDocument/2006/relationships/hyperlink" Target="https://projectcatalyst.io/funds/10/f13-cardano-use-cases-concept/creating-a-local-language-web-30-dictionary-4df29" TargetMode="External"/><Relationship Id="rId485" Type="http://schemas.openxmlformats.org/officeDocument/2006/relationships/hyperlink" Target="https://projectcatalyst.io/funds/10/f13-cardano-use-cases-concept/ethiopia-cardano-ambassadors-for-diverse-communities-541d9" TargetMode="External"/><Relationship Id="rId95" Type="http://schemas.openxmlformats.org/officeDocument/2006/relationships/hyperlink" Target="https://projectcatalyst.io/funds/10/f13-cardano-use-cases-concept/blockchain-based-digital-proof-of-ownership-for-physical-assets" TargetMode="External"/><Relationship Id="rId94" Type="http://schemas.openxmlformats.org/officeDocument/2006/relationships/hyperlink" Target="https://projectcatalyst.io/funds/10/f13-cardano-use-cases-concept/gokey-real-estate-option-contracts-on-cardano" TargetMode="External"/><Relationship Id="rId97" Type="http://schemas.openxmlformats.org/officeDocument/2006/relationships/hyperlink" Target="https://projectcatalyst.io/funds/10/f13-cardano-use-cases-concept/attracting-more-dapps-to-the-cardano-ecosystem-making-cardano-the-greenest-blockchain-in-the-world" TargetMode="External"/><Relationship Id="rId96" Type="http://schemas.openxmlformats.org/officeDocument/2006/relationships/hyperlink" Target="https://projectcatalyst.io/funds/10/f13-cardano-use-cases-concept/starcaustralda-cardano-iagon-midnight-anti-cheat-player-reward-indie-game-publishing-platform" TargetMode="External"/><Relationship Id="rId99" Type="http://schemas.openxmlformats.org/officeDocument/2006/relationships/hyperlink" Target="https://projectcatalyst.io/funds/10/f13-cardano-use-cases-concept/c2vn-cardano-bootcamp-and-hackathon-series-for-university-students" TargetMode="External"/><Relationship Id="rId480" Type="http://schemas.openxmlformats.org/officeDocument/2006/relationships/hyperlink" Target="https://projectcatalyst.io/funds/10/f13-cardano-use-cases-concept/adapredict-cardano-tokens-prediction-market" TargetMode="External"/><Relationship Id="rId98" Type="http://schemas.openxmlformats.org/officeDocument/2006/relationships/hyperlink" Target="https://projectcatalyst.io/funds/10/f13-cardano-use-cases-concept/migration-of-our-smartcontract-architecture-from-marlowe-to-aiken" TargetMode="External"/><Relationship Id="rId91" Type="http://schemas.openxmlformats.org/officeDocument/2006/relationships/hyperlink" Target="https://projectcatalyst.io/funds/10/f13-cardano-use-cases-concept/employable-skills-competency-framework-matching-learned-skills-with-real-world-jobs" TargetMode="External"/><Relationship Id="rId90" Type="http://schemas.openxmlformats.org/officeDocument/2006/relationships/hyperlink" Target="https://projectcatalyst.io/funds/10/f13-cardano-use-cases-concept/decentralized-on-chain-data-encryption-for-nft-data" TargetMode="External"/><Relationship Id="rId93" Type="http://schemas.openxmlformats.org/officeDocument/2006/relationships/hyperlink" Target="https://projectcatalyst.io/funds/10/f13-cardano-use-cases-concept/ai-cardano-powered-reputation-system-for-plastiks" TargetMode="External"/><Relationship Id="rId92" Type="http://schemas.openxmlformats.org/officeDocument/2006/relationships/hyperlink" Target="https://projectcatalyst.io/funds/10/f13-cardano-use-cases-concept/midnight-private-balloting-fraud-resistant-surveying-polling-and-voting-by-edda-labs" TargetMode="External"/><Relationship Id="rId118" Type="http://schemas.openxmlformats.org/officeDocument/2006/relationships/hyperlink" Target="https://projectcatalyst.io/funds/10/f13-cardano-use-cases-concept/mica-compliant-stablecoin-for-cardano-by-tokenlink" TargetMode="External"/><Relationship Id="rId239" Type="http://schemas.openxmlformats.org/officeDocument/2006/relationships/hyperlink" Target="https://projectcatalyst.io/funds/10/f13-cardano-use-cases-concept/nymph-open-source-social-and-identity-platform" TargetMode="External"/><Relationship Id="rId117" Type="http://schemas.openxmlformats.org/officeDocument/2006/relationships/hyperlink" Target="https://projectcatalyst.io/funds/10/f13-cardano-use-cases-concept/govcircle-empowering-dreps-and-voters-to-shape-cardanos-governance" TargetMode="External"/><Relationship Id="rId238" Type="http://schemas.openxmlformats.org/officeDocument/2006/relationships/hyperlink" Target="https://projectcatalyst.io/funds/10/f13-cardano-use-cases-concept/malama-cardano-net-zero-carbon-initiative" TargetMode="External"/><Relationship Id="rId359" Type="http://schemas.openxmlformats.org/officeDocument/2006/relationships/hyperlink" Target="https://projectcatalyst.io/funds/10/f13-cardano-use-cases-concept/circular-economy-reinvented-blockchain-for-sustainable-waste-management-and-recycling-incentives" TargetMode="External"/><Relationship Id="rId116" Type="http://schemas.openxmlformats.org/officeDocument/2006/relationships/hyperlink" Target="https://projectcatalyst.io/funds/10/f13-cardano-use-cases-concept/cardano-decentralized-orphanage-sponsorship-and-support-system" TargetMode="External"/><Relationship Id="rId237" Type="http://schemas.openxmlformats.org/officeDocument/2006/relationships/hyperlink" Target="https://projectcatalyst.io/funds/10/f13-cardano-use-cases-concept/usdm-integration-on-foreon-prediction-market" TargetMode="External"/><Relationship Id="rId358" Type="http://schemas.openxmlformats.org/officeDocument/2006/relationships/hyperlink" Target="https://projectcatalyst.io/funds/10/f13-cardano-use-cases-concept/transparent-process-protocol" TargetMode="External"/><Relationship Id="rId479" Type="http://schemas.openxmlformats.org/officeDocument/2006/relationships/hyperlink" Target="https://projectcatalyst.io/funds/10/f13-cardano-use-cases-concept/travel-feedback-and-rating-addons" TargetMode="External"/><Relationship Id="rId115" Type="http://schemas.openxmlformats.org/officeDocument/2006/relationships/hyperlink" Target="https://projectcatalyst.io/funds/10/f13-cardano-use-cases-concept/superintelligence-for-cardano-groundbreaking-integration-for-ai-powered-dapps" TargetMode="External"/><Relationship Id="rId236" Type="http://schemas.openxmlformats.org/officeDocument/2006/relationships/hyperlink" Target="https://projectcatalyst.io/funds/10/f13-cardano-use-cases-concept/skybrain-neurotech-platform-with-data-management-on-blockchain" TargetMode="External"/><Relationship Id="rId357" Type="http://schemas.openxmlformats.org/officeDocument/2006/relationships/hyperlink" Target="https://projectcatalyst.io/funds/10/f13-cardano-use-cases-concept/machine-learning-xccelerated-health-is-developing-a-host-of-future-technologies-that-will-integrate-in-home-insights-care-data-and-other-data-points-the-platform-uses-a-rag-model-and-a-blockch-e4bbd" TargetMode="External"/><Relationship Id="rId478" Type="http://schemas.openxmlformats.org/officeDocument/2006/relationships/hyperlink" Target="https://projectcatalyst.io/funds/10/f13-cardano-use-cases-concept/non-collateralised-lending-and-non-paired-liquidity-10" TargetMode="External"/><Relationship Id="rId119" Type="http://schemas.openxmlformats.org/officeDocument/2006/relationships/hyperlink" Target="https://projectcatalyst.io/funds/10/f13-cardano-use-cases-concept/ubuntudapps-decentralized-business-empowerment-ddb63" TargetMode="External"/><Relationship Id="rId110" Type="http://schemas.openxmlformats.org/officeDocument/2006/relationships/hyperlink" Target="https://projectcatalyst.io/funds/10/f13-cardano-use-cases-concept/djedalliance-stableorder-bounties-for-coding-tasks-and-bug-fixes" TargetMode="External"/><Relationship Id="rId231" Type="http://schemas.openxmlformats.org/officeDocument/2006/relationships/hyperlink" Target="https://projectcatalyst.io/funds/10/f13-cardano-use-cases-concept/the-malama-project-iot-sensor-development" TargetMode="External"/><Relationship Id="rId352" Type="http://schemas.openxmlformats.org/officeDocument/2006/relationships/hyperlink" Target="https://projectcatalyst.io/funds/10/f13-cardano-use-cases-concept/the-ultimate-next-gen-marketplace" TargetMode="External"/><Relationship Id="rId473" Type="http://schemas.openxmlformats.org/officeDocument/2006/relationships/hyperlink" Target="https://projectcatalyst.io/funds/10/f13-cardano-use-cases-concept/platforms-are-inaccessible-for-tourism-smes-kuedenix-is-the-game-changing-solution" TargetMode="External"/><Relationship Id="rId230" Type="http://schemas.openxmlformats.org/officeDocument/2006/relationships/hyperlink" Target="https://projectcatalyst.io/funds/10/f13-cardano-use-cases-concept/concept-improve-cardano-governance-security" TargetMode="External"/><Relationship Id="rId351" Type="http://schemas.openxmlformats.org/officeDocument/2006/relationships/hyperlink" Target="https://projectcatalyst.io/funds/10/f13-cardano-use-cases-concept/lockpod-decentralized-self-custodial-wallet-for-multi-chain-asset-management" TargetMode="External"/><Relationship Id="rId472" Type="http://schemas.openxmlformats.org/officeDocument/2006/relationships/hyperlink" Target="https://projectcatalyst.io/funds/10/f13-cardano-use-cases-concept/blockchat-built-on-cardan-and-ai-for-the-world-seamless-universal-cardano-support" TargetMode="External"/><Relationship Id="rId350" Type="http://schemas.openxmlformats.org/officeDocument/2006/relationships/hyperlink" Target="https://projectcatalyst.io/funds/10/f13-cardano-use-cases-concept/geniegenerate-automated-wealth-building-without-recruitment" TargetMode="External"/><Relationship Id="rId471" Type="http://schemas.openxmlformats.org/officeDocument/2006/relationships/hyperlink" Target="https://projectcatalyst.io/funds/10/f13-cardano-use-cases-concept/promoting-cardano-through-engaging-events-in-ethiopia" TargetMode="External"/><Relationship Id="rId470" Type="http://schemas.openxmlformats.org/officeDocument/2006/relationships/hyperlink" Target="https://projectcatalyst.io/funds/10/f13-cardano-use-cases-concept/cardano-shitcoin-generator-easily-create-tokens-on-cardano" TargetMode="External"/><Relationship Id="rId114" Type="http://schemas.openxmlformats.org/officeDocument/2006/relationships/hyperlink" Target="https://projectcatalyst.io/funds/10/f13-cardano-use-cases-concept/sfero-biometric-payments-bridging-traditional-and-crypto" TargetMode="External"/><Relationship Id="rId235" Type="http://schemas.openxmlformats.org/officeDocument/2006/relationships/hyperlink" Target="https://projectcatalyst.io/funds/10/f13-cardano-use-cases-concept/assessing-readiness-for-web-3-training-hub" TargetMode="External"/><Relationship Id="rId356" Type="http://schemas.openxmlformats.org/officeDocument/2006/relationships/hyperlink" Target="https://projectcatalyst.io/funds/10/f13-cardano-use-cases-concept/decentralized-lms-and-auto-certification-platform-on-cardano" TargetMode="External"/><Relationship Id="rId477" Type="http://schemas.openxmlformats.org/officeDocument/2006/relationships/hyperlink" Target="https://projectcatalyst.io/funds/10/f13-cardano-use-cases-concept/blockchain-powered-certification-for-global-users" TargetMode="External"/><Relationship Id="rId113" Type="http://schemas.openxmlformats.org/officeDocument/2006/relationships/hyperlink" Target="https://projectcatalyst.io/funds/10/f13-cardano-use-cases-concept/koet-web3-share-an-action-the-game-changer-for-cpa-affiliate-marketing-a-trustless-and-secure-future" TargetMode="External"/><Relationship Id="rId234" Type="http://schemas.openxmlformats.org/officeDocument/2006/relationships/hyperlink" Target="https://projectcatalyst.io/funds/10/f13-cardano-use-cases-concept/adapay-africa-seamless-cardano-ada-payments-for-africa-buy-sell-and-convert-to-local-currency" TargetMode="External"/><Relationship Id="rId355" Type="http://schemas.openxmlformats.org/officeDocument/2006/relationships/hyperlink" Target="https://projectcatalyst.io/funds/10/f13-cardano-use-cases-concept/bikademy-cycle-and-earn-cardano-powered-rewards-for-cycling-in-five-eu-cities" TargetMode="External"/><Relationship Id="rId476" Type="http://schemas.openxmlformats.org/officeDocument/2006/relationships/hyperlink" Target="https://projectcatalyst.io/funds/10/f13-cardano-use-cases-concept/decentralized-football-ecosystem-on-cardano-building-a-bitsphera-dapp-integrating-with-tita-smart-soccer-ball-high-fidelity-prototype" TargetMode="External"/><Relationship Id="rId112" Type="http://schemas.openxmlformats.org/officeDocument/2006/relationships/hyperlink" Target="https://projectcatalyst.io/funds/10/f13-cardano-use-cases-concept/a-p2p-delivery-system-utilizing-the-cardano-blockchain-using-aiken-smart-contract" TargetMode="External"/><Relationship Id="rId233" Type="http://schemas.openxmlformats.org/officeDocument/2006/relationships/hyperlink" Target="https://projectcatalyst.io/funds/10/f13-cardano-use-cases-concept/blockchain-powered-events-transforming-african-entertainment" TargetMode="External"/><Relationship Id="rId354" Type="http://schemas.openxmlformats.org/officeDocument/2006/relationships/hyperlink" Target="https://projectcatalyst.io/funds/10/f13-cardano-use-cases-concept/open-cv-incentivize-for-better-trackingandmatching-in-professional-life" TargetMode="External"/><Relationship Id="rId475" Type="http://schemas.openxmlformats.org/officeDocument/2006/relationships/hyperlink" Target="https://projectcatalyst.io/funds/10/f13-cardano-use-cases-concept/standardized-on-chain-poll-for-global-users" TargetMode="External"/><Relationship Id="rId111" Type="http://schemas.openxmlformats.org/officeDocument/2006/relationships/hyperlink" Target="https://projectcatalyst.io/funds/10/f13-cardano-use-cases-concept/ai-cardano-bridge" TargetMode="External"/><Relationship Id="rId232" Type="http://schemas.openxmlformats.org/officeDocument/2006/relationships/hyperlink" Target="https://projectcatalyst.io/funds/10/f13-cardano-use-cases-concept/urble-by-brick-towers-a-global-savings-platform" TargetMode="External"/><Relationship Id="rId353" Type="http://schemas.openxmlformats.org/officeDocument/2006/relationships/hyperlink" Target="https://projectcatalyst.io/funds/10/f13-cardano-use-cases-concept/lost-orandor-found-simple-example-dapp-to-introduce-cardano" TargetMode="External"/><Relationship Id="rId474" Type="http://schemas.openxmlformats.org/officeDocument/2006/relationships/hyperlink" Target="https://projectcatalyst.io/funds/10/f13-cardano-use-cases-concept/wewizz-notifications-anytime-anywhere" TargetMode="External"/><Relationship Id="rId305" Type="http://schemas.openxmlformats.org/officeDocument/2006/relationships/hyperlink" Target="https://projectcatalyst.io/funds/10/f13-cardano-use-cases-concept/cpoker-open-smart-contracts-for-multi-user-value-exchange-in-dapps" TargetMode="External"/><Relationship Id="rId426" Type="http://schemas.openxmlformats.org/officeDocument/2006/relationships/hyperlink" Target="https://projectcatalyst.io/funds/10/f13-cardano-use-cases-concept/track-and-trace-with-cardano-growing-accountability-harvesting-reliability-w-cropconnect" TargetMode="External"/><Relationship Id="rId304" Type="http://schemas.openxmlformats.org/officeDocument/2006/relationships/hyperlink" Target="https://projectcatalyst.io/funds/10/f13-cardano-use-cases-concept/explorer-to-track-cardano-native-asset-movements-and-wallet-activity" TargetMode="External"/><Relationship Id="rId425" Type="http://schemas.openxmlformats.org/officeDocument/2006/relationships/hyperlink" Target="https://projectcatalyst.io/funds/10/f13-cardano-use-cases-concept/amchain-cardano-hub-mastering-cardano-or-empowering-learning" TargetMode="External"/><Relationship Id="rId303" Type="http://schemas.openxmlformats.org/officeDocument/2006/relationships/hyperlink" Target="https://projectcatalyst.io/funds/10/f13-cardano-use-cases-concept/forge-a-global-standard-for-collaborative-writing-and-ownership" TargetMode="External"/><Relationship Id="rId424" Type="http://schemas.openxmlformats.org/officeDocument/2006/relationships/hyperlink" Target="https://projectcatalyst.io/funds/10/f13-cardano-use-cases-concept/interaction-booster-tap-to-earn-with-farmroll" TargetMode="External"/><Relationship Id="rId302" Type="http://schemas.openxmlformats.org/officeDocument/2006/relationships/hyperlink" Target="https://projectcatalyst.io/funds/10/f13-cardano-use-cases-concept/mobile-version-of-cardano-ecommerce-application" TargetMode="External"/><Relationship Id="rId423" Type="http://schemas.openxmlformats.org/officeDocument/2006/relationships/hyperlink" Target="https://projectcatalyst.io/funds/10/f13-cardano-use-cases-concept/foreon-network-automated-market-maker-amm-prediction-market-on-cardano" TargetMode="External"/><Relationship Id="rId309" Type="http://schemas.openxmlformats.org/officeDocument/2006/relationships/hyperlink" Target="https://projectcatalyst.io/funds/10/f13-cardano-use-cases-concept/certifycdno-a-trustworthy-blockchain-based-certification-system" TargetMode="External"/><Relationship Id="rId308" Type="http://schemas.openxmlformats.org/officeDocument/2006/relationships/hyperlink" Target="https://projectcatalyst.io/funds/10/f13-cardano-use-cases-concept/token-gating-real-world-assets-with-nftsdids-short-term-asset-rental-booking-and-property-management-platform" TargetMode="External"/><Relationship Id="rId429" Type="http://schemas.openxmlformats.org/officeDocument/2006/relationships/hyperlink" Target="https://projectcatalyst.io/funds/10/f13-cardano-use-cases-concept/socialfi-cardano-hub-indonesia" TargetMode="External"/><Relationship Id="rId307" Type="http://schemas.openxmlformats.org/officeDocument/2006/relationships/hyperlink" Target="https://projectcatalyst.io/funds/10/f13-cardano-use-cases-concept/adstream-project-on-cardano-blockchain" TargetMode="External"/><Relationship Id="rId428" Type="http://schemas.openxmlformats.org/officeDocument/2006/relationships/hyperlink" Target="https://projectcatalyst.io/funds/10/f13-cardano-use-cases-concept/blockchain-based-donation-in-ethiopia" TargetMode="External"/><Relationship Id="rId306" Type="http://schemas.openxmlformats.org/officeDocument/2006/relationships/hyperlink" Target="https://projectcatalyst.io/funds/10/f13-cardano-use-cases-concept/cardano-to-evm-bridge-protocol" TargetMode="External"/><Relationship Id="rId427" Type="http://schemas.openxmlformats.org/officeDocument/2006/relationships/hyperlink" Target="https://projectcatalyst.io/funds/10/f13-cardano-use-cases-concept/dlt360-digital-twin-and-iot-manager-for-industrial-supply-chains-twinshare" TargetMode="External"/><Relationship Id="rId301" Type="http://schemas.openxmlformats.org/officeDocument/2006/relationships/hyperlink" Target="https://projectcatalyst.io/funds/10/f13-cardano-use-cases-concept/decentralized-driving-license-registration-and-maintenance-with-cardano-smart-contracts" TargetMode="External"/><Relationship Id="rId422" Type="http://schemas.openxmlformats.org/officeDocument/2006/relationships/hyperlink" Target="https://projectcatalyst.io/funds/10/f13-cardano-use-cases-concept/integrating-cardano-blockchain-into-nocode-platform" TargetMode="External"/><Relationship Id="rId300" Type="http://schemas.openxmlformats.org/officeDocument/2006/relationships/hyperlink" Target="https://projectcatalyst.io/funds/10/f13-cardano-use-cases-concept/decentralized-agricultural-knowledge-exchange-platform" TargetMode="External"/><Relationship Id="rId421" Type="http://schemas.openxmlformats.org/officeDocument/2006/relationships/hyperlink" Target="https://projectcatalyst.io/funds/10/f13-cardano-use-cases-concept/decentralized-content-distribution-network" TargetMode="External"/><Relationship Id="rId420" Type="http://schemas.openxmlformats.org/officeDocument/2006/relationships/hyperlink" Target="https://projectcatalyst.io/funds/10/f13-cardano-use-cases-concept/cultural-vr-on-cardano-promoting-heritage-through-blockchain-and-virtual-reality" TargetMode="External"/><Relationship Id="rId415" Type="http://schemas.openxmlformats.org/officeDocument/2006/relationships/hyperlink" Target="https://projectcatalyst.io/funds/10/f13-cardano-use-cases-concept/myalgorithm" TargetMode="External"/><Relationship Id="rId414" Type="http://schemas.openxmlformats.org/officeDocument/2006/relationships/hyperlink" Target="https://projectcatalyst.io/funds/10/f13-cardano-use-cases-concept/decentralized-school-governance-and-funding-platform" TargetMode="External"/><Relationship Id="rId413" Type="http://schemas.openxmlformats.org/officeDocument/2006/relationships/hyperlink" Target="https://projectcatalyst.io/funds/10/f13-cardano-use-cases-concept/unlocking-cross-chain-growth-bringing-gamers-to-cardano-through-speedthrones-free-e-sports-gaming" TargetMode="External"/><Relationship Id="rId412" Type="http://schemas.openxmlformats.org/officeDocument/2006/relationships/hyperlink" Target="https://projectcatalyst.io/funds/10/f13-cardano-use-cases-concept/qstn-ai-powered-survey-platform-with-token-rewards-for-cardano" TargetMode="External"/><Relationship Id="rId419" Type="http://schemas.openxmlformats.org/officeDocument/2006/relationships/hyperlink" Target="https://projectcatalyst.io/funds/10/f13-cardano-use-cases-concept/global-revolution-recipe-nft-minting-and-rewards-on-cardano" TargetMode="External"/><Relationship Id="rId418" Type="http://schemas.openxmlformats.org/officeDocument/2006/relationships/hyperlink" Target="https://projectcatalyst.io/funds/10/f13-cardano-use-cases-concept/tongue-swap-a-language-exchange-app-and-dao" TargetMode="External"/><Relationship Id="rId417" Type="http://schemas.openxmlformats.org/officeDocument/2006/relationships/hyperlink" Target="https://projectcatalyst.io/funds/10/f13-cardano-use-cases-concept/dairy-supply-chain-transparency-platform" TargetMode="External"/><Relationship Id="rId416" Type="http://schemas.openxmlformats.org/officeDocument/2006/relationships/hyperlink" Target="https://projectcatalyst.io/funds/10/f13-cardano-use-cases-concept/cardano-powered-machine-to-machine-m2m-economy-platform" TargetMode="External"/><Relationship Id="rId411" Type="http://schemas.openxmlformats.org/officeDocument/2006/relationships/hyperlink" Target="https://projectcatalyst.io/funds/10/f13-cardano-use-cases-concept/sage-self-awareness-growth-empowerment-dapp-kickstart" TargetMode="External"/><Relationship Id="rId410" Type="http://schemas.openxmlformats.org/officeDocument/2006/relationships/hyperlink" Target="https://projectcatalyst.io/funds/10/f13-cardano-use-cases-concept/cardano-realms-an-nft-based-strategic-card-game" TargetMode="External"/><Relationship Id="rId206" Type="http://schemas.openxmlformats.org/officeDocument/2006/relationships/hyperlink" Target="https://projectcatalyst.io/funds/10/f13-cardano-use-cases-concept/the-worlds-first-web3-apps-for-brain-computer-interfaces" TargetMode="External"/><Relationship Id="rId327" Type="http://schemas.openxmlformats.org/officeDocument/2006/relationships/hyperlink" Target="https://projectcatalyst.io/funds/10/f13-cardano-use-cases-concept/pisha-printing-cardano-themed-print-solutions" TargetMode="External"/><Relationship Id="rId448" Type="http://schemas.openxmlformats.org/officeDocument/2006/relationships/hyperlink" Target="https://projectcatalyst.io/funds/10/f13-cardano-use-cases-concept/short-music-platform-with-tokenization" TargetMode="External"/><Relationship Id="rId205" Type="http://schemas.openxmlformats.org/officeDocument/2006/relationships/hyperlink" Target="https://projectcatalyst.io/funds/10/f13-cardano-use-cases-concept/cardano-donor-reward" TargetMode="External"/><Relationship Id="rId326" Type="http://schemas.openxmlformats.org/officeDocument/2006/relationships/hyperlink" Target="https://projectcatalyst.io/funds/10/f13-cardano-use-cases-concept/cpoker-development-50263" TargetMode="External"/><Relationship Id="rId447" Type="http://schemas.openxmlformats.org/officeDocument/2006/relationships/hyperlink" Target="https://projectcatalyst.io/funds/10/f13-cardano-use-cases-concept/cardanative-enterprises-and-agencies-8daf1" TargetMode="External"/><Relationship Id="rId204" Type="http://schemas.openxmlformats.org/officeDocument/2006/relationships/hyperlink" Target="https://projectcatalyst.io/funds/10/f13-cardano-use-cases-concept/paideia-did-based-dao-membership" TargetMode="External"/><Relationship Id="rId325" Type="http://schemas.openxmlformats.org/officeDocument/2006/relationships/hyperlink" Target="https://projectcatalyst.io/funds/10/f13-cardano-use-cases-concept/cardano-lightning-calvus-the-gateway-node" TargetMode="External"/><Relationship Id="rId446" Type="http://schemas.openxmlformats.org/officeDocument/2006/relationships/hyperlink" Target="https://projectcatalyst.io/funds/10/f13-cardano-use-cases-concept/fanos-crypto-hub-empowering-ethiopian-youth-with-cardano" TargetMode="External"/><Relationship Id="rId203" Type="http://schemas.openxmlformats.org/officeDocument/2006/relationships/hyperlink" Target="https://projectcatalyst.io/funds/10/f13-cardano-use-cases-concept/peerlearn-smart-contract-system-for-peer-to-peer-online-learning-platform" TargetMode="External"/><Relationship Id="rId324" Type="http://schemas.openxmlformats.org/officeDocument/2006/relationships/hyperlink" Target="https://projectcatalyst.io/funds/10/f13-cardano-use-cases-concept/brain-wave-data-privately-on-chain" TargetMode="External"/><Relationship Id="rId445" Type="http://schemas.openxmlformats.org/officeDocument/2006/relationships/hyperlink" Target="https://projectcatalyst.io/funds/10/f13-cardano-use-cases-concept/joint-car-ride" TargetMode="External"/><Relationship Id="rId209" Type="http://schemas.openxmlformats.org/officeDocument/2006/relationships/hyperlink" Target="https://projectcatalyst.io/funds/10/f13-cardano-use-cases-concept/casia-cardano4good-x-helpblocks-borderless-social-impact-network-fundraising-globally-impact-locally" TargetMode="External"/><Relationship Id="rId208" Type="http://schemas.openxmlformats.org/officeDocument/2006/relationships/hyperlink" Target="https://projectcatalyst.io/funds/10/f13-cardano-use-cases-concept/global-skill-certification-platform-cardano-powered" TargetMode="External"/><Relationship Id="rId329" Type="http://schemas.openxmlformats.org/officeDocument/2006/relationships/hyperlink" Target="https://projectcatalyst.io/funds/10/f13-cardano-use-cases-concept/empowering-ethiopian-university-students-the-entire-crypto-space-and-block-chain-technology" TargetMode="External"/><Relationship Id="rId207" Type="http://schemas.openxmlformats.org/officeDocument/2006/relationships/hyperlink" Target="https://projectcatalyst.io/funds/10/f13-cardano-use-cases-concept/empowering-defi-crowdfunded-revenue-streams" TargetMode="External"/><Relationship Id="rId328" Type="http://schemas.openxmlformats.org/officeDocument/2006/relationships/hyperlink" Target="https://projectcatalyst.io/funds/10/f13-cardano-use-cases-concept/promote-blockchain-in-the-supplychain-within-critical-application-industries" TargetMode="External"/><Relationship Id="rId449" Type="http://schemas.openxmlformats.org/officeDocument/2006/relationships/hyperlink" Target="https://projectcatalyst.io/funds/10/f13-cardano-use-cases-concept/octowars-an-upcoming-tcg-about-deep-sea-warfare-between-powerful-octopus-deities-warring-over-secret-magics-and-forgotten-technologies" TargetMode="External"/><Relationship Id="rId440" Type="http://schemas.openxmlformats.org/officeDocument/2006/relationships/hyperlink" Target="https://projectcatalyst.io/funds/10/f13-cardano-use-cases-concept/fairway-leveraging-ethiopias-national-id-system-for-scalable-cardano-adoption-in-microfinance-solutions" TargetMode="External"/><Relationship Id="rId202" Type="http://schemas.openxmlformats.org/officeDocument/2006/relationships/hyperlink" Target="https://projectcatalyst.io/funds/10/f13-cardano-use-cases-concept/secure-medication-traceability-with-midnight" TargetMode="External"/><Relationship Id="rId323" Type="http://schemas.openxmlformats.org/officeDocument/2006/relationships/hyperlink" Target="https://projectcatalyst.io/funds/10/f13-cardano-use-cases-concept/delivering-sustainable-health-solutions-through-cardanos-blockchain-a-value-driven-proposal" TargetMode="External"/><Relationship Id="rId444" Type="http://schemas.openxmlformats.org/officeDocument/2006/relationships/hyperlink" Target="https://projectcatalyst.io/funds/10/f13-cardano-use-cases-concept/creator-support-network-facilitating-direct-funding-for-innovators-through-cardano-micro-donations" TargetMode="External"/><Relationship Id="rId201" Type="http://schemas.openxmlformats.org/officeDocument/2006/relationships/hyperlink" Target="https://projectcatalyst.io/funds/10/f13-cardano-use-cases-concept/decentralized-geographic-map-user-interface-for-cardano" TargetMode="External"/><Relationship Id="rId322" Type="http://schemas.openxmlformats.org/officeDocument/2006/relationships/hyperlink" Target="https://projectcatalyst.io/funds/10/f13-cardano-use-cases-concept/intu-safe-web3-account-protocol-for-mass-adoption" TargetMode="External"/><Relationship Id="rId443" Type="http://schemas.openxmlformats.org/officeDocument/2006/relationships/hyperlink" Target="https://projectcatalyst.io/funds/10/f13-cardano-use-cases-concept/crushou-empowering-matchmaking-through-cardano-blockchain-and-tokenized-advice" TargetMode="External"/><Relationship Id="rId200" Type="http://schemas.openxmlformats.org/officeDocument/2006/relationships/hyperlink" Target="https://projectcatalyst.io/funds/10/f13-cardano-use-cases-concept/the-worldeater-a-global-ada-escrow" TargetMode="External"/><Relationship Id="rId321" Type="http://schemas.openxmlformats.org/officeDocument/2006/relationships/hyperlink" Target="https://projectcatalyst.io/funds/10/f13-cardano-use-cases-concept/karbonledger-a-decentralized-carbon-management-protocol" TargetMode="External"/><Relationship Id="rId442" Type="http://schemas.openxmlformats.org/officeDocument/2006/relationships/hyperlink" Target="https://projectcatalyst.io/funds/10/f13-cardano-use-cases-concept/data-analysis-for-cardano-blockchain" TargetMode="External"/><Relationship Id="rId320" Type="http://schemas.openxmlformats.org/officeDocument/2006/relationships/hyperlink" Target="https://projectcatalyst.io/funds/10/f13-cardano-use-cases-concept/cardano-open-badges-compatible-education-credential-platform-coecp" TargetMode="External"/><Relationship Id="rId441" Type="http://schemas.openxmlformats.org/officeDocument/2006/relationships/hyperlink" Target="https://projectcatalyst.io/funds/10/f13-cardano-use-cases-concept/web3-denim-enhance-primarysecondary-value-of-sustainablecircularvintage-denim-with-qr-tagnftdecentralized-storage" TargetMode="External"/><Relationship Id="rId316" Type="http://schemas.openxmlformats.org/officeDocument/2006/relationships/hyperlink" Target="https://projectcatalyst.io/funds/10/f13-cardano-use-cases-concept/fairway-exploring-web-30-global-job-platform-empowering-emerging-market-talent-through-cardano-powered-verification-to-bridge-to-jobs-in-the-west-starting-from-ethiopia" TargetMode="External"/><Relationship Id="rId437" Type="http://schemas.openxmlformats.org/officeDocument/2006/relationships/hyperlink" Target="https://projectcatalyst.io/funds/10/f13-cardano-use-cases-concept/decentralized-identity-management-for-remote-education" TargetMode="External"/><Relationship Id="rId315" Type="http://schemas.openxmlformats.org/officeDocument/2006/relationships/hyperlink" Target="https://projectcatalyst.io/funds/10/f13-cardano-use-cases-concept/peakchain-ai-and-blockchain-powered-mobility-sharing-platform" TargetMode="External"/><Relationship Id="rId436" Type="http://schemas.openxmlformats.org/officeDocument/2006/relationships/hyperlink" Target="https://projectcatalyst.io/funds/10/f13-cardano-use-cases-concept/a-platform-to-revolutionize-gaming-competitions" TargetMode="External"/><Relationship Id="rId314" Type="http://schemas.openxmlformats.org/officeDocument/2006/relationships/hyperlink" Target="https://projectcatalyst.io/funds/10/f13-cardano-use-cases-concept/urble-by-brick-towers-enable-on-chain-privacy-for-retail-savings-platform" TargetMode="External"/><Relationship Id="rId435" Type="http://schemas.openxmlformats.org/officeDocument/2006/relationships/hyperlink" Target="https://projectcatalyst.io/funds/10/f13-cardano-use-cases-concept/decentralized-messaging-board-for-the-cardano-ecosystem" TargetMode="External"/><Relationship Id="rId313" Type="http://schemas.openxmlformats.org/officeDocument/2006/relationships/hyperlink" Target="https://projectcatalyst.io/funds/10/f13-cardano-use-cases-concept/supply-chain-traceability-and-transparency-platform" TargetMode="External"/><Relationship Id="rId434" Type="http://schemas.openxmlformats.org/officeDocument/2006/relationships/hyperlink" Target="https://projectcatalyst.io/funds/10/f13-cardano-use-cases-concept/cardano-colabs-collaborative-workspaces-where-cardano-builders-connect-innovate-and-accelerate-projects-together" TargetMode="External"/><Relationship Id="rId319" Type="http://schemas.openxmlformats.org/officeDocument/2006/relationships/hyperlink" Target="https://projectcatalyst.io/funds/10/f13-cardano-use-cases-concept/vcs-for-service-delivery" TargetMode="External"/><Relationship Id="rId318" Type="http://schemas.openxmlformats.org/officeDocument/2006/relationships/hyperlink" Target="https://projectcatalyst.io/funds/10/f13-cardano-use-cases-concept/decentralized-voting" TargetMode="External"/><Relationship Id="rId439" Type="http://schemas.openxmlformats.org/officeDocument/2006/relationships/hyperlink" Target="https://projectcatalyst.io/funds/10/f13-cardano-use-cases-concept/traffic-management-system-in-ethiopia" TargetMode="External"/><Relationship Id="rId317" Type="http://schemas.openxmlformats.org/officeDocument/2006/relationships/hyperlink" Target="https://projectcatalyst.io/funds/10/f13-cardano-use-cases-concept/justtransferfinance-an-asset-transfer-protocol-mortgages-peer-to-peer-loans-installments" TargetMode="External"/><Relationship Id="rId438" Type="http://schemas.openxmlformats.org/officeDocument/2006/relationships/hyperlink" Target="https://projectcatalyst.io/funds/10/f13-cardano-use-cases-concept/awen-creadao-or-creative-decentralized-autonomous-organization-e0a6b" TargetMode="External"/><Relationship Id="rId312" Type="http://schemas.openxmlformats.org/officeDocument/2006/relationships/hyperlink" Target="https://projectcatalyst.io/funds/10/f13-cardano-use-cases-concept/rwa-propitek-tokenizing-real-estate-through-defi" TargetMode="External"/><Relationship Id="rId433" Type="http://schemas.openxmlformats.org/officeDocument/2006/relationships/hyperlink" Target="https://projectcatalyst.io/funds/10/f13-cardano-use-cases-concept/move-to-earn-incentivizing-physical-activity-through-decentralized-rewards-on-cardano" TargetMode="External"/><Relationship Id="rId311" Type="http://schemas.openxmlformats.org/officeDocument/2006/relationships/hyperlink" Target="https://projectcatalyst.io/funds/10/f13-cardano-use-cases-concept/identity-verification-kyc-replacement-for-sumsub" TargetMode="External"/><Relationship Id="rId432" Type="http://schemas.openxmlformats.org/officeDocument/2006/relationships/hyperlink" Target="https://projectcatalyst.io/funds/10/f13-cardano-use-cases-concept/decentralized-weather-data-on-cardano-for-transparency-and-accuracy" TargetMode="External"/><Relationship Id="rId310" Type="http://schemas.openxmlformats.org/officeDocument/2006/relationships/hyperlink" Target="https://projectcatalyst.io/funds/10/f13-cardano-use-cases-concept/learnai-for-cardano-education-growth" TargetMode="External"/><Relationship Id="rId431" Type="http://schemas.openxmlformats.org/officeDocument/2006/relationships/hyperlink" Target="https://projectcatalyst.io/funds/10/f13-cardano-use-cases-concept/the-future-of-medicine-on-the-blockchain" TargetMode="External"/><Relationship Id="rId430" Type="http://schemas.openxmlformats.org/officeDocument/2006/relationships/hyperlink" Target="https://projectcatalyst.io/funds/10/f13-cardano-use-cases-concept/enchanting-the-ledger-introducing-cardano-and-blockchain-to-fairytales" TargetMode="External"/></Relationships>
</file>

<file path=xl/worksheets/_rels/sheet5.xml.rels><?xml version="1.0" encoding="UTF-8" standalone="yes"?><Relationships xmlns="http://schemas.openxmlformats.org/package/2006/relationships"><Relationship Id="rId190" Type="http://schemas.openxmlformats.org/officeDocument/2006/relationships/hyperlink" Target="https://projectcatalyst.io/funds/10/f13-cardano-use-cases-product/adaptive-asset-contracts-for-cardano-games" TargetMode="External"/><Relationship Id="rId194" Type="http://schemas.openxmlformats.org/officeDocument/2006/relationships/hyperlink" Target="https://projectcatalyst.io/funds/10/f13-cardano-use-cases-product/plant-to-earn-incentivizing-urban-tree-planting-through-carbon-measurement-and-decentralised-investment" TargetMode="External"/><Relationship Id="rId193" Type="http://schemas.openxmlformats.org/officeDocument/2006/relationships/hyperlink" Target="https://projectcatalyst.io/funds/10/f13-cardano-use-cases-product/reitcircles-enterprise-wallet" TargetMode="External"/><Relationship Id="rId192" Type="http://schemas.openxmlformats.org/officeDocument/2006/relationships/hyperlink" Target="https://projectcatalyst.io/funds/10/f13-cardano-use-cases-product/wwwblockgenart-v2-upgrading-the-on-chain-genart-platform" TargetMode="External"/><Relationship Id="rId191" Type="http://schemas.openxmlformats.org/officeDocument/2006/relationships/hyperlink" Target="https://projectcatalyst.io/funds/10/f13-cardano-use-cases-product/joiz-messaging-audio-and-video-calls-group-chats" TargetMode="External"/><Relationship Id="rId187" Type="http://schemas.openxmlformats.org/officeDocument/2006/relationships/hyperlink" Target="https://projectcatalyst.io/funds/10/f13-cardano-use-cases-product/reputation-driven-influence-for-cardano-daos-and-projects" TargetMode="External"/><Relationship Id="rId186" Type="http://schemas.openxmlformats.org/officeDocument/2006/relationships/hyperlink" Target="https://projectcatalyst.io/funds/10/f13-cardano-use-cases-product/ticketing-with-siki" TargetMode="External"/><Relationship Id="rId185" Type="http://schemas.openxmlformats.org/officeDocument/2006/relationships/hyperlink" Target="https://projectcatalyst.io/funds/10/f13-cardano-use-cases-product/cardano-cube-aggregating-token-and-nft-launches" TargetMode="External"/><Relationship Id="rId184" Type="http://schemas.openxmlformats.org/officeDocument/2006/relationships/hyperlink" Target="https://projectcatalyst.io/funds/10/f13-cardano-use-cases-product/flash-a-mempool-monitor-that-sends-instant-alerts-for-new-token-mints-liquidity-pools-and-burns-before-they-hit-the-blockchain" TargetMode="External"/><Relationship Id="rId189" Type="http://schemas.openxmlformats.org/officeDocument/2006/relationships/hyperlink" Target="https://projectcatalyst.io/funds/10/f13-cardano-use-cases-product/zing-lightning-speed-wallet-watcher-on-cardano" TargetMode="External"/><Relationship Id="rId188" Type="http://schemas.openxmlformats.org/officeDocument/2006/relationships/hyperlink" Target="https://projectcatalyst.io/funds/10/f13-cardano-use-cases-product/raffleize-cardana" TargetMode="External"/><Relationship Id="rId183" Type="http://schemas.openxmlformats.org/officeDocument/2006/relationships/hyperlink" Target="https://projectcatalyst.io/funds/10/f13-cardano-use-cases-product/cardano-cube-content-creator-hub-centralized-cardano-news-and-content" TargetMode="External"/><Relationship Id="rId182" Type="http://schemas.openxmlformats.org/officeDocument/2006/relationships/hyperlink" Target="https://projectcatalyst.io/funds/10/f13-cardano-use-cases-product/derisk-on-cardano" TargetMode="External"/><Relationship Id="rId181" Type="http://schemas.openxmlformats.org/officeDocument/2006/relationships/hyperlink" Target="https://projectcatalyst.io/funds/10/f13-cardano-use-cases-product/walkers-arena-challenge-platform" TargetMode="External"/><Relationship Id="rId180" Type="http://schemas.openxmlformats.org/officeDocument/2006/relationships/hyperlink" Target="https://projectcatalyst.io/funds/10/f13-cardano-use-cases-product/subvt-substrate-validator-toolkit-for-cardano-mainnet-preview-and-partner-chains" TargetMode="External"/><Relationship Id="rId176" Type="http://schemas.openxmlformats.org/officeDocument/2006/relationships/hyperlink" Target="https://projectcatalyst.io/funds/10/f13-cardano-use-cases-product/gasless-transactions-for-cardano-empowering-users-with-walletx" TargetMode="External"/><Relationship Id="rId175" Type="http://schemas.openxmlformats.org/officeDocument/2006/relationships/hyperlink" Target="https://projectcatalyst.io/funds/10/f13-cardano-use-cases-product/revolutionizing-education-with-cardano-and-galaxy-maps" TargetMode="External"/><Relationship Id="rId174" Type="http://schemas.openxmlformats.org/officeDocument/2006/relationships/hyperlink" Target="https://projectcatalyst.io/funds/10/f13-cardano-use-cases-product/selfdrivenormav100-an-onboarding-platform-integrating-education-real-world-assets-and-the-cardano-blockchain" TargetMode="External"/><Relationship Id="rId173" Type="http://schemas.openxmlformats.org/officeDocument/2006/relationships/hyperlink" Target="https://projectcatalyst.io/funds/10/f13-cardano-use-cases-product/saib-aegis-secure-and-decentralized-staking-solutions-for-cardano" TargetMode="External"/><Relationship Id="rId179" Type="http://schemas.openxmlformats.org/officeDocument/2006/relationships/hyperlink" Target="https://projectcatalyst.io/funds/10/f13-cardano-use-cases-product/nft-collection-dashboard-with-collector-achievements-and-leaderboard" TargetMode="External"/><Relationship Id="rId178" Type="http://schemas.openxmlformats.org/officeDocument/2006/relationships/hyperlink" Target="https://projectcatalyst.io/funds/10/f13-cardano-use-cases-product/storeblocks-by-beezhive-cardano-token-gating-for-shopify" TargetMode="External"/><Relationship Id="rId177" Type="http://schemas.openxmlformats.org/officeDocument/2006/relationships/hyperlink" Target="https://projectcatalyst.io/funds/10/f13-cardano-use-cases-product/nft-credit-card-and-cross-chain-payments" TargetMode="External"/><Relationship Id="rId198" Type="http://schemas.openxmlformats.org/officeDocument/2006/relationships/hyperlink" Target="https://projectcatalyst.io/funds/10/f13-cardano-use-cases-product/economic-restaking-pod-onboarding-new-users-to-cardano-through-the-delegation-of-value" TargetMode="External"/><Relationship Id="rId197" Type="http://schemas.openxmlformats.org/officeDocument/2006/relationships/hyperlink" Target="https://projectcatalyst.io/funds/10/f13-cardano-use-cases-product/rebud-cardano-x-logickitio-token-gated-discounts-and-integration-for-pos-solutions" TargetMode="External"/><Relationship Id="rId196" Type="http://schemas.openxmlformats.org/officeDocument/2006/relationships/hyperlink" Target="https://projectcatalyst.io/funds/10/f13-cardano-use-cases-product/walkers-gamification-for-mass-adoption-discover-the-next-level-complete-gamification-on-pioneering-gamefi-walk2earn-app-on-cardano-8c703" TargetMode="External"/><Relationship Id="rId195" Type="http://schemas.openxmlformats.org/officeDocument/2006/relationships/hyperlink" Target="https://projectcatalyst.io/funds/10/f13-cardano-use-cases-product/vyra-social-network-v2" TargetMode="External"/><Relationship Id="rId199" Type="http://schemas.openxmlformats.org/officeDocument/2006/relationships/hyperlink" Target="https://projectcatalyst.io/funds/10/f13-cardano-use-cases-product/a-self-help-game-that-rewards-positive-habits" TargetMode="External"/><Relationship Id="rId150" Type="http://schemas.openxmlformats.org/officeDocument/2006/relationships/hyperlink" Target="https://projectcatalyst.io/funds/10/f13-cardano-use-cases-product/enhanced-dao-communication-features-to-improve-the-efficiency-of-on-chain-collaboration" TargetMode="External"/><Relationship Id="rId1" Type="http://schemas.openxmlformats.org/officeDocument/2006/relationships/hyperlink" Target="https://projectcatalyst.io/funds/10/f13-cardano-use-cases-product/minswap-lending-market-longshort" TargetMode="External"/><Relationship Id="rId2" Type="http://schemas.openxmlformats.org/officeDocument/2006/relationships/hyperlink" Target="https://projectcatalyst.io/funds/10/f13-cardano-use-cases-product/mlabs-clear-contracts-agora-drep-effect-validator" TargetMode="External"/><Relationship Id="rId3" Type="http://schemas.openxmlformats.org/officeDocument/2006/relationships/hyperlink" Target="https://projectcatalyst.io/funds/10/f13-cardano-use-cases-product/charli3-live-api-with-all-cardano-dex-aggregated-data" TargetMode="External"/><Relationship Id="rId149" Type="http://schemas.openxmlformats.org/officeDocument/2006/relationships/hyperlink" Target="https://projectcatalyst.io/funds/10/f13-cardano-use-cases-product/grow-identus-sdk-issuers" TargetMode="External"/><Relationship Id="rId4" Type="http://schemas.openxmlformats.org/officeDocument/2006/relationships/hyperlink" Target="https://projectcatalyst.io/funds/10/f13-cardano-use-cases-product/tokeo-x-mastercard-powered-by-mercuryo-cardanos-gateway-to-the-dollar550-billion-credit-card-industry" TargetMode="External"/><Relationship Id="rId148" Type="http://schemas.openxmlformats.org/officeDocument/2006/relationships/hyperlink" Target="https://projectcatalyst.io/funds/10/f13-cardano-use-cases-product/apgreid-revolutionizing-learn-to-earn-with-cardano" TargetMode="External"/><Relationship Id="rId9" Type="http://schemas.openxmlformats.org/officeDocument/2006/relationships/hyperlink" Target="https://projectcatalyst.io/funds/10/f13-cardano-use-cases-product/cexplorer-20-newer-faster-more-powerful" TargetMode="External"/><Relationship Id="rId143" Type="http://schemas.openxmlformats.org/officeDocument/2006/relationships/hyperlink" Target="https://projectcatalyst.io/funds/10/f13-cardano-use-cases-product/arvo-fair-funding-launchpad-for-independent-projects" TargetMode="External"/><Relationship Id="rId142" Type="http://schemas.openxmlformats.org/officeDocument/2006/relationships/hyperlink" Target="https://projectcatalyst.io/funds/10/f13-cardano-use-cases-product/ikigai-or-open-source-wagering-protocol" TargetMode="External"/><Relationship Id="rId141" Type="http://schemas.openxmlformats.org/officeDocument/2006/relationships/hyperlink" Target="https://projectcatalyst.io/funds/10/f13-cardano-use-cases-product/turning-cardano-trading-projects-to-tg-miniapps-with-simply-apis-and-sdks" TargetMode="External"/><Relationship Id="rId140" Type="http://schemas.openxmlformats.org/officeDocument/2006/relationships/hyperlink" Target="https://projectcatalyst.io/funds/10/f13-cardano-use-cases-product/fida-etherisk-contracts-on-cardano" TargetMode="External"/><Relationship Id="rId5" Type="http://schemas.openxmlformats.org/officeDocument/2006/relationships/hyperlink" Target="https://projectcatalyst.io/funds/10/f13-cardano-use-cases-product/iagon-architecture-and-security-audit-for-enterprise-adoption" TargetMode="External"/><Relationship Id="rId147" Type="http://schemas.openxmlformats.org/officeDocument/2006/relationships/hyperlink" Target="https://projectcatalyst.io/funds/10/f13-cardano-use-cases-product/fida-pains-cybersecurity-insurance" TargetMode="External"/><Relationship Id="rId6" Type="http://schemas.openxmlformats.org/officeDocument/2006/relationships/hyperlink" Target="https://projectcatalyst.io/funds/10/f13-cardano-use-cases-product/taptools-all-in-one-cardano-news-aggregator" TargetMode="External"/><Relationship Id="rId146" Type="http://schemas.openxmlformats.org/officeDocument/2006/relationships/hyperlink" Target="https://projectcatalyst.io/funds/10/f13-cardano-use-cases-product/cardano-nodes-rental-out-of-the-box" TargetMode="External"/><Relationship Id="rId7" Type="http://schemas.openxmlformats.org/officeDocument/2006/relationships/hyperlink" Target="https://projectcatalyst.io/funds/10/f13-cardano-use-cases-product/cardano-multisig-platform-by-mesh-clarity-dao-and-fluid-tokens" TargetMode="External"/><Relationship Id="rId145" Type="http://schemas.openxmlformats.org/officeDocument/2006/relationships/hyperlink" Target="https://projectcatalyst.io/funds/10/f13-cardano-use-cases-product/optimized-cardano-cube-ecosystem-map" TargetMode="External"/><Relationship Id="rId8" Type="http://schemas.openxmlformats.org/officeDocument/2006/relationships/hyperlink" Target="https://projectcatalyst.io/funds/10/f13-cardano-use-cases-product/cexplorerio-advanced-drep-and-spo-analytics" TargetMode="External"/><Relationship Id="rId144" Type="http://schemas.openxmlformats.org/officeDocument/2006/relationships/hyperlink" Target="https://projectcatalyst.io/funds/10/f13-cardano-use-cases-product/startup-agency-portal-empowering-global-entrepreneurship-and-cardano-community-hubs" TargetMode="External"/><Relationship Id="rId139" Type="http://schemas.openxmlformats.org/officeDocument/2006/relationships/hyperlink" Target="https://projectcatalyst.io/funds/10/f13-cardano-use-cases-product/mayz-protocol-audit-b1e49" TargetMode="External"/><Relationship Id="rId138" Type="http://schemas.openxmlformats.org/officeDocument/2006/relationships/hyperlink" Target="https://projectcatalyst.io/funds/10/f13-cardano-use-cases-product/selfdrivenorbehub-revolutionising-frontline-healthcare-with-cardano-powered-self-sovereign-identity-and-trust" TargetMode="External"/><Relationship Id="rId137" Type="http://schemas.openxmlformats.org/officeDocument/2006/relationships/hyperlink" Target="https://projectcatalyst.io/funds/10/f13-cardano-use-cases-product/levvy-plutus-v3-upgrades-and-token-lendingborrowing" TargetMode="External"/><Relationship Id="rId132" Type="http://schemas.openxmlformats.org/officeDocument/2006/relationships/hyperlink" Target="https://projectcatalyst.io/funds/10/f13-cardano-use-cases-product/404-token-open-sourced-sc-and-dapp-build-out-conversion-system-between-nft-and-ft-using-pooled-marketplace-method" TargetMode="External"/><Relationship Id="rId131" Type="http://schemas.openxmlformats.org/officeDocument/2006/relationships/hyperlink" Target="https://projectcatalyst.io/funds/10/f13-cardano-use-cases-product/ikigai-or-onchain-collection-metadata-and-management-minting-cip-88-x-cip-102-x-cip-68" TargetMode="External"/><Relationship Id="rId130" Type="http://schemas.openxmlformats.org/officeDocument/2006/relationships/hyperlink" Target="https://projectcatalyst.io/funds/10/f13-cardano-use-cases-product/wolfram-marlowe-mainnet-echo-price-feeds" TargetMode="External"/><Relationship Id="rId136" Type="http://schemas.openxmlformats.org/officeDocument/2006/relationships/hyperlink" Target="https://projectcatalyst.io/funds/10/f13-cardano-use-cases-product/ikigai-or-auctions-on-isomorphic-l2-state-channels" TargetMode="External"/><Relationship Id="rId135" Type="http://schemas.openxmlformats.org/officeDocument/2006/relationships/hyperlink" Target="https://projectcatalyst.io/funds/10/f13-cardano-use-cases-product/summon-feedback-polls-for-dreps-and-spos-636ce" TargetMode="External"/><Relationship Id="rId134" Type="http://schemas.openxmlformats.org/officeDocument/2006/relationships/hyperlink" Target="https://projectcatalyst.io/funds/10/f13-cardano-use-cases-product/bring-mpc-capability-to-the-cardano-ecosystem-through-partisia-blockchains-byoc-bridge" TargetMode="External"/><Relationship Id="rId133" Type="http://schemas.openxmlformats.org/officeDocument/2006/relationships/hyperlink" Target="https://projectcatalyst.io/funds/10/f13-cardano-use-cases-product/anvil-cms-powering-the-cardano-ecosystem-a-free-tool-for-creators" TargetMode="External"/><Relationship Id="rId172" Type="http://schemas.openxmlformats.org/officeDocument/2006/relationships/hyperlink" Target="https://projectcatalyst.io/funds/10/f13-cardano-use-cases-product/minting-aggregator-integrated-with-jamonbreads-marketplace" TargetMode="External"/><Relationship Id="rId171" Type="http://schemas.openxmlformats.org/officeDocument/2006/relationships/hyperlink" Target="https://projectcatalyst.io/funds/10/f13-cardano-use-cases-product/dutch-auction-price-discovery-protocol-on-reitcircles" TargetMode="External"/><Relationship Id="rId170" Type="http://schemas.openxmlformats.org/officeDocument/2006/relationships/hyperlink" Target="https://projectcatalyst.io/funds/10/f13-cardano-use-cases-product/boost-your-advertising-campaigns-with-geolocation-and-incentivized-nfts-for-maximum-cardano-and-business-impact" TargetMode="External"/><Relationship Id="rId165" Type="http://schemas.openxmlformats.org/officeDocument/2006/relationships/hyperlink" Target="https://projectcatalyst.io/funds/10/f13-cardano-use-cases-product/core-dao-dapp-for-on-chain-community-collaboration" TargetMode="External"/><Relationship Id="rId164" Type="http://schemas.openxmlformats.org/officeDocument/2006/relationships/hyperlink" Target="https://projectcatalyst.io/funds/10/f13-cardano-use-cases-product/farmroll-accelerator-complete-suite-for-easy-token-launches-on-cardano" TargetMode="External"/><Relationship Id="rId163" Type="http://schemas.openxmlformats.org/officeDocument/2006/relationships/hyperlink" Target="https://projectcatalyst.io/funds/10/f13-cardano-use-cases-product/saib-tyyp-seamless-ada-tipping-in-cardano" TargetMode="External"/><Relationship Id="rId162" Type="http://schemas.openxmlformats.org/officeDocument/2006/relationships/hyperlink" Target="https://projectcatalyst.io/funds/10/f13-cardano-use-cases-product/ankr-network-load-balanced-public-rpc-endpoints" TargetMode="External"/><Relationship Id="rId169" Type="http://schemas.openxmlformats.org/officeDocument/2006/relationships/hyperlink" Target="https://projectcatalyst.io/funds/10/f13-cardano-use-cases-product/decentralized-academic-credential-verification-system-on-the-cardano-blockchain" TargetMode="External"/><Relationship Id="rId168" Type="http://schemas.openxmlformats.org/officeDocument/2006/relationships/hyperlink" Target="https://projectcatalyst.io/funds/10/f13-cardano-use-cases-product/swarm-treasury-contributor-dashboard" TargetMode="External"/><Relationship Id="rId167" Type="http://schemas.openxmlformats.org/officeDocument/2006/relationships/hyperlink" Target="https://projectcatalyst.io/funds/10/f13-cardano-use-cases-product/helix-labs-unlocking-restaking-and-interoperability-on-cardano-with-maximized-yield" TargetMode="External"/><Relationship Id="rId166" Type="http://schemas.openxmlformats.org/officeDocument/2006/relationships/hyperlink" Target="https://projectcatalyst.io/funds/10/f13-cardano-use-cases-product/the-multi-language-platform-web3-and-swaps-aggregation-tubor" TargetMode="External"/><Relationship Id="rId161" Type="http://schemas.openxmlformats.org/officeDocument/2006/relationships/hyperlink" Target="https://projectcatalyst.io/funds/10/f13-cardano-use-cases-product/play-and-win-arcadegame-leaderboard-and-automated-cnt-distribution" TargetMode="External"/><Relationship Id="rId160" Type="http://schemas.openxmlformats.org/officeDocument/2006/relationships/hyperlink" Target="https://projectcatalyst.io/funds/10/f13-cardano-use-cases-product/cardano-swap-bot-a-discord-bot-enabling-over-200m-users-to-trade-ada-and-tokens" TargetMode="External"/><Relationship Id="rId159" Type="http://schemas.openxmlformats.org/officeDocument/2006/relationships/hyperlink" Target="https://projectcatalyst.io/funds/10/f13-cardano-use-cases-product/wally-all-in-one-wallet-tracker-by-cardanobi-df599" TargetMode="External"/><Relationship Id="rId154" Type="http://schemas.openxmlformats.org/officeDocument/2006/relationships/hyperlink" Target="https://projectcatalyst.io/funds/10/f13-cardano-use-cases-product/csign-public-api" TargetMode="External"/><Relationship Id="rId153" Type="http://schemas.openxmlformats.org/officeDocument/2006/relationships/hyperlink" Target="https://projectcatalyst.io/funds/10/f13-cardano-use-cases-product/blockchain-enabled-fuel-coupon-system-with-ada-wallet-integration-for-transparent-fuel-management" TargetMode="External"/><Relationship Id="rId152" Type="http://schemas.openxmlformats.org/officeDocument/2006/relationships/hyperlink" Target="https://projectcatalyst.io/funds/10/f13-cardano-use-cases-product/plika-on-chain-data-analysis-platform" TargetMode="External"/><Relationship Id="rId151" Type="http://schemas.openxmlformats.org/officeDocument/2006/relationships/hyperlink" Target="https://projectcatalyst.io/funds/10/f13-cardano-use-cases-product/governance-tooling-for-dao-dapp-to-strengthen-on-chain-collaboration" TargetMode="External"/><Relationship Id="rId158" Type="http://schemas.openxmlformats.org/officeDocument/2006/relationships/hyperlink" Target="https://projectcatalyst.io/funds/10/f13-cardano-use-cases-product/fund-riskwiseproio-multi-chain-onboarding-for-cardano-users" TargetMode="External"/><Relationship Id="rId157" Type="http://schemas.openxmlformats.org/officeDocument/2006/relationships/hyperlink" Target="https://projectcatalyst.io/funds/10/f13-cardano-use-cases-product/swarm-treasury-manager" TargetMode="External"/><Relationship Id="rId156" Type="http://schemas.openxmlformats.org/officeDocument/2006/relationships/hyperlink" Target="https://projectcatalyst.io/funds/10/f13-cardano-use-cases-product/nft-and-memecoin-governance-token-staking-for-on-chain-community-collaboration" TargetMode="External"/><Relationship Id="rId155" Type="http://schemas.openxmlformats.org/officeDocument/2006/relationships/hyperlink" Target="https://projectcatalyst.io/funds/10/f13-cardano-use-cases-product/endubis-wallet-or-for-mass-onboarding-africa" TargetMode="External"/><Relationship Id="rId40" Type="http://schemas.openxmlformats.org/officeDocument/2006/relationships/hyperlink" Target="https://projectcatalyst.io/funds/10/f13-cardano-use-cases-product/snekfun-v2-onboarding-cross-chain-users-to-cardano" TargetMode="External"/><Relationship Id="rId42" Type="http://schemas.openxmlformats.org/officeDocument/2006/relationships/hyperlink" Target="https://projectcatalyst.io/funds/10/f13-cardano-use-cases-product/dripdropz-v20-cardanos-reward-layer-improved-tooling" TargetMode="External"/><Relationship Id="rId41" Type="http://schemas.openxmlformats.org/officeDocument/2006/relationships/hyperlink" Target="https://projectcatalyst.io/funds/10/f13-cardano-use-cases-product/charli3-self-service-pull-based-oracle-platform-with-open-source-sdk" TargetMode="External"/><Relationship Id="rId44" Type="http://schemas.openxmlformats.org/officeDocument/2006/relationships/hyperlink" Target="https://projectcatalyst.io/funds/10/f13-cardano-use-cases-product/newm-music-app-usability-enhancements" TargetMode="External"/><Relationship Id="rId43" Type="http://schemas.openxmlformats.org/officeDocument/2006/relationships/hyperlink" Target="https://projectcatalyst.io/funds/10/f13-cardano-use-cases-product/minswap-x-mercuryo-launching-the-first-dca-on-cardano" TargetMode="External"/><Relationship Id="rId46" Type="http://schemas.openxmlformats.org/officeDocument/2006/relationships/hyperlink" Target="https://projectcatalyst.io/funds/10/f13-cardano-use-cases-product/newm-new-artist-account-setup-assistant" TargetMode="External"/><Relationship Id="rId45" Type="http://schemas.openxmlformats.org/officeDocument/2006/relationships/hyperlink" Target="https://projectcatalyst.io/funds/10/f13-cardano-use-cases-product/newm-marketplace-secondary-sale" TargetMode="External"/><Relationship Id="rId48" Type="http://schemas.openxmlformats.org/officeDocument/2006/relationships/hyperlink" Target="https://projectcatalyst.io/funds/10/f13-cardano-use-cases-product/cardanos-community-led-governance-front-end" TargetMode="External"/><Relationship Id="rId47" Type="http://schemas.openxmlformats.org/officeDocument/2006/relationships/hyperlink" Target="https://projectcatalyst.io/funds/10/f13-cardano-use-cases-product/taptools-cardano-lendingborrowing-analytics-hub" TargetMode="External"/><Relationship Id="rId49" Type="http://schemas.openxmlformats.org/officeDocument/2006/relationships/hyperlink" Target="https://projectcatalyst.io/funds/10/f13-cardano-use-cases-product/charli3-oracle-data-hub-for-feed-consumers-and-node-operators-application-onboarding-and-analytics" TargetMode="External"/><Relationship Id="rId31" Type="http://schemas.openxmlformats.org/officeDocument/2006/relationships/hyperlink" Target="https://projectcatalyst.io/funds/10/f13-cardano-use-cases-product/sundae-labs-credit-protocol-powered-by-gummiworm-leveraging-sundaeswap-v3-and-permissioned-liquidity-pools-to-bring-real-world-assets-on-chain" TargetMode="External"/><Relationship Id="rId30" Type="http://schemas.openxmlformats.org/officeDocument/2006/relationships/hyperlink" Target="https://projectcatalyst.io/funds/10/f13-cardano-use-cases-product/zkfold-scaling-cardano-with-zk-rollup" TargetMode="External"/><Relationship Id="rId33" Type="http://schemas.openxmlformats.org/officeDocument/2006/relationships/hyperlink" Target="https://projectcatalyst.io/funds/10/f13-cardano-use-cases-product/sundae-labs-uplc-debugger-gastronomy-feature-upgrades-and-enhancements" TargetMode="External"/><Relationship Id="rId32" Type="http://schemas.openxmlformats.org/officeDocument/2006/relationships/hyperlink" Target="https://projectcatalyst.io/funds/10/f13-cardano-use-cases-product/mlabs-cardano-racers-hydra-auctions-and-user-experience-drive" TargetMode="External"/><Relationship Id="rId35" Type="http://schemas.openxmlformats.org/officeDocument/2006/relationships/hyperlink" Target="https://projectcatalyst.io/funds/10/f13-cardano-use-cases-product/onboarding-solana-ecosystem-to-cardano-via-rosen-bridge" TargetMode="External"/><Relationship Id="rId34" Type="http://schemas.openxmlformats.org/officeDocument/2006/relationships/hyperlink" Target="https://projectcatalyst.io/funds/10/f13-cardano-use-cases-product/handlepay-framework-by-dollarhandle" TargetMode="External"/><Relationship Id="rId37" Type="http://schemas.openxmlformats.org/officeDocument/2006/relationships/hyperlink" Target="https://projectcatalyst.io/funds/10/f13-cardano-use-cases-product/optim-fluidtokens-borrow-protocol-oada-lendborrow-market" TargetMode="External"/><Relationship Id="rId36" Type="http://schemas.openxmlformats.org/officeDocument/2006/relationships/hyperlink" Target="https://projectcatalyst.io/funds/10/f13-cardano-use-cases-product/crypt-keeper" TargetMode="External"/><Relationship Id="rId39" Type="http://schemas.openxmlformats.org/officeDocument/2006/relationships/hyperlink" Target="https://projectcatalyst.io/funds/10/f13-cardano-use-cases-product/fluidefi-evmbtc-wallets-with-any-cardano-dapp" TargetMode="External"/><Relationship Id="rId38" Type="http://schemas.openxmlformats.org/officeDocument/2006/relationships/hyperlink" Target="https://projectcatalyst.io/funds/10/f13-cardano-use-cases-product/charli3-x-gerowallet-adacnt-subscription-service-automated-scheduled-payment-mechanism-and-subscription-setup-platform" TargetMode="External"/><Relationship Id="rId20" Type="http://schemas.openxmlformats.org/officeDocument/2006/relationships/hyperlink" Target="https://projectcatalyst.io/funds/10/f13-cardano-use-cases-product/extended-quadratic-funding-fair-decentralized-and-inclusive-funding-for-underrepresented-open-source-projects" TargetMode="External"/><Relationship Id="rId22" Type="http://schemas.openxmlformats.org/officeDocument/2006/relationships/hyperlink" Target="https://projectcatalyst.io/funds/10/f13-cardano-use-cases-product/indigo-x-minswap-peg-stabilizing-liquidity-pools" TargetMode="External"/><Relationship Id="rId21" Type="http://schemas.openxmlformats.org/officeDocument/2006/relationships/hyperlink" Target="https://projectcatalyst.io/funds/10/f13-cardano-use-cases-product/cswap-real-world-asset-expansion-real-value-for-cardano" TargetMode="External"/><Relationship Id="rId24" Type="http://schemas.openxmlformats.org/officeDocument/2006/relationships/hyperlink" Target="https://projectcatalyst.io/funds/10/f13-cardano-use-cases-product/cardano-beam-depin" TargetMode="External"/><Relationship Id="rId23" Type="http://schemas.openxmlformats.org/officeDocument/2006/relationships/hyperlink" Target="https://projectcatalyst.io/funds/10/f13-cardano-use-cases-product/open-sourcing-vespr-or-vespr-turbo" TargetMode="External"/><Relationship Id="rId26" Type="http://schemas.openxmlformats.org/officeDocument/2006/relationships/hyperlink" Target="https://projectcatalyst.io/funds/10/f13-cardano-use-cases-product/unhcr-x-unbox-rewarding-advocacy-and-creating-stronger-connections-between-donors-and-the-initiatives-they-support" TargetMode="External"/><Relationship Id="rId25" Type="http://schemas.openxmlformats.org/officeDocument/2006/relationships/hyperlink" Target="https://projectcatalyst.io/funds/10/f13-cardano-use-cases-product/merchadise-x-uverify-x-little-legends-merch-store-for-authenticity-and-privacy" TargetMode="External"/><Relationship Id="rId28" Type="http://schemas.openxmlformats.org/officeDocument/2006/relationships/hyperlink" Target="https://projectcatalyst.io/funds/10/f13-cardano-use-cases-product/uverify-web3-without-nfts-and-fts" TargetMode="External"/><Relationship Id="rId27" Type="http://schemas.openxmlformats.org/officeDocument/2006/relationships/hyperlink" Target="https://projectcatalyst.io/funds/10/f13-cardano-use-cases-product/the-1-enterprise-grade-cfo-tech-stack-bridging-cardano-txn-data-into-quickbooks-netsuite-workday-sage-xero-and-more" TargetMode="External"/><Relationship Id="rId29" Type="http://schemas.openxmlformats.org/officeDocument/2006/relationships/hyperlink" Target="https://projectcatalyst.io/funds/10/f13-cardano-use-cases-product/minswap-open-batching-protocol" TargetMode="External"/><Relationship Id="rId11" Type="http://schemas.openxmlformats.org/officeDocument/2006/relationships/hyperlink" Target="https://projectcatalyst.io/funds/10/f13-cardano-use-cases-product/work-courses-accelerating-ecosystem-growth-with-cardano-mastersclass-and-proof-of-knowledge" TargetMode="External"/><Relationship Id="rId10" Type="http://schemas.openxmlformats.org/officeDocument/2006/relationships/hyperlink" Target="https://projectcatalyst.io/funds/10/f13-cardano-use-cases-product/protocol-risk-simulation-engine-built-by-xerberus" TargetMode="External"/><Relationship Id="rId13" Type="http://schemas.openxmlformats.org/officeDocument/2006/relationships/hyperlink" Target="https://projectcatalyst.io/funds/10/f13-cardano-use-cases-product/proof-of-onboarding-with-onboardninja" TargetMode="External"/><Relationship Id="rId12" Type="http://schemas.openxmlformats.org/officeDocument/2006/relationships/hyperlink" Target="https://projectcatalyst.io/funds/10/f13-cardano-use-cases-product/zkfold-x-asterizm-interoperability-solution" TargetMode="External"/><Relationship Id="rId15" Type="http://schemas.openxmlformats.org/officeDocument/2006/relationships/hyperlink" Target="https://projectcatalyst.io/funds/10/f13-cardano-use-cases-product/anti-counterfeiting-system-integrating-with-cardano-blockchain" TargetMode="External"/><Relationship Id="rId14" Type="http://schemas.openxmlformats.org/officeDocument/2006/relationships/hyperlink" Target="https://projectcatalyst.io/funds/10/f13-cardano-use-cases-product/mlabs-pisa-fees-enabling-decentralized-fee-trading-on-cardano" TargetMode="External"/><Relationship Id="rId17" Type="http://schemas.openxmlformats.org/officeDocument/2006/relationships/hyperlink" Target="https://projectcatalyst.io/funds/10/f13-cardano-use-cases-product/mlabs-advancing-plutarch-and-ctl-cip-integration-api-enhancements-and-improved-infrastructure" TargetMode="External"/><Relationship Id="rId16" Type="http://schemas.openxmlformats.org/officeDocument/2006/relationships/hyperlink" Target="https://projectcatalyst.io/funds/10/f13-cardano-use-cases-product/lockn-cardano-l1-and-hydra-l2-support-for-bypp-iot-smart-hardware-products-eg-gachagacha" TargetMode="External"/><Relationship Id="rId19" Type="http://schemas.openxmlformats.org/officeDocument/2006/relationships/hyperlink" Target="https://projectcatalyst.io/funds/10/f13-cardano-use-cases-product/catalystexplorer-20-ai-powered-exploration-proposal-tinder-and-funding-transparency-at-your-fingertips-by-lido-nation" TargetMode="External"/><Relationship Id="rId18" Type="http://schemas.openxmlformats.org/officeDocument/2006/relationships/hyperlink" Target="https://projectcatalyst.io/funds/10/f13-cardano-use-cases-product/anvil-x-nuvola-c-hub-bringing-collateralization-to-the-global-stage" TargetMode="External"/><Relationship Id="rId84" Type="http://schemas.openxmlformats.org/officeDocument/2006/relationships/hyperlink" Target="https://projectcatalyst.io/funds/10/f13-cardano-use-cases-product/yield-aggregator-lendingborrowingliquidity-poolfarming" TargetMode="External"/><Relationship Id="rId83" Type="http://schemas.openxmlformats.org/officeDocument/2006/relationships/hyperlink" Target="https://projectcatalyst.io/funds/10/f13-cardano-use-cases-product/ada-for-salesforce" TargetMode="External"/><Relationship Id="rId86" Type="http://schemas.openxmlformats.org/officeDocument/2006/relationships/hyperlink" Target="https://projectcatalyst.io/funds/10/f13-cardano-use-cases-product/orcfax-api-on-demand-publications" TargetMode="External"/><Relationship Id="rId85" Type="http://schemas.openxmlformats.org/officeDocument/2006/relationships/hyperlink" Target="https://projectcatalyst.io/funds/10/f13-cardano-use-cases-product/enabling-1-billion-telegram-users-to-make-ada-and-dollarzeke-payments-profilas-cardano-payment-revolution-on-telegram-powered-by-ammer-wallet" TargetMode="External"/><Relationship Id="rId88" Type="http://schemas.openxmlformats.org/officeDocument/2006/relationships/hyperlink" Target="https://projectcatalyst.io/funds/10/f13-cardano-use-cases-product/danogo-fixed-term-deposit" TargetMode="External"/><Relationship Id="rId87" Type="http://schemas.openxmlformats.org/officeDocument/2006/relationships/hyperlink" Target="https://projectcatalyst.io/funds/10/f13-cardano-use-cases-product/vespr-in-app-governance-and-catalyst-registration" TargetMode="External"/><Relationship Id="rId89" Type="http://schemas.openxmlformats.org/officeDocument/2006/relationships/hyperlink" Target="https://projectcatalyst.io/funds/10/f13-cardano-use-cases-product/on-chain-debt-settlement-for-bill-splitting-app" TargetMode="External"/><Relationship Id="rId80" Type="http://schemas.openxmlformats.org/officeDocument/2006/relationships/hyperlink" Target="https://projectcatalyst.io/funds/10/f13-cardano-use-cases-product/dexhunter-adding-advanced-order-types" TargetMode="External"/><Relationship Id="rId82" Type="http://schemas.openxmlformats.org/officeDocument/2006/relationships/hyperlink" Target="https://projectcatalyst.io/funds/10/f13-cardano-use-cases-product/we-will-build-a-site-where-user-can-purchase-v-preca-with-tokens-such-as-ada-users-can-purchase-v-preca-using-the-tokens-they-own-and-by-issuing-a-real-card-they-can-make-payments-at-visa-memb-36457" TargetMode="External"/><Relationship Id="rId81" Type="http://schemas.openxmlformats.org/officeDocument/2006/relationships/hyperlink" Target="https://projectcatalyst.io/funds/10/f13-cardano-use-cases-product/metera-protocol-sdk-for-index-tokens" TargetMode="External"/><Relationship Id="rId73" Type="http://schemas.openxmlformats.org/officeDocument/2006/relationships/hyperlink" Target="https://projectcatalyst.io/funds/10/f13-cardano-use-cases-product/taptools-free-wallet-insights-for-token-trades" TargetMode="External"/><Relationship Id="rId72" Type="http://schemas.openxmlformats.org/officeDocument/2006/relationships/hyperlink" Target="https://projectcatalyst.io/funds/10/f13-cardano-use-cases-product/danogo-decentralized-exchange-market-for-zero-coupon-bond-rwa" TargetMode="External"/><Relationship Id="rId75" Type="http://schemas.openxmlformats.org/officeDocument/2006/relationships/hyperlink" Target="https://projectcatalyst.io/funds/10/f13-cardano-use-cases-product/ikigai-or-award-winning-indie-game-ascent-rivals-beta-release" TargetMode="External"/><Relationship Id="rId74" Type="http://schemas.openxmlformats.org/officeDocument/2006/relationships/hyperlink" Target="https://projectcatalyst.io/funds/10/f13-cardano-use-cases-product/zkfold-x-liqvid-an-omnichain-baskets-of-tokenized-rwas" TargetMode="External"/><Relationship Id="rId77" Type="http://schemas.openxmlformats.org/officeDocument/2006/relationships/hyperlink" Target="https://projectcatalyst.io/funds/10/f13-cardano-use-cases-product/vespr-x-dexhunter-stable-swaps-aggregation-29be0" TargetMode="External"/><Relationship Id="rId76" Type="http://schemas.openxmlformats.org/officeDocument/2006/relationships/hyperlink" Target="https://projectcatalyst.io/funds/10/f13-cardano-use-cases-product/gerowallet-x-bring-building-ada-cashback-chrome-extension" TargetMode="External"/><Relationship Id="rId79" Type="http://schemas.openxmlformats.org/officeDocument/2006/relationships/hyperlink" Target="https://projectcatalyst.io/funds/10/f13-cardano-use-cases-product/orcfax-developing-the-decentralized-echonet" TargetMode="External"/><Relationship Id="rId78" Type="http://schemas.openxmlformats.org/officeDocument/2006/relationships/hyperlink" Target="https://projectcatalyst.io/funds/10/f13-cardano-use-cases-product/revuto-the-first-cross-chain-swap-on-cardano-swap-the-most-popular-cryptocurrencies-for-cardano-tokens-and-back-in-seconds-like-btc-to-iag-sol-to-snek-eth-to-min-usdt-to-usdm" TargetMode="External"/><Relationship Id="rId71" Type="http://schemas.openxmlformats.org/officeDocument/2006/relationships/hyperlink" Target="https://projectcatalyst.io/funds/10/f13-cardano-use-cases-product/nufi-wallet-enhancing-bitcoin-and-cardano-interoperability" TargetMode="External"/><Relationship Id="rId70" Type="http://schemas.openxmlformats.org/officeDocument/2006/relationships/hyperlink" Target="https://projectcatalyst.io/funds/10/f13-cardano-use-cases-product/orcfax-feeds-integration-of-xerberus-risk-ratings" TargetMode="External"/><Relationship Id="rId62" Type="http://schemas.openxmlformats.org/officeDocument/2006/relationships/hyperlink" Target="https://projectcatalyst.io/funds/10/f13-cardano-use-cases-product/turbo-boosted-stake-by-fluid" TargetMode="External"/><Relationship Id="rId61" Type="http://schemas.openxmlformats.org/officeDocument/2006/relationships/hyperlink" Target="https://projectcatalyst.io/funds/10/f13-cardano-use-cases-product/drip-pass-seamless-adoption-new-user-liquidity-funnel" TargetMode="External"/><Relationship Id="rId64" Type="http://schemas.openxmlformats.org/officeDocument/2006/relationships/hyperlink" Target="https://projectcatalyst.io/funds/10/f13-cardano-use-cases-product/dexhunter-one-click-swaps" TargetMode="External"/><Relationship Id="rId63" Type="http://schemas.openxmlformats.org/officeDocument/2006/relationships/hyperlink" Target="https://projectcatalyst.io/funds/10/f13-cardano-use-cases-product/enhanced-recordstore-integration-in-the-newm-music-app" TargetMode="External"/><Relationship Id="rId66" Type="http://schemas.openxmlformats.org/officeDocument/2006/relationships/hyperlink" Target="https://projectcatalyst.io/funds/10/f13-cardano-use-cases-product/cardanoscan-realtime-features" TargetMode="External"/><Relationship Id="rId65" Type="http://schemas.openxmlformats.org/officeDocument/2006/relationships/hyperlink" Target="https://projectcatalyst.io/funds/10/f13-cardano-use-cases-product/ledger-live-conway-support-drep-delegation" TargetMode="External"/><Relationship Id="rId68" Type="http://schemas.openxmlformats.org/officeDocument/2006/relationships/hyperlink" Target="https://projectcatalyst.io/funds/10/f13-cardano-use-cases-product/revuto-pay-invoices-issued-in-fiat-with-cardano-native-tokens-from-the-revuto-app" TargetMode="External"/><Relationship Id="rId67" Type="http://schemas.openxmlformats.org/officeDocument/2006/relationships/hyperlink" Target="https://projectcatalyst.io/funds/10/f13-cardano-use-cases-product/djedalliance-stableorder-gold-stablecoin-on-cardano" TargetMode="External"/><Relationship Id="rId60" Type="http://schemas.openxmlformats.org/officeDocument/2006/relationships/hyperlink" Target="https://projectcatalyst.io/funds/10/f13-cardano-use-cases-product/taptools-wallet-health-and-portfolio-risk-analyzer" TargetMode="External"/><Relationship Id="rId69" Type="http://schemas.openxmlformats.org/officeDocument/2006/relationships/hyperlink" Target="https://projectcatalyst.io/funds/10/f13-cardano-use-cases-product/integrating-minswap-and-maya-protocol-dex-on-edge-platform-with-ada-and-liquidity-stakinge" TargetMode="External"/><Relationship Id="rId51" Type="http://schemas.openxmlformats.org/officeDocument/2006/relationships/hyperlink" Target="https://projectcatalyst.io/funds/10/f13-cardano-use-cases-product/newm-multi-track-releases-albums" TargetMode="External"/><Relationship Id="rId50" Type="http://schemas.openxmlformats.org/officeDocument/2006/relationships/hyperlink" Target="https://projectcatalyst.io/funds/10/f13-cardano-use-cases-product/optim-oada-ada-lend-module-ada-lending-to-top-cardano-defi-money-markets" TargetMode="External"/><Relationship Id="rId53" Type="http://schemas.openxmlformats.org/officeDocument/2006/relationships/hyperlink" Target="https://projectcatalyst.io/funds/10/f13-cardano-use-cases-product/decentralised-bridge-connecting-cardano-and-midnight-using-novel-zero-knowledge-proof-relayer" TargetMode="External"/><Relationship Id="rId52" Type="http://schemas.openxmlformats.org/officeDocument/2006/relationships/hyperlink" Target="https://projectcatalyst.io/funds/10/f13-cardano-use-cases-product/typhon-wallet-seamless-multi-signature-features" TargetMode="External"/><Relationship Id="rId55" Type="http://schemas.openxmlformats.org/officeDocument/2006/relationships/hyperlink" Target="https://projectcatalyst.io/funds/10/f13-cardano-use-cases-product/nmkr-api-integration-for-newm-studio-nft-creation" TargetMode="External"/><Relationship Id="rId54" Type="http://schemas.openxmlformats.org/officeDocument/2006/relationships/hyperlink" Target="https://projectcatalyst.io/funds/10/f13-cardano-use-cases-product/cardanoscan-analytics-charts-v2" TargetMode="External"/><Relationship Id="rId57" Type="http://schemas.openxmlformats.org/officeDocument/2006/relationships/hyperlink" Target="https://projectcatalyst.io/funds/10/f13-cardano-use-cases-product/onboarding-sui-ecosystem-to-cardano-via-rosen-bridge" TargetMode="External"/><Relationship Id="rId56" Type="http://schemas.openxmlformats.org/officeDocument/2006/relationships/hyperlink" Target="https://projectcatalyst.io/funds/10/f13-cardano-use-cases-product/accelerating-innovation-bring-ticketme-most-successful-japanese-nft-ticketing-company-to-cardano" TargetMode="External"/><Relationship Id="rId59" Type="http://schemas.openxmlformats.org/officeDocument/2006/relationships/hyperlink" Target="https://projectcatalyst.io/funds/10/f13-cardano-use-cases-product/taptools-stablecoin-ecosystem-dashboard-for-cardano" TargetMode="External"/><Relationship Id="rId58" Type="http://schemas.openxmlformats.org/officeDocument/2006/relationships/hyperlink" Target="https://projectcatalyst.io/funds/10/f13-cardano-use-cases-product/orcfax-advancing-cardano-oracle-transparency-enable-self-hosting-real-time-features-and-live-collector-price-data-for-the-orcfax-explorer" TargetMode="External"/><Relationship Id="rId107" Type="http://schemas.openxmlformats.org/officeDocument/2006/relationships/hyperlink" Target="https://projectcatalyst.io/funds/10/f13-cardano-use-cases-product/rare-events-mobile-app-cardano-nft-ticketing-and-conference-goer-platform-powered-by-rare-network-rare-evo-0bbaf" TargetMode="External"/><Relationship Id="rId106" Type="http://schemas.openxmlformats.org/officeDocument/2006/relationships/hyperlink" Target="https://projectcatalyst.io/funds/10/f13-cardano-use-cases-product/lenfi-voltaire-enable-ada-liquidity-for-drep-delegation" TargetMode="External"/><Relationship Id="rId105" Type="http://schemas.openxmlformats.org/officeDocument/2006/relationships/hyperlink" Target="https://projectcatalyst.io/funds/10/f13-cardano-use-cases-product/ai-powered-governance-streamlining-cardanos-governance-with-multi-agent-system" TargetMode="External"/><Relationship Id="rId104" Type="http://schemas.openxmlformats.org/officeDocument/2006/relationships/hyperlink" Target="https://projectcatalyst.io/funds/10/f13-cardano-use-cases-product/clarity-dev-toolkit-community-and-dao-management" TargetMode="External"/><Relationship Id="rId109" Type="http://schemas.openxmlformats.org/officeDocument/2006/relationships/hyperlink" Target="https://projectcatalyst.io/funds/10/f13-cardano-use-cases-product/andamioidentusmatou-identity-for-education-and-economic-impact" TargetMode="External"/><Relationship Id="rId108" Type="http://schemas.openxmlformats.org/officeDocument/2006/relationships/hyperlink" Target="https://projectcatalyst.io/funds/10/f13-cardano-use-cases-product/rare-affiliate-hub-cardano-sales-payroll-promo-codes-and-bounties-management-platform-powered-by-rare-network-rare-evo" TargetMode="External"/><Relationship Id="rId103" Type="http://schemas.openxmlformats.org/officeDocument/2006/relationships/hyperlink" Target="https://projectcatalyst.io/funds/10/f13-cardano-use-cases-product/mayz-indexing-vending-machine" TargetMode="External"/><Relationship Id="rId102" Type="http://schemas.openxmlformats.org/officeDocument/2006/relationships/hyperlink" Target="https://projectcatalyst.io/funds/10/f13-cardano-use-cases-product/orcfax-development-of-composite-oracle-feed" TargetMode="External"/><Relationship Id="rId101" Type="http://schemas.openxmlformats.org/officeDocument/2006/relationships/hyperlink" Target="https://projectcatalyst.io/funds/10/f13-cardano-use-cases-product/cardano-warriors-driving-cardano-adoption-via-epic-games" TargetMode="External"/><Relationship Id="rId100" Type="http://schemas.openxmlformats.org/officeDocument/2006/relationships/hyperlink" Target="https://projectcatalyst.io/funds/10/f13-cardano-use-cases-product/herd-a-web3-decentralized-music-and-dj-battle-game-on-cardano-and-midnight" TargetMode="External"/><Relationship Id="rId129" Type="http://schemas.openxmlformats.org/officeDocument/2006/relationships/hyperlink" Target="https://projectcatalyst.io/funds/10/f13-cardano-use-cases-product/veralidity-cardano-gift-cards-integration-with-adobe-commerce-and-magento-2-open-source-payment-gateway-redeem-your-gift-cards-on-250k-storefronts" TargetMode="External"/><Relationship Id="rId128" Type="http://schemas.openxmlformats.org/officeDocument/2006/relationships/hyperlink" Target="https://projectcatalyst.io/funds/10/f13-cardano-use-cases-product/oya-busride-ada-wallet-integrated-blockchain-ticketing-and-welfare-system-for-public-transport" TargetMode="External"/><Relationship Id="rId127" Type="http://schemas.openxmlformats.org/officeDocument/2006/relationships/hyperlink" Target="https://projectcatalyst.io/funds/10/f13-cardano-use-cases-product/adaex-p2p-module-using-mobile-money-in-africa-empowering-dex-on-cardano-for-seamless-peer-to-peer-transactions" TargetMode="External"/><Relationship Id="rId126" Type="http://schemas.openxmlformats.org/officeDocument/2006/relationships/hyperlink" Target="https://projectcatalyst.io/funds/10/f13-cardano-use-cases-product/integration-of-cardano-into-the-infinity-wallet-and-first-of-its-kind-web3-browser-bringing-access-to-2500000-wallets" TargetMode="External"/><Relationship Id="rId121" Type="http://schemas.openxmlformats.org/officeDocument/2006/relationships/hyperlink" Target="https://projectcatalyst.io/funds/10/f13-cardano-use-cases-product/rare-rewards-cardano-native-asset-loyalty-points-and-nft-ticketing-platform-powered-by-rare-network-rare-evo-7ded0" TargetMode="External"/><Relationship Id="rId120" Type="http://schemas.openxmlformats.org/officeDocument/2006/relationships/hyperlink" Target="https://projectcatalyst.io/funds/10/f13-cardano-use-cases-product/vault3-token-gated-forms-no-code-platform-to-create-and-manage-custom-forms-with-access-conditions-for-collecting-data-from-token-holders-and-delegators" TargetMode="External"/><Relationship Id="rId125" Type="http://schemas.openxmlformats.org/officeDocument/2006/relationships/hyperlink" Target="https://projectcatalyst.io/funds/10/f13-cardano-use-cases-product/cardanokeri-production-identity-browser-extension" TargetMode="External"/><Relationship Id="rId124" Type="http://schemas.openxmlformats.org/officeDocument/2006/relationships/hyperlink" Target="https://projectcatalyst.io/funds/10/f13-cardano-use-cases-product/onboarding-cardano-blockchain-to-siki-enhancing-live-streaming-with-web3-utility" TargetMode="External"/><Relationship Id="rId123" Type="http://schemas.openxmlformats.org/officeDocument/2006/relationships/hyperlink" Target="https://projectcatalyst.io/funds/10/f13-cardano-use-cases-product/treasuryx-building-stablecoin-infrastructure-for-a-decentralized-future" TargetMode="External"/><Relationship Id="rId122" Type="http://schemas.openxmlformats.org/officeDocument/2006/relationships/hyperlink" Target="https://projectcatalyst.io/funds/10/f13-cardano-use-cases-product/bubblemaps-on-cardano-ft-dexhunter" TargetMode="External"/><Relationship Id="rId95" Type="http://schemas.openxmlformats.org/officeDocument/2006/relationships/hyperlink" Target="https://projectcatalyst.io/funds/10/f13-cardano-use-cases-product/ikigai-or-shopify-plugin-expanding-cardano-reach-to-45-million-stores" TargetMode="External"/><Relationship Id="rId94" Type="http://schemas.openxmlformats.org/officeDocument/2006/relationships/hyperlink" Target="https://projectcatalyst.io/funds/10/f13-cardano-use-cases-product/vyfi-open-source-multi-dex-auto-harvester" TargetMode="External"/><Relationship Id="rId97" Type="http://schemas.openxmlformats.org/officeDocument/2006/relationships/hyperlink" Target="https://projectcatalyst.io/funds/10/f13-cardano-use-cases-product/ikigai-or-open-source-esports-sponsorship-and-payouts-protocol" TargetMode="External"/><Relationship Id="rId96" Type="http://schemas.openxmlformats.org/officeDocument/2006/relationships/hyperlink" Target="https://projectcatalyst.io/funds/10/f13-cardano-use-cases-product/obymare-v1-smart-contract-security-audit-i-big-blymp" TargetMode="External"/><Relationship Id="rId99" Type="http://schemas.openxmlformats.org/officeDocument/2006/relationships/hyperlink" Target="https://projectcatalyst.io/funds/10/f13-cardano-use-cases-product/emddi-the-future-of-transparent-and-efficient-ride-hailing" TargetMode="External"/><Relationship Id="rId98" Type="http://schemas.openxmlformats.org/officeDocument/2006/relationships/hyperlink" Target="https://projectcatalyst.io/funds/10/f13-cardano-use-cases-product/cardano-seedsigner-affordable-diy-air-gapped-hardware-wallet" TargetMode="External"/><Relationship Id="rId91" Type="http://schemas.openxmlformats.org/officeDocument/2006/relationships/hyperlink" Target="https://projectcatalyst.io/funds/10/f13-cardano-use-cases-product/digital-signing-on-cardano-4free-by-swisscom-nmkr-iamx" TargetMode="External"/><Relationship Id="rId90" Type="http://schemas.openxmlformats.org/officeDocument/2006/relationships/hyperlink" Target="https://projectcatalyst.io/funds/10/f13-cardano-use-cases-product/metamask-cardano-wallet-snap-and-social-login-widget-power-packed-enhancements" TargetMode="External"/><Relationship Id="rId93" Type="http://schemas.openxmlformats.org/officeDocument/2006/relationships/hyperlink" Target="https://projectcatalyst.io/funds/10/f13-cardano-use-cases-product/decentralized-voting-and-authentication-system" TargetMode="External"/><Relationship Id="rId92" Type="http://schemas.openxmlformats.org/officeDocument/2006/relationships/hyperlink" Target="https://projectcatalyst.io/funds/10/f13-cardano-use-cases-product/cardanoscan-private-notes-labels-and-favourites" TargetMode="External"/><Relationship Id="rId118" Type="http://schemas.openxmlformats.org/officeDocument/2006/relationships/hyperlink" Target="https://projectcatalyst.io/funds/10/f13-cardano-use-cases-product/vyfi-open-source-multi-chain-auto-harvester" TargetMode="External"/><Relationship Id="rId117" Type="http://schemas.openxmlformats.org/officeDocument/2006/relationships/hyperlink" Target="https://projectcatalyst.io/funds/10/f13-cardano-use-cases-product/ai-driven-blockchain-transactions-for-the-cyber-economy" TargetMode="External"/><Relationship Id="rId116" Type="http://schemas.openxmlformats.org/officeDocument/2006/relationships/hyperlink" Target="https://projectcatalyst.io/funds/10/f13-cardano-use-cases-product/frenbot-simplifying-cardano-native-token-trading-for-over-15-billion-users-on-discord-and-telegram" TargetMode="External"/><Relationship Id="rId115" Type="http://schemas.openxmlformats.org/officeDocument/2006/relationships/hyperlink" Target="https://projectcatalyst.io/funds/10/f13-cardano-use-cases-product/ryp-keeping-the-cardano-ecosystem-informed-anytime-anywhere" TargetMode="External"/><Relationship Id="rId119" Type="http://schemas.openxmlformats.org/officeDocument/2006/relationships/hyperlink" Target="https://projectcatalyst.io/funds/10/f13-cardano-use-cases-product/clarity-vespr-integration-iosandroid-app-to-lower-barrier-to-entry-to-interact-with-and-create-entities-on-cardano" TargetMode="External"/><Relationship Id="rId110" Type="http://schemas.openxmlformats.org/officeDocument/2006/relationships/hyperlink" Target="https://projectcatalyst.io/funds/10/f13-cardano-use-cases-product/csign-feature-development-and-improvements" TargetMode="External"/><Relationship Id="rId114" Type="http://schemas.openxmlformats.org/officeDocument/2006/relationships/hyperlink" Target="https://projectcatalyst.io/funds/10/f13-cardano-use-cases-product/wolfram-voting-power-index" TargetMode="External"/><Relationship Id="rId113" Type="http://schemas.openxmlformats.org/officeDocument/2006/relationships/hyperlink" Target="https://projectcatalyst.io/funds/10/f13-cardano-use-cases-product/drep-ai-assistant-supporting-dreps-with-knowledge-and-analysis" TargetMode="External"/><Relationship Id="rId112" Type="http://schemas.openxmlformats.org/officeDocument/2006/relationships/hyperlink" Target="https://projectcatalyst.io/funds/10/f13-cardano-use-cases-product/yamfore-v1-smart-contract-security-audit-i-big-blymp" TargetMode="External"/><Relationship Id="rId111" Type="http://schemas.openxmlformats.org/officeDocument/2006/relationships/hyperlink" Target="https://projectcatalyst.io/funds/10/f13-cardano-use-cases-product/protecting-your-cardano-portfolio-or-covercryptoio" TargetMode="External"/><Relationship Id="rId200"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projectcatalyst.io/funds/10/f13-cardano-partners-enterprise-randd/institutional-grade-layer-2-for-bitcoin-defi-on-cardano-in-collaboration-with-bitcoinos-tesseract-and-more" TargetMode="External"/><Relationship Id="rId2" Type="http://schemas.openxmlformats.org/officeDocument/2006/relationships/hyperlink" Target="https://projectcatalyst.io/funds/10/f13-cardano-partners-enterprise-randd/bookio-bringing-top-book-publisher-to-cardano" TargetMode="External"/><Relationship Id="rId3" Type="http://schemas.openxmlformats.org/officeDocument/2006/relationships/hyperlink" Target="https://projectcatalyst.io/funds/10/f13-cardano-partners-enterprise-randd/freyr-proof-of-concept-pilot-with-iagon-private-distributed-cloud-service-and-a-fortune-500-company" TargetMode="External"/><Relationship Id="rId4" Type="http://schemas.openxmlformats.org/officeDocument/2006/relationships/hyperlink" Target="https://projectcatalyst.io/funds/10/f13-cardano-partners-enterprise-randd/iagon-and-wurth-platform-for-secure-3d-printing-and-intellectual-property-management" TargetMode="External"/><Relationship Id="rId9" Type="http://schemas.openxmlformats.org/officeDocument/2006/relationships/hyperlink" Target="https://projectcatalyst.io/funds/10/f13-cardano-partners-enterprise-randd/syngenta-agricultural-insight-and-earth-observation-data-uplifts-subsistence-farmers-into-profitability" TargetMode="External"/><Relationship Id="rId5" Type="http://schemas.openxmlformats.org/officeDocument/2006/relationships/hyperlink" Target="https://projectcatalyst.io/funds/10/f13-cardano-partners-enterprise-randd/masumi-secure-compliant-ai-agents-for-companies-like-bmw-generali-and-more-by-serviceplan-group-and-nmkr" TargetMode="External"/><Relationship Id="rId6" Type="http://schemas.openxmlformats.org/officeDocument/2006/relationships/hyperlink" Target="https://projectcatalyst.io/funds/10/f13-cardano-partners-enterprise-randd/switzerland-for-unhcr-united-nations-refugee-agency-optim-finance-innovative-donation-platform-for-digital-assets" TargetMode="External"/><Relationship Id="rId7" Type="http://schemas.openxmlformats.org/officeDocument/2006/relationships/hyperlink" Target="https://projectcatalyst.io/funds/10/f13-cardano-partners-enterprise-randd/fc-barcelona-fan-engagement-infrastructure-cardano" TargetMode="External"/><Relationship Id="rId8" Type="http://schemas.openxmlformats.org/officeDocument/2006/relationships/hyperlink" Target="https://projectcatalyst.io/funds/10/f13-cardano-partners-enterprise-randd/bridging-web2-to-web3-with-swisscom-onboarding-smes-to-cardano-with-digital-signing" TargetMode="External"/><Relationship Id="rId20" Type="http://schemas.openxmlformats.org/officeDocument/2006/relationships/hyperlink" Target="https://projectcatalyst.io/funds/10/f13-cardano-partners-enterprise-randd/charli3-fida-howden-automated-parametric-insurance-using-cardano-blockchain" TargetMode="External"/><Relationship Id="rId22" Type="http://schemas.openxmlformats.org/officeDocument/2006/relationships/hyperlink" Target="https://projectcatalyst.io/funds/10/f13-cardano-partners-enterprise-randd/emil-frey-group-tokenized-vehicle-identities-and-maintenance-logs-guaranteed-minimum-of-40000-vehicles-up-to-millions" TargetMode="External"/><Relationship Id="rId21" Type="http://schemas.openxmlformats.org/officeDocument/2006/relationships/hyperlink" Target="https://projectcatalyst.io/funds/10/f13-cardano-partners-enterprise-randd/cardano-and-midnight-qualified-custody-support" TargetMode="External"/><Relationship Id="rId24" Type="http://schemas.openxmlformats.org/officeDocument/2006/relationships/hyperlink" Target="https://projectcatalyst.io/funds/10/f13-cardano-partners-enterprise-randd/bicycle-identification-number" TargetMode="External"/><Relationship Id="rId23" Type="http://schemas.openxmlformats.org/officeDocument/2006/relationships/hyperlink" Target="https://projectcatalyst.io/funds/10/f13-cardano-partners-enterprise-randd/introducing-cardano-to-pago-tic-an-argentine-payment-platform-with-more-than-1-billion-usd-in-yearly-processing-and-over-3-million-users" TargetMode="External"/><Relationship Id="rId26" Type="http://schemas.openxmlformats.org/officeDocument/2006/relationships/drawing" Target="../drawings/drawing6.xml"/><Relationship Id="rId25" Type="http://schemas.openxmlformats.org/officeDocument/2006/relationships/hyperlink" Target="https://projectcatalyst.io/funds/10/f13-cardano-partners-enterprise-randd/saleen-x-pierre-auto-group-on-chain-vehicle-history-reports-implemented-in-usa-dealership-network-for-guaranteed-minimum-of-100000-vehicles" TargetMode="External"/><Relationship Id="rId11" Type="http://schemas.openxmlformats.org/officeDocument/2006/relationships/hyperlink" Target="https://projectcatalyst.io/funds/10/f13-cardano-partners-enterprise-randd/unbox-smart-battery-passports-connecting-the-largest-industrial-battery-manufacturer-in-the-world-to-cardano-using-zero-knowledge-tech-for-secure-and-private-sharing-of-battery-data-across-the-5de85" TargetMode="External"/><Relationship Id="rId10" Type="http://schemas.openxmlformats.org/officeDocument/2006/relationships/hyperlink" Target="https://projectcatalyst.io/funds/10/f13-cardano-partners-enterprise-randd/plastiks-and-csa-powering-plastic-waste-recovery-for-danone-and-other-leading-brands-with-cardano-built-plastic-credit-marketplace" TargetMode="External"/><Relationship Id="rId13" Type="http://schemas.openxmlformats.org/officeDocument/2006/relationships/hyperlink" Target="https://projectcatalyst.io/funds/10/f13-cardano-partners-enterprise-randd/cardano-and-gleif-vlei-identity-network" TargetMode="External"/><Relationship Id="rId12" Type="http://schemas.openxmlformats.org/officeDocument/2006/relationships/hyperlink" Target="https://projectcatalyst.io/funds/10/f13-cardano-partners-enterprise-randd/cardano-powered-rwa-traceability-for-sustainable-lithium-production-in-argentinas-dollar56b-industry" TargetMode="External"/><Relationship Id="rId15" Type="http://schemas.openxmlformats.org/officeDocument/2006/relationships/hyperlink" Target="https://projectcatalyst.io/funds/10/f13-cardano-partners-enterprise-randd/atala-prism-social-implementation-one-health-project-for-animal-with-toppan-etc-proof-of-concept-for-data-liberation-from-big-tech" TargetMode="External"/><Relationship Id="rId14" Type="http://schemas.openxmlformats.org/officeDocument/2006/relationships/hyperlink" Target="https://projectcatalyst.io/funds/10/f13-cardano-partners-enterprise-randd/cardano-wallets-access-to-18m-smart-locks-at-hyatt-hilton-wework-and-40k-customers-more-via-saltosystemscom" TargetMode="External"/><Relationship Id="rId17" Type="http://schemas.openxmlformats.org/officeDocument/2006/relationships/hyperlink" Target="https://projectcatalyst.io/funds/10/f13-cardano-partners-enterprise-randd/finest-investments-tokenization-launchpad-v3-by-nmkr-fluid-and-iamx-finma-compliant-funding-access-for-cardano-projects-enabling-access-to-capital-markets-with-electronic-securities-for-profes-b36a0" TargetMode="External"/><Relationship Id="rId16" Type="http://schemas.openxmlformats.org/officeDocument/2006/relationships/hyperlink" Target="https://projectcatalyst.io/funds/10/f13-cardano-partners-enterprise-randd/indianchain-partnerchain-for-indian-state-govts-ministry-of-agriculture-to-secure-10-million-agri-settlementsyear-on-cardano-using-partnerchain-toolkit" TargetMode="External"/><Relationship Id="rId19" Type="http://schemas.openxmlformats.org/officeDocument/2006/relationships/hyperlink" Target="https://projectcatalyst.io/funds/10/f13-cardano-partners-enterprise-randd/serve-remittance-use-cases-through-liriums-institutional-api-and-mastercard-crypto-credentials" TargetMode="External"/><Relationship Id="rId18" Type="http://schemas.openxmlformats.org/officeDocument/2006/relationships/hyperlink" Target="https://projectcatalyst.io/funds/10/f13-cardano-partners-enterprise-randd/cardano-and-kluh-group-identity-and-access-management-for-enterprises-a-blueprint-for-the-security-industry"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projectcatalyst.io/funds/10/f13-cardano-partners-growth-and-acceleration/emurgo-lm-x-undp-accelerator-piloting-undps-project-pipeline-through-the-cardano-blockchain" TargetMode="External"/><Relationship Id="rId2" Type="http://schemas.openxmlformats.org/officeDocument/2006/relationships/hyperlink" Target="https://projectcatalyst.io/funds/10/f13-cardano-partners-growth-and-acceleration/draper-university-x-cardano-founder-residency-silicon-valley" TargetMode="External"/><Relationship Id="rId3" Type="http://schemas.openxmlformats.org/officeDocument/2006/relationships/hyperlink" Target="https://projectcatalyst.io/funds/10/f13-cardano-partners-growth-and-acceleration/cardano-accelerator-by-cv-labs" TargetMode="External"/><Relationship Id="rId4" Type="http://schemas.openxmlformats.org/officeDocument/2006/relationships/hyperlink" Target="https://projectcatalyst.io/funds/10/f13-cardano-partners-growth-and-acceleration/techstars-will-help-cardano-builders-grow-their-businesses-to-drive-cardanos-adoption" TargetMode="External"/><Relationship Id="rId9" Type="http://schemas.openxmlformats.org/officeDocument/2006/relationships/hyperlink" Target="https://projectcatalyst.io/funds/10/f13-cardano-partners-growth-and-acceleration/clarity-x-plug-and-play-on-chain-investment-arm-for-cardano-ecosystem-investments" TargetMode="External"/><Relationship Id="rId5" Type="http://schemas.openxmlformats.org/officeDocument/2006/relationships/hyperlink" Target="https://projectcatalyst.io/funds/10/f13-cardano-partners-growth-and-acceleration/ada-line-bitmax-listing-and-program-to-implement-a-dapp-for-payments-in-ada-on-line" TargetMode="External"/><Relationship Id="rId6" Type="http://schemas.openxmlformats.org/officeDocument/2006/relationships/hyperlink" Target="https://projectcatalyst.io/funds/10/f13-cardano-partners-growth-and-acceleration/cardano-ecosystem-advertising-campaign-on-brave-browsers-ad-platform-4a7c8" TargetMode="External"/><Relationship Id="rId7" Type="http://schemas.openxmlformats.org/officeDocument/2006/relationships/hyperlink" Target="https://projectcatalyst.io/funds/10/f13-cardano-partners-growth-and-acceleration/project-catalyst-and-cardano-ecosystem-marketing-campaign" TargetMode="External"/><Relationship Id="rId8" Type="http://schemas.openxmlformats.org/officeDocument/2006/relationships/hyperlink" Target="https://projectcatalyst.io/funds/10/f13-cardano-partners-growth-and-acceleration/first-tv-program-about-blockchain-bmandc-news" TargetMode="External"/><Relationship Id="rId11" Type="http://schemas.openxmlformats.org/officeDocument/2006/relationships/hyperlink" Target="https://projectcatalyst.io/funds/10/f13-cardano-partners-growth-and-acceleration/cardano-youth-adoption-global-education-and-wallet-activation-via-goodwall" TargetMode="External"/><Relationship Id="rId10" Type="http://schemas.openxmlformats.org/officeDocument/2006/relationships/hyperlink" Target="https://projectcatalyst.io/funds/10/f13-cardano-partners-growth-and-acceleration/uba-cardano-mass-scale-acceleration-university-blockchain-alliance-for-vietnam" TargetMode="External"/><Relationship Id="rId13" Type="http://schemas.openxmlformats.org/officeDocument/2006/relationships/hyperlink" Target="https://projectcatalyst.io/funds/10/f13-cardano-partners-growth-and-acceleration/augmented-reality-ads-on-cardano-370m-monthly-media-contacts-with-top-tier-brands" TargetMode="External"/><Relationship Id="rId12" Type="http://schemas.openxmlformats.org/officeDocument/2006/relationships/hyperlink" Target="https://projectcatalyst.io/funds/10/f13-cardano-partners-growth-and-acceleration/consensus-hackathon-and-accelerator" TargetMode="External"/><Relationship Id="rId1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projectcatalyst.io/funds/10/f13-cardano-use-cases-concept/datawell" TargetMode="External"/><Relationship Id="rId2" Type="http://schemas.openxmlformats.org/officeDocument/2006/relationships/hyperlink" Target="https://projectcatalyst.io/funds/10/f13-cardano-open-developers/hydra-enabled-on-chain-subscriptions-and-pay-as-you-go-micropayments-open-source-library-for-cardano" TargetMode="External"/><Relationship Id="rId3" Type="http://schemas.openxmlformats.org/officeDocument/2006/relationships/hyperlink" Target="https://projectcatalyst.io/funds/10/f13-cardano-open-developers/open-source-plutus-v3-dao-smart-contract" TargetMode="External"/><Relationship Id="rId4" Type="http://schemas.openxmlformats.org/officeDocument/2006/relationships/hyperlink" Target="https://projectcatalyst.io/funds/10/f13-cardano-use-cases-concept/zero-knowledge-proof-of-innocence-on-cardano-encoins-modulo-p-eryx" TargetMode="External"/><Relationship Id="rId9" Type="http://schemas.openxmlformats.org/officeDocument/2006/relationships/hyperlink" Target="https://projectcatalyst.io/funds/10/f13-cardano-open-developers/vespr-any-payment-mobile-deep-link-and-sdk-or-streamlining-cross-application-requests" TargetMode="External"/><Relationship Id="rId5" Type="http://schemas.openxmlformats.org/officeDocument/2006/relationships/hyperlink" Target="https://projectcatalyst.io/funds/10/f13-cardano-open-developers/drep-integration-by-dollarhandle" TargetMode="External"/><Relationship Id="rId6" Type="http://schemas.openxmlformats.org/officeDocument/2006/relationships/hyperlink" Target="https://projectcatalyst.io/funds/10/f13-cardano-open-developers/open-source-cardano-native-token-staking-smart-contract-for-all" TargetMode="External"/><Relationship Id="rId7" Type="http://schemas.openxmlformats.org/officeDocument/2006/relationships/hyperlink" Target="https://projectcatalyst.io/funds/10/f13-cardano-use-cases-concept/mirai-data-bank-we-store-your-important-data-and-your-mind-as-data-in-the-most-secure-way-possible" TargetMode="External"/><Relationship Id="rId8" Type="http://schemas.openxmlformats.org/officeDocument/2006/relationships/hyperlink" Target="https://projectcatalyst.io/funds/10/f13-cardano-open-developers/open-source-staking-basket-v3-smart-contract-upgrade-w-multi-drep-delegation" TargetMode="External"/><Relationship Id="rId132" Type="http://schemas.openxmlformats.org/officeDocument/2006/relationships/hyperlink" Target="https://projectcatalyst.io/funds/10/f13-cardano-open-ecosystem/gimbalabs-regional-cardano-student-society-playbook" TargetMode="External"/><Relationship Id="rId131" Type="http://schemas.openxmlformats.org/officeDocument/2006/relationships/hyperlink" Target="https://projectcatalyst.io/funds/10/f13-cardano-open-developers/open-source-cardano-event-driven-architecture-framework" TargetMode="External"/><Relationship Id="rId130" Type="http://schemas.openxmlformats.org/officeDocument/2006/relationships/hyperlink" Target="https://projectcatalyst.io/funds/10/f13-cardano-use-cases-concept/plaza-a-cardano-focused-marketplace-for-tokenized-services-by-nmkr" TargetMode="External"/><Relationship Id="rId134" Type="http://schemas.openxmlformats.org/officeDocument/2006/relationships/drawing" Target="../drawings/drawing8.xml"/><Relationship Id="rId133" Type="http://schemas.openxmlformats.org/officeDocument/2006/relationships/hyperlink" Target="https://projectcatalyst.io/funds/10/f13-cardano-use-cases-concept/andamio-governance-smart-contracts-gimbalabs-pbl-governance" TargetMode="External"/><Relationship Id="rId40" Type="http://schemas.openxmlformats.org/officeDocument/2006/relationships/hyperlink" Target="https://projectcatalyst.io/funds/10/f13-cardano-open-developers/automating-smart-contract-and-dapp-development" TargetMode="External"/><Relationship Id="rId42" Type="http://schemas.openxmlformats.org/officeDocument/2006/relationships/hyperlink" Target="https://projectcatalyst.io/funds/10/f13-cardano-open-developers/cardano-code-lab-code-test-deploy-all-in-one-place" TargetMode="External"/><Relationship Id="rId41" Type="http://schemas.openxmlformats.org/officeDocument/2006/relationships/hyperlink" Target="https://projectcatalyst.io/funds/10/f13-cardano-use-cases-concept/japango-use-didandvc-to-build-a-japan-lover-daojapango-to-help-25-million-travelers-in-japan" TargetMode="External"/><Relationship Id="rId44" Type="http://schemas.openxmlformats.org/officeDocument/2006/relationships/hyperlink" Target="https://projectcatalyst.io/funds/10/f13-cardano-open-developers/zero-knowledge-rwa-tokenization-and-trading-protocol-on-midnight-open-source" TargetMode="External"/><Relationship Id="rId43" Type="http://schemas.openxmlformats.org/officeDocument/2006/relationships/hyperlink" Target="https://projectcatalyst.io/funds/10/f13-cardano-open-ecosystem/tempo-cardano-community-temp-check-a-platform-for-quick-polls" TargetMode="External"/><Relationship Id="rId46" Type="http://schemas.openxmlformats.org/officeDocument/2006/relationships/hyperlink" Target="https://projectcatalyst.io/funds/10/f13-cardano-open-developers/marlowe-vs-code-extension-ai-and-clis-support-with-gui" TargetMode="External"/><Relationship Id="rId45" Type="http://schemas.openxmlformats.org/officeDocument/2006/relationships/hyperlink" Target="https://projectcatalyst.io/funds/10/f13-cardano-open-developers/cross-platform-sdk-empowering-blockchain-integration" TargetMode="External"/><Relationship Id="rId48" Type="http://schemas.openxmlformats.org/officeDocument/2006/relationships/hyperlink" Target="https://projectcatalyst.io/funds/10/f13-cardano-open-ecosystem/tempo-cardano-drep-insights-comprehensive-governance-statistics" TargetMode="External"/><Relationship Id="rId47" Type="http://schemas.openxmlformats.org/officeDocument/2006/relationships/hyperlink" Target="https://projectcatalyst.io/funds/10/f13-cardano-open-developers/trustpilot-for-dreps-on-chain-dreps-rating-and-review-score-algorithmic-framework-for-cardano-governance" TargetMode="External"/><Relationship Id="rId49" Type="http://schemas.openxmlformats.org/officeDocument/2006/relationships/hyperlink" Target="https://projectcatalyst.io/funds/10/f13-cardano-use-cases-concept/btc-lessgreater-ada-cross-chain-swaps-botty-bot" TargetMode="External"/><Relationship Id="rId31" Type="http://schemas.openxmlformats.org/officeDocument/2006/relationships/hyperlink" Target="https://projectcatalyst.io/funds/10/f13-cardano-open-developers/zig-sdk-for-cardano-a-new-developer-tool" TargetMode="External"/><Relationship Id="rId30" Type="http://schemas.openxmlformats.org/officeDocument/2006/relationships/hyperlink" Target="https://projectcatalyst.io/funds/10/f13-cardano-open-developers/partnerchain-migration-tool-solana-permissioned-env-and-avalanche-subnets-to-cardano-partner-chains" TargetMode="External"/><Relationship Id="rId33" Type="http://schemas.openxmlformats.org/officeDocument/2006/relationships/hyperlink" Target="https://projectcatalyst.io/funds/10/f13-cardano-open-developers/anvil-open-source-universal-wallet-connector-weld-for-unity-godot-and-game-maker" TargetMode="External"/><Relationship Id="rId32" Type="http://schemas.openxmlformats.org/officeDocument/2006/relationships/hyperlink" Target="https://projectcatalyst.io/funds/10/f13-cardano-open-developers/zero-knowledge-proofs-zkp-sdk-for-privacy-in-cardano" TargetMode="External"/><Relationship Id="rId35" Type="http://schemas.openxmlformats.org/officeDocument/2006/relationships/hyperlink" Target="https://projectcatalyst.io/funds/10/f13-cardano-open-developers/next-gen-cardano-explorer-advanced-cardano-smart-contract-analytics-and-dashboard" TargetMode="External"/><Relationship Id="rId34" Type="http://schemas.openxmlformats.org/officeDocument/2006/relationships/hyperlink" Target="https://projectcatalyst.io/funds/10/f13-cardano-open-developers/ai-powered-cardano-ecosystem-dashboard" TargetMode="External"/><Relationship Id="rId37" Type="http://schemas.openxmlformats.org/officeDocument/2006/relationships/hyperlink" Target="https://projectcatalyst.io/funds/10/f13-cardano-use-cases-concept/web3hotels-cardano-based-hotel-booking-platform" TargetMode="External"/><Relationship Id="rId36" Type="http://schemas.openxmlformats.org/officeDocument/2006/relationships/hyperlink" Target="https://projectcatalyst.io/funds/10/f13-cardano-open-developers/dexhunter-price-swaps-and-token-api-for-cardano-developers-and-projects" TargetMode="External"/><Relationship Id="rId39" Type="http://schemas.openxmlformats.org/officeDocument/2006/relationships/hyperlink" Target="https://projectcatalyst.io/funds/10/f13-cardano-open-developers/cardano-native-token-greater-bitcoin-bridge-open-source" TargetMode="External"/><Relationship Id="rId38" Type="http://schemas.openxmlformats.org/officeDocument/2006/relationships/hyperlink" Target="https://projectcatalyst.io/funds/10/f13-cardano-use-cases-concept/dexhunter-oada-mintburn-routing-support" TargetMode="External"/><Relationship Id="rId20" Type="http://schemas.openxmlformats.org/officeDocument/2006/relationships/hyperlink" Target="https://projectcatalyst.io/funds/10/f13-cardano-open-developers/end-to-end-dapp-templates-10-smart-contracts-aiken-mesh-auth-db-ui-by-edda-labs" TargetMode="External"/><Relationship Id="rId22" Type="http://schemas.openxmlformats.org/officeDocument/2006/relationships/hyperlink" Target="https://projectcatalyst.io/funds/10/f13-cardano-open-developers/enterprise-os-cardano-hydra-for-onboarding-institutions-and-enterprises-with-no-codelow-code" TargetMode="External"/><Relationship Id="rId21" Type="http://schemas.openxmlformats.org/officeDocument/2006/relationships/hyperlink" Target="https://projectcatalyst.io/funds/10/f13-cardano-use-cases-concept/nexus-bridge" TargetMode="External"/><Relationship Id="rId24" Type="http://schemas.openxmlformats.org/officeDocument/2006/relationships/hyperlink" Target="https://projectcatalyst.io/funds/10/f13-cardano-open-developers/c-package-for-prism-dids-and-credential-signatures" TargetMode="External"/><Relationship Id="rId23" Type="http://schemas.openxmlformats.org/officeDocument/2006/relationships/hyperlink" Target="https://projectcatalyst.io/funds/10/f13-cardano-open-developers/protofire-developer-studio-v2" TargetMode="External"/><Relationship Id="rId26" Type="http://schemas.openxmlformats.org/officeDocument/2006/relationships/hyperlink" Target="https://projectcatalyst.io/funds/10/f13-cardano-open-developers/open-source-arbitrage-bot-leverage-price-discrepancies-across-cardano-dexs" TargetMode="External"/><Relationship Id="rId25" Type="http://schemas.openxmlformats.org/officeDocument/2006/relationships/hyperlink" Target="https://projectcatalyst.io/funds/10/f13-cardano-open-developers/caro-cardano-dev-studio-desktop-gui-for-cardano-cli" TargetMode="External"/><Relationship Id="rId28" Type="http://schemas.openxmlformats.org/officeDocument/2006/relationships/hyperlink" Target="https://projectcatalyst.io/funds/10/f13-cardano-open-ecosystem/open-source-onboarding-blockchain-101-meetup-course" TargetMode="External"/><Relationship Id="rId27" Type="http://schemas.openxmlformats.org/officeDocument/2006/relationships/hyperlink" Target="https://projectcatalyst.io/funds/10/f13-cardano-open-developers/tempo-empowering-delegation-comprehensive-drep-profiles-for-ada-holders" TargetMode="External"/><Relationship Id="rId29" Type="http://schemas.openxmlformats.org/officeDocument/2006/relationships/hyperlink" Target="https://projectcatalyst.io/funds/10/f13-cardano-open-developers/yepple-cip-68-token-creation-sdk-to-fuel-defi-and-depin" TargetMode="External"/><Relationship Id="rId11" Type="http://schemas.openxmlformats.org/officeDocument/2006/relationships/hyperlink" Target="https://projectcatalyst.io/funds/10/f13-cardano-open-developers/protofire-cardano-cross-chain-interoperability-protocol-integration" TargetMode="External"/><Relationship Id="rId10" Type="http://schemas.openxmlformats.org/officeDocument/2006/relationships/hyperlink" Target="https://projectcatalyst.io/funds/10/f13-cardano-open-developers/smartcodeverifier-automated-formal-verification-tool-for-smart-contract-code" TargetMode="External"/><Relationship Id="rId13" Type="http://schemas.openxmlformats.org/officeDocument/2006/relationships/hyperlink" Target="https://projectcatalyst.io/funds/10/f13-cardano-open-developers/cardano-sdk-for-mobile-dapp-development" TargetMode="External"/><Relationship Id="rId12" Type="http://schemas.openxmlformats.org/officeDocument/2006/relationships/hyperlink" Target="https://projectcatalyst.io/funds/10/f13-cardano-open-developers/coxylibjs-simplifying-cardano-dapp-development" TargetMode="External"/><Relationship Id="rId15" Type="http://schemas.openxmlformats.org/officeDocument/2006/relationships/hyperlink" Target="https://projectcatalyst.io/funds/10/f13-cardano-open-developers/plutus-v3-for-opshin" TargetMode="External"/><Relationship Id="rId14" Type="http://schemas.openxmlformats.org/officeDocument/2006/relationships/hyperlink" Target="https://projectcatalyst.io/funds/10/f13-cardano-open-developers/vtc-adacommerce-rwas-e-commerce-solution-for-businesses-on-cardano" TargetMode="External"/><Relationship Id="rId17" Type="http://schemas.openxmlformats.org/officeDocument/2006/relationships/hyperlink" Target="https://projectcatalyst.io/funds/10/f13-cardano-open-developers/vespr-open-source-yubikey-hardware-wallet-sdk-or-affordable-security-for-cardano-users" TargetMode="External"/><Relationship Id="rId16" Type="http://schemas.openxmlformats.org/officeDocument/2006/relationships/hyperlink" Target="https://projectcatalyst.io/funds/10/f13-cardano-use-cases-concept/vtc-building-hydra-game-marketplace-with-3-games-poker-rock-paper-scissors-and-snake" TargetMode="External"/><Relationship Id="rId19" Type="http://schemas.openxmlformats.org/officeDocument/2006/relationships/hyperlink" Target="https://projectcatalyst.io/funds/10/f13-cardano-open-developers/midnight-enabled-zk-identity-zkid-protocol-for-defi-governance-healthcare-etc-open-source" TargetMode="External"/><Relationship Id="rId18" Type="http://schemas.openxmlformats.org/officeDocument/2006/relationships/hyperlink" Target="https://projectcatalyst.io/funds/10/f13-cardano-open-developers/marlowe-2025-developer-driven-platform-enhancements" TargetMode="External"/><Relationship Id="rId84" Type="http://schemas.openxmlformats.org/officeDocument/2006/relationships/hyperlink" Target="https://projectcatalyst.io/funds/10/f13-cardano-open-developers/embeddable-code-playground-and-runner-for-interactive-cardano-documentation-that-supports-multiple-programming-languages-aiken-opshin-python-javascript" TargetMode="External"/><Relationship Id="rId83" Type="http://schemas.openxmlformats.org/officeDocument/2006/relationships/hyperlink" Target="https://projectcatalyst.io/funds/10/f13-cardano-open-ecosystem/waffle-capital-cardano-dapp-launch-coverage" TargetMode="External"/><Relationship Id="rId86" Type="http://schemas.openxmlformats.org/officeDocument/2006/relationships/hyperlink" Target="https://projectcatalyst.io/funds/10/f13-cardano-open-ecosystem/web3-multi-tenant-learning-platform-with-support-for-interactive-coding-exercises-in-onchainoffchain-languages" TargetMode="External"/><Relationship Id="rId85" Type="http://schemas.openxmlformats.org/officeDocument/2006/relationships/hyperlink" Target="https://projectcatalyst.io/funds/10/f13-cardano-open-developers/secure-cross-chain-bitcoin-lightning-and-cardano-channels-with-perun" TargetMode="External"/><Relationship Id="rId88" Type="http://schemas.openxmlformats.org/officeDocument/2006/relationships/hyperlink" Target="https://projectcatalyst.io/funds/10/f13-cardano-open-developers/tiamat-decentralized-and-instantly-interoperable-layer-2-for-cardano" TargetMode="External"/><Relationship Id="rId87" Type="http://schemas.openxmlformats.org/officeDocument/2006/relationships/hyperlink" Target="https://projectcatalyst.io/funds/10/f13-cardano-open-developers/cardano-visual-studio-code-extension-enhancing-the-developer-experience" TargetMode="External"/><Relationship Id="rId89" Type="http://schemas.openxmlformats.org/officeDocument/2006/relationships/hyperlink" Target="https://projectcatalyst.io/funds/10/f13-cardano-open-ecosystem/kaizen-crypto-cardano-education-and-onboarding-in-sri-lanka" TargetMode="External"/><Relationship Id="rId80" Type="http://schemas.openxmlformats.org/officeDocument/2006/relationships/hyperlink" Target="https://projectcatalyst.io/funds/10/f13-cardano-open-ecosystem/kaizen-crypto-ecosystem-expansion-in-asia-education-workshops" TargetMode="External"/><Relationship Id="rId82" Type="http://schemas.openxmlformats.org/officeDocument/2006/relationships/hyperlink" Target="https://projectcatalyst.io/funds/10/f13-cardano-open-developers/cardano-devhub-a-comprehensive-support-platform-for-new-developers" TargetMode="External"/><Relationship Id="rId81" Type="http://schemas.openxmlformats.org/officeDocument/2006/relationships/hyperlink" Target="https://projectcatalyst.io/funds/10/f13-cardano-open-developers/unified-development-tool-chain-for-cardano-smart-contract-development" TargetMode="External"/><Relationship Id="rId73" Type="http://schemas.openxmlformats.org/officeDocument/2006/relationships/hyperlink" Target="https://projectcatalyst.io/funds/10/f13-cardano-use-cases-concept/lenfi-xlend-leveraged-trading-on-utxo-based-ecosystem" TargetMode="External"/><Relationship Id="rId72" Type="http://schemas.openxmlformats.org/officeDocument/2006/relationships/hyperlink" Target="https://projectcatalyst.io/funds/10/f13-cardano-open-ecosystem/building-blocks-of-the-future-a-kids-guide-to-blockchain" TargetMode="External"/><Relationship Id="rId75" Type="http://schemas.openxmlformats.org/officeDocument/2006/relationships/hyperlink" Target="https://projectcatalyst.io/funds/10/f13-cardano-open-developers/tempo-visualizing-cardano-treasury-and-reserve-data" TargetMode="External"/><Relationship Id="rId74" Type="http://schemas.openxmlformats.org/officeDocument/2006/relationships/hyperlink" Target="https://projectcatalyst.io/funds/10/f13-cardano-use-cases-concept/aiken-smart-contracts-for-pooled-lending-protocol-on-cardano-i-big-blymp" TargetMode="External"/><Relationship Id="rId77" Type="http://schemas.openxmlformats.org/officeDocument/2006/relationships/hyperlink" Target="https://projectcatalyst.io/funds/10/f13-cardano-open-ecosystem/cardano-sapien-youtube-channel-search-engine-marketing-campaigns" TargetMode="External"/><Relationship Id="rId76" Type="http://schemas.openxmlformats.org/officeDocument/2006/relationships/hyperlink" Target="https://projectcatalyst.io/funds/10/f13-cardano-open-developers/yepple-token-staking-api-sdk-and-dashboard" TargetMode="External"/><Relationship Id="rId79" Type="http://schemas.openxmlformats.org/officeDocument/2006/relationships/hyperlink" Target="https://projectcatalyst.io/funds/10/f13-cardano-use-cases-concept/marlowe-2025-marlowe-v2" TargetMode="External"/><Relationship Id="rId78" Type="http://schemas.openxmlformats.org/officeDocument/2006/relationships/hyperlink" Target="https://projectcatalyst.io/funds/10/f13-cardano-open-ecosystem/kaizen-crypto-engaging-short-form-cardano-content-for-mass-adoption" TargetMode="External"/><Relationship Id="rId71" Type="http://schemas.openxmlformats.org/officeDocument/2006/relationships/hyperlink" Target="https://projectcatalyst.io/funds/10/f13-cardano-open-ecosystem/cardano-one-pagers" TargetMode="External"/><Relationship Id="rId70" Type="http://schemas.openxmlformats.org/officeDocument/2006/relationships/hyperlink" Target="https://projectcatalyst.io/funds/10/f13-cardano-open-developers/blockfrost-c-sdk-96a93" TargetMode="External"/><Relationship Id="rId62" Type="http://schemas.openxmlformats.org/officeDocument/2006/relationships/hyperlink" Target="https://projectcatalyst.io/funds/10/f13-cardano-use-cases-concept/collective-drep-pooling-ada-for-accessible-proposal-submission" TargetMode="External"/><Relationship Id="rId61" Type="http://schemas.openxmlformats.org/officeDocument/2006/relationships/hyperlink" Target="https://projectcatalyst.io/funds/10/f13-cardano-use-cases-concept/vtc-pavia-farm-experience-cardano-gamefi-on-telegram-with-the-pavia-community" TargetMode="External"/><Relationship Id="rId64" Type="http://schemas.openxmlformats.org/officeDocument/2006/relationships/hyperlink" Target="https://projectcatalyst.io/funds/10/f13-cardano-open-developers/cardano-smart-contract-generator-or-generate-and-deploy-a-smart-contract-in-under-1-hour" TargetMode="External"/><Relationship Id="rId63" Type="http://schemas.openxmlformats.org/officeDocument/2006/relationships/hyperlink" Target="https://projectcatalyst.io/funds/10/f13-cardano-open-ecosystem/fomo-edges-web3-wave-decentralized-media-rising" TargetMode="External"/><Relationship Id="rId66" Type="http://schemas.openxmlformats.org/officeDocument/2006/relationships/hyperlink" Target="https://projectcatalyst.io/funds/10/f13-cardano-open-developers/djedalliance-stableorder-djed-shu-stablecoin-implementation" TargetMode="External"/><Relationship Id="rId65" Type="http://schemas.openxmlformats.org/officeDocument/2006/relationships/hyperlink" Target="https://projectcatalyst.io/funds/10/f13-cardano-open-developers/nova-finance-v2-smart-lending" TargetMode="External"/><Relationship Id="rId68" Type="http://schemas.openxmlformats.org/officeDocument/2006/relationships/hyperlink" Target="https://projectcatalyst.io/funds/10/f13-cardano-open-developers/vtc-adatrust-decentralized-fund-management-solution-on-cardano" TargetMode="External"/><Relationship Id="rId67" Type="http://schemas.openxmlformats.org/officeDocument/2006/relationships/hyperlink" Target="https://projectcatalyst.io/funds/10/f13-cardano-open-developers/drep-evaluation-and-reputation-protocol-for-cardano-governance-open-source" TargetMode="External"/><Relationship Id="rId60" Type="http://schemas.openxmlformats.org/officeDocument/2006/relationships/hyperlink" Target="https://projectcatalyst.io/funds/10/f13-cardano-open-developers/yepple-reactnextjs-wallet-connector-for-mainstream-adoption" TargetMode="External"/><Relationship Id="rId69" Type="http://schemas.openxmlformats.org/officeDocument/2006/relationships/hyperlink" Target="https://projectcatalyst.io/funds/10/f13-cardano-open-developers/ultimate-library-of-cardano-tools-130-pages-adastackio" TargetMode="External"/><Relationship Id="rId51" Type="http://schemas.openxmlformats.org/officeDocument/2006/relationships/hyperlink" Target="https://projectcatalyst.io/funds/10/f13-cardano-open-developers/cardano-sdk-for-flutter-cross-platform-integration" TargetMode="External"/><Relationship Id="rId50" Type="http://schemas.openxmlformats.org/officeDocument/2006/relationships/hyperlink" Target="https://projectcatalyst.io/funds/10/f13-cardano-open-ecosystem/kaizen-crypto-proof-of-onboarding-cards-to-grow-ecosystem-participation" TargetMode="External"/><Relationship Id="rId53" Type="http://schemas.openxmlformats.org/officeDocument/2006/relationships/hyperlink" Target="https://projectcatalyst.io/funds/10/f13-cardano-use-cases-concept/hydra-minecraft" TargetMode="External"/><Relationship Id="rId52" Type="http://schemas.openxmlformats.org/officeDocument/2006/relationships/hyperlink" Target="https://projectcatalyst.io/funds/10/f13-cardano-open-developers/expanding-unified-open-source-dex-analytics-for-cardano" TargetMode="External"/><Relationship Id="rId55" Type="http://schemas.openxmlformats.org/officeDocument/2006/relationships/hyperlink" Target="https://projectcatalyst.io/funds/10/f13-cardano-open-developers/turbocharging-cardano-dev-experience-automated-tools-and-templates" TargetMode="External"/><Relationship Id="rId54" Type="http://schemas.openxmlformats.org/officeDocument/2006/relationships/hyperlink" Target="https://projectcatalyst.io/funds/10/f13-cardano-open-developers/cardano-python-sdk-with-latest-updates" TargetMode="External"/><Relationship Id="rId57" Type="http://schemas.openxmlformats.org/officeDocument/2006/relationships/hyperlink" Target="https://projectcatalyst.io/funds/10/f13-cardano-open-developers/yepple-airdrop-solutions-api-and-sdk" TargetMode="External"/><Relationship Id="rId56" Type="http://schemas.openxmlformats.org/officeDocument/2006/relationships/hyperlink" Target="https://projectcatalyst.io/funds/10/f13-cardano-open-developers/ikigai-or-steam-wallet-account-linking-and-integration-open-source" TargetMode="External"/><Relationship Id="rId59" Type="http://schemas.openxmlformats.org/officeDocument/2006/relationships/hyperlink" Target="https://projectcatalyst.io/funds/10/f13-cardano-use-cases-concept/hydra-auction-platform-on-cardano" TargetMode="External"/><Relationship Id="rId58" Type="http://schemas.openxmlformats.org/officeDocument/2006/relationships/hyperlink" Target="https://projectcatalyst.io/funds/10/f13-cardano-use-cases-concept/midnight-and-atala-prism-enabled-medical-did" TargetMode="External"/><Relationship Id="rId107" Type="http://schemas.openxmlformats.org/officeDocument/2006/relationships/hyperlink" Target="https://projectcatalyst.io/funds/10/f13-cardano-use-cases-concept/enabling-custom-transactions-for-cip-30-wallets" TargetMode="External"/><Relationship Id="rId106" Type="http://schemas.openxmlformats.org/officeDocument/2006/relationships/hyperlink" Target="https://projectcatalyst.io/funds/10/f13-cardano-open-developers/danocross-pioneering-cross-chain-investment-strategy" TargetMode="External"/><Relationship Id="rId105" Type="http://schemas.openxmlformats.org/officeDocument/2006/relationships/hyperlink" Target="https://projectcatalyst.io/funds/10/f13-cardano-use-cases-concept/next-gen-open-source-orderbook-dex" TargetMode="External"/><Relationship Id="rId104" Type="http://schemas.openxmlformats.org/officeDocument/2006/relationships/hyperlink" Target="https://projectcatalyst.io/funds/10/f13-cardano-open-developers/plug-and-play-open-source-dex-platform" TargetMode="External"/><Relationship Id="rId109" Type="http://schemas.openxmlformats.org/officeDocument/2006/relationships/hyperlink" Target="https://projectcatalyst.io/funds/10/f13-cardano-use-cases-concept/create-and-launch-a-custom-nft-marketplace-with-ease" TargetMode="External"/><Relationship Id="rId108" Type="http://schemas.openxmlformats.org/officeDocument/2006/relationships/hyperlink" Target="https://projectcatalyst.io/funds/10/f13-cardano-use-cases-concept/ai-powered-cardano-documentation-portal-b9e79" TargetMode="External"/><Relationship Id="rId103" Type="http://schemas.openxmlformats.org/officeDocument/2006/relationships/hyperlink" Target="https://projectcatalyst.io/funds/10/f13-cardano-open-developers/cardanoplugin-plutus-code-analyzer" TargetMode="External"/><Relationship Id="rId102" Type="http://schemas.openxmlformats.org/officeDocument/2006/relationships/hyperlink" Target="https://projectcatalyst.io/funds/10/f13-cardano-open-developers/visualized-tool-for-transaction-building-in-cardano" TargetMode="External"/><Relationship Id="rId101" Type="http://schemas.openxmlformats.org/officeDocument/2006/relationships/hyperlink" Target="https://projectcatalyst.io/funds/10/f13-cardano-use-cases-concept/fixed-rate-borrowing" TargetMode="External"/><Relationship Id="rId100" Type="http://schemas.openxmlformats.org/officeDocument/2006/relationships/hyperlink" Target="https://projectcatalyst.io/funds/10/f13-cardano-use-cases-concept/tokenized-treasury-bills-and-government-bonds-on-cardano-dollar22-billion-tvl-on-other-chains-none-on-cardano" TargetMode="External"/><Relationship Id="rId129" Type="http://schemas.openxmlformats.org/officeDocument/2006/relationships/hyperlink" Target="https://projectcatalyst.io/funds/10/f13-cardano-open-ecosystem/sidan-or-waffle-hong-kong-cardano-community-e29ab" TargetMode="External"/><Relationship Id="rId128" Type="http://schemas.openxmlformats.org/officeDocument/2006/relationships/hyperlink" Target="https://projectcatalyst.io/funds/10/f13-cardano-use-cases-concept/mesh-cardano-devkit-ganache-better-devxp-with-local-cardano-network" TargetMode="External"/><Relationship Id="rId127" Type="http://schemas.openxmlformats.org/officeDocument/2006/relationships/hyperlink" Target="https://projectcatalyst.io/funds/10/f13-cardano-use-cases-concept/vpn-as-a-service-with-decentralized-payments-by-blink-labs" TargetMode="External"/><Relationship Id="rId126" Type="http://schemas.openxmlformats.org/officeDocument/2006/relationships/hyperlink" Target="https://projectcatalyst.io/funds/10/f13-cardano-use-cases-concept/gerowallet-zkfiat-the-future-of-confidential-compliance" TargetMode="External"/><Relationship Id="rId121" Type="http://schemas.openxmlformats.org/officeDocument/2006/relationships/hyperlink" Target="https://projectcatalyst.io/funds/10/f13-cardano-use-cases-concept/business-onboarding-program-and-launchpad-by-nmkr" TargetMode="External"/><Relationship Id="rId120" Type="http://schemas.openxmlformats.org/officeDocument/2006/relationships/hyperlink" Target="https://projectcatalyst.io/funds/10/f13-cardano-open-developers/cardano-component-ui-library-by-lido-nation" TargetMode="External"/><Relationship Id="rId125" Type="http://schemas.openxmlformats.org/officeDocument/2006/relationships/hyperlink" Target="https://projectcatalyst.io/funds/10/f13-cardano-open-ecosystem/the-guidebook-to-cardano-governance" TargetMode="External"/><Relationship Id="rId124" Type="http://schemas.openxmlformats.org/officeDocument/2006/relationships/hyperlink" Target="https://projectcatalyst.io/funds/10/f13-cardano-use-cases-concept/deltadefi-or-knightsafe-hydra-dex-for-hft-bring-100m-trading-volume-to-cardano-with-ada-usdm-powered-by-sidan" TargetMode="External"/><Relationship Id="rId123" Type="http://schemas.openxmlformats.org/officeDocument/2006/relationships/hyperlink" Target="https://projectcatalyst.io/funds/10/f13-cardano-use-cases-concept/gerowallet-ada-flow-intuitive-transaction-insights-and-visualization-tool" TargetMode="External"/><Relationship Id="rId122" Type="http://schemas.openxmlformats.org/officeDocument/2006/relationships/hyperlink" Target="https://projectcatalyst.io/funds/10/f13-cardano-use-cases-concept/optim-oada-scaling-catalyst-single-click-buysell-widget-for-seamless-ada-yield-generation" TargetMode="External"/><Relationship Id="rId95" Type="http://schemas.openxmlformats.org/officeDocument/2006/relationships/hyperlink" Target="https://projectcatalyst.io/funds/10/f13-cardano-open-developers/open-source-prediction-market-smart-contracts" TargetMode="External"/><Relationship Id="rId94" Type="http://schemas.openxmlformats.org/officeDocument/2006/relationships/hyperlink" Target="https://projectcatalyst.io/funds/10/f13-cardano-open-ecosystem/zero-knowledge-bootcamp-for-non-zk-devs-eryx" TargetMode="External"/><Relationship Id="rId97" Type="http://schemas.openxmlformats.org/officeDocument/2006/relationships/hyperlink" Target="https://projectcatalyst.io/funds/10/f13-cardano-open-developers/protofire-contract-explorer" TargetMode="External"/><Relationship Id="rId96" Type="http://schemas.openxmlformats.org/officeDocument/2006/relationships/hyperlink" Target="https://projectcatalyst.io/funds/10/f13-cardano-use-cases-concept/decentralized-betting-platform-on-future-interest-rate" TargetMode="External"/><Relationship Id="rId99" Type="http://schemas.openxmlformats.org/officeDocument/2006/relationships/hyperlink" Target="https://projectcatalyst.io/funds/10/f13-cardano-open-developers/lantr-scalus-plutus-v3-support" TargetMode="External"/><Relationship Id="rId98" Type="http://schemas.openxmlformats.org/officeDocument/2006/relationships/hyperlink" Target="https://projectcatalyst.io/funds/10/f13-cardano-open-developers/transaction-model-management" TargetMode="External"/><Relationship Id="rId91" Type="http://schemas.openxmlformats.org/officeDocument/2006/relationships/hyperlink" Target="https://projectcatalyst.io/funds/10/f13-cardano-open-ecosystem/waffle-capital-ultimate-cardano-onboarding-guide" TargetMode="External"/><Relationship Id="rId90" Type="http://schemas.openxmlformats.org/officeDocument/2006/relationships/hyperlink" Target="https://projectcatalyst.io/funds/10/f13-cardano-use-cases-concept/zkid-wallet-for-cardano-simplifying-privacy-protected-identity-management-with-zk-snarks-open-source" TargetMode="External"/><Relationship Id="rId93" Type="http://schemas.openxmlformats.org/officeDocument/2006/relationships/hyperlink" Target="https://projectcatalyst.io/funds/10/f13-cardano-use-cases-concept/hydra-cardano-based-survey-platform" TargetMode="External"/><Relationship Id="rId92" Type="http://schemas.openxmlformats.org/officeDocument/2006/relationships/hyperlink" Target="https://projectcatalyst.io/funds/10/f13-cardano-open-ecosystem/seeding-the-top-10-real-world-dapps-to-millions-of-end-users-in-japan" TargetMode="External"/><Relationship Id="rId118" Type="http://schemas.openxmlformats.org/officeDocument/2006/relationships/hyperlink" Target="https://projectcatalyst.io/funds/10/f13-cardano-open-developers/githoney-by-txpipe-good-first-issue-program" TargetMode="External"/><Relationship Id="rId117" Type="http://schemas.openxmlformats.org/officeDocument/2006/relationships/hyperlink" Target="https://projectcatalyst.io/funds/10/f13-cardano-use-cases-concept/optim-custom-defi-credit-lines-for-protocols-bootstrapping" TargetMode="External"/><Relationship Id="rId116" Type="http://schemas.openxmlformats.org/officeDocument/2006/relationships/hyperlink" Target="https://projectcatalyst.io/funds/10/f13-cardano-open-developers/decentralized-governance-smart-contracts-a-user-controlled-future" TargetMode="External"/><Relationship Id="rId115" Type="http://schemas.openxmlformats.org/officeDocument/2006/relationships/hyperlink" Target="https://projectcatalyst.io/funds/10/f13-cardano-open-developers/sidan-cardano-devkit-blueprint-parser-and-vscode-plugin" TargetMode="External"/><Relationship Id="rId119" Type="http://schemas.openxmlformats.org/officeDocument/2006/relationships/hyperlink" Target="https://projectcatalyst.io/funds/10/f13-cardano-open-developers/sidan-drep-governance-tooling-powered-by-mesh" TargetMode="External"/><Relationship Id="rId110" Type="http://schemas.openxmlformats.org/officeDocument/2006/relationships/hyperlink" Target="https://projectcatalyst.io/funds/10/f13-cardano-use-cases-concept/mlse-maple-leaf-sports-and-entertainment-cardano-initiative-to-revolutionize-team-operations" TargetMode="External"/><Relationship Id="rId114" Type="http://schemas.openxmlformats.org/officeDocument/2006/relationships/hyperlink" Target="https://projectcatalyst.io/funds/10/f13-cardano-open-developers/hydra-in-action-hosky-treat-a-hydra-based-tipping-bot" TargetMode="External"/><Relationship Id="rId113" Type="http://schemas.openxmlformats.org/officeDocument/2006/relationships/hyperlink" Target="https://projectcatalyst.io/funds/10/f13-cardano-open-developers/genesis-open-source-multi-sig-wallet" TargetMode="External"/><Relationship Id="rId112" Type="http://schemas.openxmlformats.org/officeDocument/2006/relationships/hyperlink" Target="https://projectcatalyst.io/funds/10/f13-cardano-open-developers/extend-open-source-one-click-wallet-to-support-mass-actions" TargetMode="External"/><Relationship Id="rId111" Type="http://schemas.openxmlformats.org/officeDocument/2006/relationships/hyperlink" Target="https://projectcatalyst.io/funds/10/f13-cardano-open-developers/lucid-evolution-20-dependency-injection-and-cardano-js-sdk-integration"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1.88"/>
    <col customWidth="1" min="2" max="2" width="14.0"/>
    <col customWidth="1" min="3" max="4" width="17.88"/>
    <col customWidth="1" min="5" max="5" width="11.88"/>
    <col customWidth="1" min="6" max="6" width="15.63"/>
    <col customWidth="1" min="7" max="7" width="12.25"/>
    <col customWidth="1" min="8" max="8" width="13.25"/>
    <col customWidth="1" min="9" max="9" width="26.88"/>
  </cols>
  <sheetData>
    <row r="1">
      <c r="A1" s="1" t="s">
        <v>0</v>
      </c>
      <c r="B1" s="2" t="s">
        <v>1</v>
      </c>
      <c r="C1" s="3" t="s">
        <v>2</v>
      </c>
      <c r="D1" s="3" t="s">
        <v>3</v>
      </c>
      <c r="E1" s="3" t="s">
        <v>4</v>
      </c>
      <c r="F1" s="4" t="s">
        <v>5</v>
      </c>
      <c r="G1" s="5" t="s">
        <v>6</v>
      </c>
      <c r="H1" s="6" t="s">
        <v>7</v>
      </c>
      <c r="I1" s="6" t="s">
        <v>8</v>
      </c>
    </row>
    <row r="2">
      <c r="A2" s="7"/>
      <c r="B2" s="8"/>
      <c r="C2" s="9"/>
      <c r="D2" s="9"/>
      <c r="E2" s="10" t="str">
        <f>IF(C2&gt;Validation!$C$11,"YES","NO")</f>
        <v>#REF!</v>
      </c>
      <c r="F2" s="11">
        <v>1.0</v>
      </c>
      <c r="G2" s="12" t="str">
        <f>If(#REF!&gt;=F2,IF(E2="Yes","FUNDED","NOT FUNDED"),"NOT FUNDED")</f>
        <v>#REF!</v>
      </c>
      <c r="H2" s="13" t="str">
        <f>If(#REF!&gt;=F2,#REF!-F2,#REF!)</f>
        <v>#REF!</v>
      </c>
      <c r="I2" s="14" t="str">
        <f t="shared" ref="I2:I103" si="1">If(E2="YES",IF(G2="FUNDED","","Over Budget"),"Approval Threshold")</f>
        <v>#REF!</v>
      </c>
    </row>
    <row r="3">
      <c r="A3" s="7"/>
      <c r="B3" s="8"/>
      <c r="C3" s="9"/>
      <c r="D3" s="9"/>
      <c r="E3" s="10"/>
      <c r="F3" s="11"/>
      <c r="G3" s="12" t="str">
        <f t="shared" ref="G3:G103" si="2">If(H2&gt;=F3,IF(E3="Yes","FUNDED","NOT FUNDED"),"NOT FUNDED")</f>
        <v>#REF!</v>
      </c>
      <c r="H3" s="13" t="str">
        <f t="shared" ref="H3:H103" si="3">If(G3="FUNDED",IF(H2&gt;=F3,(H2-F3),H2),H2)</f>
        <v>#REF!</v>
      </c>
      <c r="I3" s="14" t="str">
        <f t="shared" si="1"/>
        <v>Approval Threshold</v>
      </c>
    </row>
    <row r="4">
      <c r="A4" s="7"/>
      <c r="B4" s="8"/>
      <c r="C4" s="9"/>
      <c r="D4" s="9"/>
      <c r="E4" s="10"/>
      <c r="F4" s="11"/>
      <c r="G4" s="12" t="str">
        <f t="shared" si="2"/>
        <v>#REF!</v>
      </c>
      <c r="H4" s="13" t="str">
        <f t="shared" si="3"/>
        <v>#REF!</v>
      </c>
      <c r="I4" s="14" t="str">
        <f t="shared" si="1"/>
        <v>Approval Threshold</v>
      </c>
    </row>
    <row r="5">
      <c r="A5" s="7"/>
      <c r="B5" s="8"/>
      <c r="C5" s="9"/>
      <c r="D5" s="9"/>
      <c r="E5" s="10"/>
      <c r="F5" s="11"/>
      <c r="G5" s="12" t="str">
        <f t="shared" si="2"/>
        <v>#REF!</v>
      </c>
      <c r="H5" s="13" t="str">
        <f t="shared" si="3"/>
        <v>#REF!</v>
      </c>
      <c r="I5" s="14" t="str">
        <f t="shared" si="1"/>
        <v>Approval Threshold</v>
      </c>
    </row>
    <row r="6">
      <c r="A6" s="7"/>
      <c r="B6" s="8"/>
      <c r="C6" s="9"/>
      <c r="D6" s="9"/>
      <c r="E6" s="10"/>
      <c r="F6" s="11"/>
      <c r="G6" s="12" t="str">
        <f t="shared" si="2"/>
        <v>#REF!</v>
      </c>
      <c r="H6" s="13" t="str">
        <f t="shared" si="3"/>
        <v>#REF!</v>
      </c>
      <c r="I6" s="14" t="str">
        <f t="shared" si="1"/>
        <v>Approval Threshold</v>
      </c>
    </row>
    <row r="7">
      <c r="A7" s="7"/>
      <c r="B7" s="8"/>
      <c r="C7" s="9"/>
      <c r="D7" s="9"/>
      <c r="E7" s="10"/>
      <c r="F7" s="11"/>
      <c r="G7" s="12" t="str">
        <f t="shared" si="2"/>
        <v>#REF!</v>
      </c>
      <c r="H7" s="13" t="str">
        <f t="shared" si="3"/>
        <v>#REF!</v>
      </c>
      <c r="I7" s="14" t="str">
        <f t="shared" si="1"/>
        <v>Approval Threshold</v>
      </c>
    </row>
    <row r="8">
      <c r="A8" s="7"/>
      <c r="B8" s="8"/>
      <c r="C8" s="9"/>
      <c r="D8" s="9"/>
      <c r="E8" s="10"/>
      <c r="F8" s="11"/>
      <c r="G8" s="12" t="str">
        <f t="shared" si="2"/>
        <v>#REF!</v>
      </c>
      <c r="H8" s="13" t="str">
        <f t="shared" si="3"/>
        <v>#REF!</v>
      </c>
      <c r="I8" s="14" t="str">
        <f t="shared" si="1"/>
        <v>Approval Threshold</v>
      </c>
    </row>
    <row r="9">
      <c r="A9" s="7"/>
      <c r="B9" s="8"/>
      <c r="C9" s="9"/>
      <c r="D9" s="9"/>
      <c r="E9" s="10"/>
      <c r="F9" s="11"/>
      <c r="G9" s="12" t="str">
        <f t="shared" si="2"/>
        <v>#REF!</v>
      </c>
      <c r="H9" s="13" t="str">
        <f t="shared" si="3"/>
        <v>#REF!</v>
      </c>
      <c r="I9" s="14" t="str">
        <f t="shared" si="1"/>
        <v>Approval Threshold</v>
      </c>
    </row>
    <row r="10">
      <c r="A10" s="7"/>
      <c r="B10" s="8"/>
      <c r="C10" s="9"/>
      <c r="D10" s="9"/>
      <c r="E10" s="10"/>
      <c r="F10" s="11"/>
      <c r="G10" s="12" t="str">
        <f t="shared" si="2"/>
        <v>#REF!</v>
      </c>
      <c r="H10" s="13" t="str">
        <f t="shared" si="3"/>
        <v>#REF!</v>
      </c>
      <c r="I10" s="14" t="str">
        <f t="shared" si="1"/>
        <v>Approval Threshold</v>
      </c>
    </row>
    <row r="11">
      <c r="A11" s="7"/>
      <c r="B11" s="8"/>
      <c r="C11" s="9"/>
      <c r="D11" s="9"/>
      <c r="E11" s="10"/>
      <c r="F11" s="11"/>
      <c r="G11" s="12" t="str">
        <f t="shared" si="2"/>
        <v>#REF!</v>
      </c>
      <c r="H11" s="13" t="str">
        <f t="shared" si="3"/>
        <v>#REF!</v>
      </c>
      <c r="I11" s="14" t="str">
        <f t="shared" si="1"/>
        <v>Approval Threshold</v>
      </c>
    </row>
    <row r="12">
      <c r="A12" s="7"/>
      <c r="B12" s="8"/>
      <c r="C12" s="9"/>
      <c r="D12" s="9"/>
      <c r="E12" s="10"/>
      <c r="F12" s="11"/>
      <c r="G12" s="12" t="str">
        <f t="shared" si="2"/>
        <v>#REF!</v>
      </c>
      <c r="H12" s="13" t="str">
        <f t="shared" si="3"/>
        <v>#REF!</v>
      </c>
      <c r="I12" s="14" t="str">
        <f t="shared" si="1"/>
        <v>Approval Threshold</v>
      </c>
    </row>
    <row r="13">
      <c r="A13" s="7"/>
      <c r="B13" s="8"/>
      <c r="C13" s="9"/>
      <c r="D13" s="9"/>
      <c r="E13" s="10"/>
      <c r="F13" s="11"/>
      <c r="G13" s="12" t="str">
        <f t="shared" si="2"/>
        <v>#REF!</v>
      </c>
      <c r="H13" s="13" t="str">
        <f t="shared" si="3"/>
        <v>#REF!</v>
      </c>
      <c r="I13" s="14" t="str">
        <f t="shared" si="1"/>
        <v>Approval Threshold</v>
      </c>
    </row>
    <row r="14">
      <c r="A14" s="7"/>
      <c r="B14" s="8"/>
      <c r="C14" s="9"/>
      <c r="D14" s="9"/>
      <c r="E14" s="10"/>
      <c r="F14" s="11"/>
      <c r="G14" s="12" t="str">
        <f t="shared" si="2"/>
        <v>#REF!</v>
      </c>
      <c r="H14" s="13" t="str">
        <f t="shared" si="3"/>
        <v>#REF!</v>
      </c>
      <c r="I14" s="14" t="str">
        <f t="shared" si="1"/>
        <v>Approval Threshold</v>
      </c>
    </row>
    <row r="15">
      <c r="A15" s="7"/>
      <c r="B15" s="8"/>
      <c r="C15" s="9"/>
      <c r="D15" s="9"/>
      <c r="E15" s="10"/>
      <c r="F15" s="11"/>
      <c r="G15" s="12" t="str">
        <f t="shared" si="2"/>
        <v>#REF!</v>
      </c>
      <c r="H15" s="13" t="str">
        <f t="shared" si="3"/>
        <v>#REF!</v>
      </c>
      <c r="I15" s="14" t="str">
        <f t="shared" si="1"/>
        <v>Approval Threshold</v>
      </c>
    </row>
    <row r="16">
      <c r="A16" s="7"/>
      <c r="B16" s="8"/>
      <c r="C16" s="9"/>
      <c r="D16" s="9"/>
      <c r="E16" s="10"/>
      <c r="F16" s="11"/>
      <c r="G16" s="12" t="str">
        <f t="shared" si="2"/>
        <v>#REF!</v>
      </c>
      <c r="H16" s="13" t="str">
        <f t="shared" si="3"/>
        <v>#REF!</v>
      </c>
      <c r="I16" s="14" t="str">
        <f t="shared" si="1"/>
        <v>Approval Threshold</v>
      </c>
    </row>
    <row r="17">
      <c r="A17" s="7"/>
      <c r="B17" s="8"/>
      <c r="C17" s="9"/>
      <c r="D17" s="9"/>
      <c r="E17" s="10"/>
      <c r="F17" s="11"/>
      <c r="G17" s="12" t="str">
        <f t="shared" si="2"/>
        <v>#REF!</v>
      </c>
      <c r="H17" s="13" t="str">
        <f t="shared" si="3"/>
        <v>#REF!</v>
      </c>
      <c r="I17" s="14" t="str">
        <f t="shared" si="1"/>
        <v>Approval Threshold</v>
      </c>
    </row>
    <row r="18">
      <c r="A18" s="7"/>
      <c r="B18" s="8"/>
      <c r="C18" s="9"/>
      <c r="D18" s="9"/>
      <c r="E18" s="10"/>
      <c r="F18" s="11"/>
      <c r="G18" s="12" t="str">
        <f t="shared" si="2"/>
        <v>#REF!</v>
      </c>
      <c r="H18" s="13" t="str">
        <f t="shared" si="3"/>
        <v>#REF!</v>
      </c>
      <c r="I18" s="14" t="str">
        <f t="shared" si="1"/>
        <v>Approval Threshold</v>
      </c>
    </row>
    <row r="19">
      <c r="A19" s="7"/>
      <c r="B19" s="8"/>
      <c r="C19" s="9"/>
      <c r="D19" s="9"/>
      <c r="E19" s="10"/>
      <c r="F19" s="11"/>
      <c r="G19" s="12" t="str">
        <f t="shared" si="2"/>
        <v>#REF!</v>
      </c>
      <c r="H19" s="13" t="str">
        <f t="shared" si="3"/>
        <v>#REF!</v>
      </c>
      <c r="I19" s="14" t="str">
        <f t="shared" si="1"/>
        <v>Approval Threshold</v>
      </c>
    </row>
    <row r="20">
      <c r="A20" s="7"/>
      <c r="B20" s="8"/>
      <c r="C20" s="9"/>
      <c r="D20" s="9"/>
      <c r="E20" s="10"/>
      <c r="F20" s="11"/>
      <c r="G20" s="12" t="str">
        <f t="shared" si="2"/>
        <v>#REF!</v>
      </c>
      <c r="H20" s="13" t="str">
        <f t="shared" si="3"/>
        <v>#REF!</v>
      </c>
      <c r="I20" s="14" t="str">
        <f t="shared" si="1"/>
        <v>Approval Threshold</v>
      </c>
    </row>
    <row r="21">
      <c r="A21" s="7"/>
      <c r="B21" s="8"/>
      <c r="C21" s="9"/>
      <c r="D21" s="9"/>
      <c r="E21" s="10"/>
      <c r="F21" s="11"/>
      <c r="G21" s="12" t="str">
        <f t="shared" si="2"/>
        <v>#REF!</v>
      </c>
      <c r="H21" s="13" t="str">
        <f t="shared" si="3"/>
        <v>#REF!</v>
      </c>
      <c r="I21" s="14" t="str">
        <f t="shared" si="1"/>
        <v>Approval Threshold</v>
      </c>
    </row>
    <row r="22">
      <c r="A22" s="7"/>
      <c r="B22" s="8"/>
      <c r="C22" s="9"/>
      <c r="D22" s="9"/>
      <c r="E22" s="10"/>
      <c r="F22" s="11"/>
      <c r="G22" s="12" t="str">
        <f t="shared" si="2"/>
        <v>#REF!</v>
      </c>
      <c r="H22" s="13" t="str">
        <f t="shared" si="3"/>
        <v>#REF!</v>
      </c>
      <c r="I22" s="14" t="str">
        <f t="shared" si="1"/>
        <v>Approval Threshold</v>
      </c>
    </row>
    <row r="23">
      <c r="A23" s="7"/>
      <c r="B23" s="8"/>
      <c r="C23" s="9"/>
      <c r="D23" s="9"/>
      <c r="E23" s="10"/>
      <c r="F23" s="11"/>
      <c r="G23" s="12" t="str">
        <f t="shared" si="2"/>
        <v>#REF!</v>
      </c>
      <c r="H23" s="13" t="str">
        <f t="shared" si="3"/>
        <v>#REF!</v>
      </c>
      <c r="I23" s="14" t="str">
        <f t="shared" si="1"/>
        <v>Approval Threshold</v>
      </c>
    </row>
    <row r="24">
      <c r="A24" s="7"/>
      <c r="B24" s="8"/>
      <c r="C24" s="9"/>
      <c r="D24" s="9"/>
      <c r="E24" s="10"/>
      <c r="F24" s="11"/>
      <c r="G24" s="12" t="str">
        <f t="shared" si="2"/>
        <v>#REF!</v>
      </c>
      <c r="H24" s="13" t="str">
        <f t="shared" si="3"/>
        <v>#REF!</v>
      </c>
      <c r="I24" s="14" t="str">
        <f t="shared" si="1"/>
        <v>Approval Threshold</v>
      </c>
    </row>
    <row r="25">
      <c r="A25" s="7"/>
      <c r="B25" s="8"/>
      <c r="C25" s="9"/>
      <c r="D25" s="9"/>
      <c r="E25" s="10"/>
      <c r="F25" s="11"/>
      <c r="G25" s="12" t="str">
        <f t="shared" si="2"/>
        <v>#REF!</v>
      </c>
      <c r="H25" s="13" t="str">
        <f t="shared" si="3"/>
        <v>#REF!</v>
      </c>
      <c r="I25" s="14" t="str">
        <f t="shared" si="1"/>
        <v>Approval Threshold</v>
      </c>
    </row>
    <row r="26">
      <c r="A26" s="15"/>
      <c r="B26" s="8"/>
      <c r="C26" s="9"/>
      <c r="D26" s="9"/>
      <c r="E26" s="10"/>
      <c r="F26" s="11"/>
      <c r="G26" s="12" t="str">
        <f t="shared" si="2"/>
        <v>#REF!</v>
      </c>
      <c r="H26" s="13" t="str">
        <f t="shared" si="3"/>
        <v>#REF!</v>
      </c>
      <c r="I26" s="14" t="str">
        <f t="shared" si="1"/>
        <v>Approval Threshold</v>
      </c>
    </row>
    <row r="27">
      <c r="A27" s="7"/>
      <c r="B27" s="8"/>
      <c r="C27" s="9"/>
      <c r="D27" s="9"/>
      <c r="E27" s="10"/>
      <c r="F27" s="11"/>
      <c r="G27" s="12" t="str">
        <f t="shared" si="2"/>
        <v>#REF!</v>
      </c>
      <c r="H27" s="13" t="str">
        <f t="shared" si="3"/>
        <v>#REF!</v>
      </c>
      <c r="I27" s="14" t="str">
        <f t="shared" si="1"/>
        <v>Approval Threshold</v>
      </c>
    </row>
    <row r="28">
      <c r="A28" s="7"/>
      <c r="B28" s="8"/>
      <c r="C28" s="9"/>
      <c r="D28" s="9"/>
      <c r="E28" s="10"/>
      <c r="F28" s="11"/>
      <c r="G28" s="12" t="str">
        <f t="shared" si="2"/>
        <v>#REF!</v>
      </c>
      <c r="H28" s="13" t="str">
        <f t="shared" si="3"/>
        <v>#REF!</v>
      </c>
      <c r="I28" s="14" t="str">
        <f t="shared" si="1"/>
        <v>Approval Threshold</v>
      </c>
    </row>
    <row r="29">
      <c r="A29" s="7"/>
      <c r="B29" s="8"/>
      <c r="C29" s="9"/>
      <c r="D29" s="9"/>
      <c r="E29" s="10"/>
      <c r="F29" s="11"/>
      <c r="G29" s="12" t="str">
        <f t="shared" si="2"/>
        <v>#REF!</v>
      </c>
      <c r="H29" s="13" t="str">
        <f t="shared" si="3"/>
        <v>#REF!</v>
      </c>
      <c r="I29" s="14" t="str">
        <f t="shared" si="1"/>
        <v>Approval Threshold</v>
      </c>
    </row>
    <row r="30">
      <c r="A30" s="7"/>
      <c r="B30" s="8"/>
      <c r="C30" s="9"/>
      <c r="D30" s="9"/>
      <c r="E30" s="10"/>
      <c r="F30" s="11"/>
      <c r="G30" s="12" t="str">
        <f t="shared" si="2"/>
        <v>#REF!</v>
      </c>
      <c r="H30" s="13" t="str">
        <f t="shared" si="3"/>
        <v>#REF!</v>
      </c>
      <c r="I30" s="14" t="str">
        <f t="shared" si="1"/>
        <v>Approval Threshold</v>
      </c>
    </row>
    <row r="31">
      <c r="A31" s="7"/>
      <c r="B31" s="8"/>
      <c r="C31" s="9"/>
      <c r="D31" s="9"/>
      <c r="E31" s="10"/>
      <c r="F31" s="11"/>
      <c r="G31" s="12" t="str">
        <f t="shared" si="2"/>
        <v>#REF!</v>
      </c>
      <c r="H31" s="13" t="str">
        <f t="shared" si="3"/>
        <v>#REF!</v>
      </c>
      <c r="I31" s="14" t="str">
        <f t="shared" si="1"/>
        <v>Approval Threshold</v>
      </c>
    </row>
    <row r="32">
      <c r="A32" s="7"/>
      <c r="B32" s="8"/>
      <c r="C32" s="9"/>
      <c r="D32" s="9"/>
      <c r="E32" s="10"/>
      <c r="F32" s="11"/>
      <c r="G32" s="12" t="str">
        <f t="shared" si="2"/>
        <v>#REF!</v>
      </c>
      <c r="H32" s="13" t="str">
        <f t="shared" si="3"/>
        <v>#REF!</v>
      </c>
      <c r="I32" s="14" t="str">
        <f t="shared" si="1"/>
        <v>Approval Threshold</v>
      </c>
    </row>
    <row r="33">
      <c r="A33" s="7"/>
      <c r="B33" s="8"/>
      <c r="C33" s="9"/>
      <c r="D33" s="9"/>
      <c r="E33" s="10"/>
      <c r="F33" s="11"/>
      <c r="G33" s="12" t="str">
        <f t="shared" si="2"/>
        <v>#REF!</v>
      </c>
      <c r="H33" s="13" t="str">
        <f t="shared" si="3"/>
        <v>#REF!</v>
      </c>
      <c r="I33" s="14" t="str">
        <f t="shared" si="1"/>
        <v>Approval Threshold</v>
      </c>
    </row>
    <row r="34">
      <c r="A34" s="7"/>
      <c r="B34" s="8"/>
      <c r="C34" s="9"/>
      <c r="D34" s="9"/>
      <c r="E34" s="10"/>
      <c r="F34" s="11"/>
      <c r="G34" s="12" t="str">
        <f t="shared" si="2"/>
        <v>#REF!</v>
      </c>
      <c r="H34" s="13" t="str">
        <f t="shared" si="3"/>
        <v>#REF!</v>
      </c>
      <c r="I34" s="14" t="str">
        <f t="shared" si="1"/>
        <v>Approval Threshold</v>
      </c>
    </row>
    <row r="35">
      <c r="A35" s="7"/>
      <c r="B35" s="8"/>
      <c r="C35" s="9"/>
      <c r="D35" s="9"/>
      <c r="E35" s="10"/>
      <c r="F35" s="11"/>
      <c r="G35" s="12" t="str">
        <f t="shared" si="2"/>
        <v>#REF!</v>
      </c>
      <c r="H35" s="13" t="str">
        <f t="shared" si="3"/>
        <v>#REF!</v>
      </c>
      <c r="I35" s="14" t="str">
        <f t="shared" si="1"/>
        <v>Approval Threshold</v>
      </c>
    </row>
    <row r="36">
      <c r="A36" s="7"/>
      <c r="B36" s="8"/>
      <c r="C36" s="9"/>
      <c r="D36" s="9"/>
      <c r="E36" s="10"/>
      <c r="F36" s="11"/>
      <c r="G36" s="12" t="str">
        <f t="shared" si="2"/>
        <v>#REF!</v>
      </c>
      <c r="H36" s="13" t="str">
        <f t="shared" si="3"/>
        <v>#REF!</v>
      </c>
      <c r="I36" s="14" t="str">
        <f t="shared" si="1"/>
        <v>Approval Threshold</v>
      </c>
    </row>
    <row r="37">
      <c r="A37" s="7"/>
      <c r="B37" s="8"/>
      <c r="C37" s="9"/>
      <c r="D37" s="9"/>
      <c r="E37" s="10"/>
      <c r="F37" s="11"/>
      <c r="G37" s="12" t="str">
        <f t="shared" si="2"/>
        <v>#REF!</v>
      </c>
      <c r="H37" s="13" t="str">
        <f t="shared" si="3"/>
        <v>#REF!</v>
      </c>
      <c r="I37" s="14" t="str">
        <f t="shared" si="1"/>
        <v>Approval Threshold</v>
      </c>
    </row>
    <row r="38">
      <c r="A38" s="7"/>
      <c r="B38" s="8"/>
      <c r="C38" s="9"/>
      <c r="D38" s="9"/>
      <c r="E38" s="10"/>
      <c r="F38" s="11"/>
      <c r="G38" s="12" t="str">
        <f t="shared" si="2"/>
        <v>#REF!</v>
      </c>
      <c r="H38" s="13" t="str">
        <f t="shared" si="3"/>
        <v>#REF!</v>
      </c>
      <c r="I38" s="14" t="str">
        <f t="shared" si="1"/>
        <v>Approval Threshold</v>
      </c>
    </row>
    <row r="39">
      <c r="A39" s="7"/>
      <c r="B39" s="8"/>
      <c r="C39" s="9"/>
      <c r="D39" s="9"/>
      <c r="E39" s="10"/>
      <c r="F39" s="11"/>
      <c r="G39" s="12" t="str">
        <f t="shared" si="2"/>
        <v>#REF!</v>
      </c>
      <c r="H39" s="13" t="str">
        <f t="shared" si="3"/>
        <v>#REF!</v>
      </c>
      <c r="I39" s="14" t="str">
        <f t="shared" si="1"/>
        <v>Approval Threshold</v>
      </c>
    </row>
    <row r="40">
      <c r="A40" s="7"/>
      <c r="B40" s="8"/>
      <c r="C40" s="9"/>
      <c r="D40" s="9"/>
      <c r="E40" s="10"/>
      <c r="F40" s="11"/>
      <c r="G40" s="12" t="str">
        <f t="shared" si="2"/>
        <v>#REF!</v>
      </c>
      <c r="H40" s="13" t="str">
        <f t="shared" si="3"/>
        <v>#REF!</v>
      </c>
      <c r="I40" s="14" t="str">
        <f t="shared" si="1"/>
        <v>Approval Threshold</v>
      </c>
    </row>
    <row r="41">
      <c r="A41" s="7"/>
      <c r="B41" s="8"/>
      <c r="C41" s="9"/>
      <c r="D41" s="9"/>
      <c r="E41" s="10"/>
      <c r="F41" s="11"/>
      <c r="G41" s="12" t="str">
        <f t="shared" si="2"/>
        <v>#REF!</v>
      </c>
      <c r="H41" s="13" t="str">
        <f t="shared" si="3"/>
        <v>#REF!</v>
      </c>
      <c r="I41" s="14" t="str">
        <f t="shared" si="1"/>
        <v>Approval Threshold</v>
      </c>
    </row>
    <row r="42">
      <c r="A42" s="7"/>
      <c r="B42" s="8"/>
      <c r="C42" s="9"/>
      <c r="D42" s="9"/>
      <c r="E42" s="10"/>
      <c r="F42" s="11"/>
      <c r="G42" s="12" t="str">
        <f t="shared" si="2"/>
        <v>#REF!</v>
      </c>
      <c r="H42" s="13" t="str">
        <f t="shared" si="3"/>
        <v>#REF!</v>
      </c>
      <c r="I42" s="14" t="str">
        <f t="shared" si="1"/>
        <v>Approval Threshold</v>
      </c>
    </row>
    <row r="43">
      <c r="A43" s="7"/>
      <c r="B43" s="8"/>
      <c r="C43" s="9"/>
      <c r="D43" s="9"/>
      <c r="E43" s="10"/>
      <c r="F43" s="11"/>
      <c r="G43" s="12" t="str">
        <f t="shared" si="2"/>
        <v>#REF!</v>
      </c>
      <c r="H43" s="13" t="str">
        <f t="shared" si="3"/>
        <v>#REF!</v>
      </c>
      <c r="I43" s="14" t="str">
        <f t="shared" si="1"/>
        <v>Approval Threshold</v>
      </c>
    </row>
    <row r="44">
      <c r="A44" s="7"/>
      <c r="B44" s="8"/>
      <c r="C44" s="9"/>
      <c r="D44" s="9"/>
      <c r="E44" s="10"/>
      <c r="F44" s="11"/>
      <c r="G44" s="12" t="str">
        <f t="shared" si="2"/>
        <v>#REF!</v>
      </c>
      <c r="H44" s="13" t="str">
        <f t="shared" si="3"/>
        <v>#REF!</v>
      </c>
      <c r="I44" s="14" t="str">
        <f t="shared" si="1"/>
        <v>Approval Threshold</v>
      </c>
    </row>
    <row r="45">
      <c r="A45" s="7"/>
      <c r="B45" s="16"/>
      <c r="C45" s="9"/>
      <c r="D45" s="9"/>
      <c r="E45" s="10"/>
      <c r="F45" s="11"/>
      <c r="G45" s="12" t="str">
        <f t="shared" si="2"/>
        <v>#REF!</v>
      </c>
      <c r="H45" s="13" t="str">
        <f t="shared" si="3"/>
        <v>#REF!</v>
      </c>
      <c r="I45" s="14" t="str">
        <f t="shared" si="1"/>
        <v>Approval Threshold</v>
      </c>
    </row>
    <row r="46">
      <c r="A46" s="7"/>
      <c r="B46" s="16"/>
      <c r="C46" s="9"/>
      <c r="D46" s="9"/>
      <c r="E46" s="10"/>
      <c r="F46" s="11"/>
      <c r="G46" s="12" t="str">
        <f t="shared" si="2"/>
        <v>#REF!</v>
      </c>
      <c r="H46" s="13" t="str">
        <f t="shared" si="3"/>
        <v>#REF!</v>
      </c>
      <c r="I46" s="14" t="str">
        <f t="shared" si="1"/>
        <v>Approval Threshold</v>
      </c>
    </row>
    <row r="47">
      <c r="A47" s="7"/>
      <c r="B47" s="16"/>
      <c r="C47" s="9"/>
      <c r="D47" s="9"/>
      <c r="E47" s="10"/>
      <c r="F47" s="11"/>
      <c r="G47" s="12" t="str">
        <f t="shared" si="2"/>
        <v>#REF!</v>
      </c>
      <c r="H47" s="13" t="str">
        <f t="shared" si="3"/>
        <v>#REF!</v>
      </c>
      <c r="I47" s="14" t="str">
        <f t="shared" si="1"/>
        <v>Approval Threshold</v>
      </c>
    </row>
    <row r="48">
      <c r="A48" s="7"/>
      <c r="B48" s="16"/>
      <c r="C48" s="9"/>
      <c r="D48" s="9"/>
      <c r="E48" s="10"/>
      <c r="F48" s="11"/>
      <c r="G48" s="12" t="str">
        <f t="shared" si="2"/>
        <v>#REF!</v>
      </c>
      <c r="H48" s="13" t="str">
        <f t="shared" si="3"/>
        <v>#REF!</v>
      </c>
      <c r="I48" s="14" t="str">
        <f t="shared" si="1"/>
        <v>Approval Threshold</v>
      </c>
    </row>
    <row r="49">
      <c r="A49" s="7"/>
      <c r="B49" s="16"/>
      <c r="C49" s="9"/>
      <c r="D49" s="9"/>
      <c r="E49" s="10"/>
      <c r="F49" s="11"/>
      <c r="G49" s="12" t="str">
        <f t="shared" si="2"/>
        <v>#REF!</v>
      </c>
      <c r="H49" s="13" t="str">
        <f t="shared" si="3"/>
        <v>#REF!</v>
      </c>
      <c r="I49" s="14" t="str">
        <f t="shared" si="1"/>
        <v>Approval Threshold</v>
      </c>
    </row>
    <row r="50">
      <c r="A50" s="7"/>
      <c r="B50" s="16"/>
      <c r="C50" s="9"/>
      <c r="D50" s="9"/>
      <c r="E50" s="10"/>
      <c r="F50" s="11"/>
      <c r="G50" s="12" t="str">
        <f t="shared" si="2"/>
        <v>#REF!</v>
      </c>
      <c r="H50" s="13" t="str">
        <f t="shared" si="3"/>
        <v>#REF!</v>
      </c>
      <c r="I50" s="14" t="str">
        <f t="shared" si="1"/>
        <v>Approval Threshold</v>
      </c>
    </row>
    <row r="51">
      <c r="A51" s="7"/>
      <c r="B51" s="16"/>
      <c r="C51" s="9"/>
      <c r="D51" s="9"/>
      <c r="E51" s="10"/>
      <c r="F51" s="11"/>
      <c r="G51" s="12" t="str">
        <f t="shared" si="2"/>
        <v>#REF!</v>
      </c>
      <c r="H51" s="13" t="str">
        <f t="shared" si="3"/>
        <v>#REF!</v>
      </c>
      <c r="I51" s="14" t="str">
        <f t="shared" si="1"/>
        <v>Approval Threshold</v>
      </c>
    </row>
    <row r="52">
      <c r="A52" s="7"/>
      <c r="B52" s="16"/>
      <c r="C52" s="9"/>
      <c r="D52" s="9"/>
      <c r="E52" s="10"/>
      <c r="F52" s="11"/>
      <c r="G52" s="12" t="str">
        <f t="shared" si="2"/>
        <v>#REF!</v>
      </c>
      <c r="H52" s="13" t="str">
        <f t="shared" si="3"/>
        <v>#REF!</v>
      </c>
      <c r="I52" s="14" t="str">
        <f t="shared" si="1"/>
        <v>Approval Threshold</v>
      </c>
    </row>
    <row r="53">
      <c r="A53" s="7"/>
      <c r="B53" s="16"/>
      <c r="C53" s="9"/>
      <c r="D53" s="9"/>
      <c r="E53" s="10"/>
      <c r="F53" s="11"/>
      <c r="G53" s="12" t="str">
        <f t="shared" si="2"/>
        <v>#REF!</v>
      </c>
      <c r="H53" s="13" t="str">
        <f t="shared" si="3"/>
        <v>#REF!</v>
      </c>
      <c r="I53" s="14" t="str">
        <f t="shared" si="1"/>
        <v>Approval Threshold</v>
      </c>
    </row>
    <row r="54">
      <c r="A54" s="7"/>
      <c r="B54" s="16"/>
      <c r="C54" s="9"/>
      <c r="D54" s="9"/>
      <c r="E54" s="10"/>
      <c r="F54" s="11"/>
      <c r="G54" s="12" t="str">
        <f t="shared" si="2"/>
        <v>#REF!</v>
      </c>
      <c r="H54" s="13" t="str">
        <f t="shared" si="3"/>
        <v>#REF!</v>
      </c>
      <c r="I54" s="14" t="str">
        <f t="shared" si="1"/>
        <v>Approval Threshold</v>
      </c>
    </row>
    <row r="55">
      <c r="A55" s="7"/>
      <c r="B55" s="16"/>
      <c r="C55" s="9"/>
      <c r="D55" s="9"/>
      <c r="E55" s="10"/>
      <c r="F55" s="11"/>
      <c r="G55" s="12" t="str">
        <f t="shared" si="2"/>
        <v>#REF!</v>
      </c>
      <c r="H55" s="13" t="str">
        <f t="shared" si="3"/>
        <v>#REF!</v>
      </c>
      <c r="I55" s="14" t="str">
        <f t="shared" si="1"/>
        <v>Approval Threshold</v>
      </c>
    </row>
    <row r="56">
      <c r="A56" s="7"/>
      <c r="B56" s="16"/>
      <c r="C56" s="9"/>
      <c r="D56" s="9"/>
      <c r="E56" s="10"/>
      <c r="F56" s="11"/>
      <c r="G56" s="12" t="str">
        <f t="shared" si="2"/>
        <v>#REF!</v>
      </c>
      <c r="H56" s="13" t="str">
        <f t="shared" si="3"/>
        <v>#REF!</v>
      </c>
      <c r="I56" s="14" t="str">
        <f t="shared" si="1"/>
        <v>Approval Threshold</v>
      </c>
    </row>
    <row r="57">
      <c r="A57" s="7"/>
      <c r="B57" s="16"/>
      <c r="C57" s="9"/>
      <c r="D57" s="9"/>
      <c r="E57" s="10"/>
      <c r="F57" s="11"/>
      <c r="G57" s="12" t="str">
        <f t="shared" si="2"/>
        <v>#REF!</v>
      </c>
      <c r="H57" s="13" t="str">
        <f t="shared" si="3"/>
        <v>#REF!</v>
      </c>
      <c r="I57" s="14" t="str">
        <f t="shared" si="1"/>
        <v>Approval Threshold</v>
      </c>
    </row>
    <row r="58">
      <c r="A58" s="7"/>
      <c r="B58" s="16"/>
      <c r="C58" s="9"/>
      <c r="D58" s="9"/>
      <c r="E58" s="10"/>
      <c r="F58" s="11"/>
      <c r="G58" s="12" t="str">
        <f t="shared" si="2"/>
        <v>#REF!</v>
      </c>
      <c r="H58" s="13" t="str">
        <f t="shared" si="3"/>
        <v>#REF!</v>
      </c>
      <c r="I58" s="14" t="str">
        <f t="shared" si="1"/>
        <v>Approval Threshold</v>
      </c>
    </row>
    <row r="59">
      <c r="A59" s="7"/>
      <c r="B59" s="16"/>
      <c r="C59" s="9"/>
      <c r="D59" s="9"/>
      <c r="E59" s="10"/>
      <c r="F59" s="11"/>
      <c r="G59" s="12" t="str">
        <f t="shared" si="2"/>
        <v>#REF!</v>
      </c>
      <c r="H59" s="13" t="str">
        <f t="shared" si="3"/>
        <v>#REF!</v>
      </c>
      <c r="I59" s="14" t="str">
        <f t="shared" si="1"/>
        <v>Approval Threshold</v>
      </c>
    </row>
    <row r="60">
      <c r="A60" s="7"/>
      <c r="B60" s="16"/>
      <c r="C60" s="9"/>
      <c r="D60" s="9"/>
      <c r="E60" s="10"/>
      <c r="F60" s="11"/>
      <c r="G60" s="12" t="str">
        <f t="shared" si="2"/>
        <v>#REF!</v>
      </c>
      <c r="H60" s="13" t="str">
        <f t="shared" si="3"/>
        <v>#REF!</v>
      </c>
      <c r="I60" s="14" t="str">
        <f t="shared" si="1"/>
        <v>Approval Threshold</v>
      </c>
    </row>
    <row r="61">
      <c r="A61" s="7"/>
      <c r="B61" s="16"/>
      <c r="C61" s="9"/>
      <c r="D61" s="9"/>
      <c r="E61" s="10"/>
      <c r="F61" s="11"/>
      <c r="G61" s="12" t="str">
        <f t="shared" si="2"/>
        <v>#REF!</v>
      </c>
      <c r="H61" s="13" t="str">
        <f t="shared" si="3"/>
        <v>#REF!</v>
      </c>
      <c r="I61" s="14" t="str">
        <f t="shared" si="1"/>
        <v>Approval Threshold</v>
      </c>
    </row>
    <row r="62">
      <c r="A62" s="7"/>
      <c r="B62" s="16"/>
      <c r="C62" s="9"/>
      <c r="D62" s="9"/>
      <c r="E62" s="10"/>
      <c r="F62" s="11"/>
      <c r="G62" s="12" t="str">
        <f t="shared" si="2"/>
        <v>#REF!</v>
      </c>
      <c r="H62" s="13" t="str">
        <f t="shared" si="3"/>
        <v>#REF!</v>
      </c>
      <c r="I62" s="14" t="str">
        <f t="shared" si="1"/>
        <v>Approval Threshold</v>
      </c>
    </row>
    <row r="63">
      <c r="A63" s="7"/>
      <c r="B63" s="16"/>
      <c r="C63" s="9"/>
      <c r="D63" s="9"/>
      <c r="E63" s="10"/>
      <c r="F63" s="11"/>
      <c r="G63" s="12" t="str">
        <f t="shared" si="2"/>
        <v>#REF!</v>
      </c>
      <c r="H63" s="13" t="str">
        <f t="shared" si="3"/>
        <v>#REF!</v>
      </c>
      <c r="I63" s="14" t="str">
        <f t="shared" si="1"/>
        <v>Approval Threshold</v>
      </c>
    </row>
    <row r="64">
      <c r="A64" s="7"/>
      <c r="B64" s="16"/>
      <c r="C64" s="9"/>
      <c r="D64" s="9"/>
      <c r="E64" s="10"/>
      <c r="F64" s="11"/>
      <c r="G64" s="12" t="str">
        <f t="shared" si="2"/>
        <v>#REF!</v>
      </c>
      <c r="H64" s="13" t="str">
        <f t="shared" si="3"/>
        <v>#REF!</v>
      </c>
      <c r="I64" s="14" t="str">
        <f t="shared" si="1"/>
        <v>Approval Threshold</v>
      </c>
    </row>
    <row r="65">
      <c r="A65" s="7"/>
      <c r="B65" s="16"/>
      <c r="C65" s="9"/>
      <c r="D65" s="9"/>
      <c r="E65" s="10"/>
      <c r="F65" s="11"/>
      <c r="G65" s="12" t="str">
        <f t="shared" si="2"/>
        <v>#REF!</v>
      </c>
      <c r="H65" s="13" t="str">
        <f t="shared" si="3"/>
        <v>#REF!</v>
      </c>
      <c r="I65" s="14" t="str">
        <f t="shared" si="1"/>
        <v>Approval Threshold</v>
      </c>
    </row>
    <row r="66">
      <c r="A66" s="7"/>
      <c r="B66" s="16"/>
      <c r="C66" s="9"/>
      <c r="D66" s="9"/>
      <c r="E66" s="10"/>
      <c r="F66" s="11"/>
      <c r="G66" s="12" t="str">
        <f t="shared" si="2"/>
        <v>#REF!</v>
      </c>
      <c r="H66" s="13" t="str">
        <f t="shared" si="3"/>
        <v>#REF!</v>
      </c>
      <c r="I66" s="14" t="str">
        <f t="shared" si="1"/>
        <v>Approval Threshold</v>
      </c>
    </row>
    <row r="67">
      <c r="A67" s="7"/>
      <c r="B67" s="16"/>
      <c r="C67" s="9"/>
      <c r="D67" s="9"/>
      <c r="E67" s="10"/>
      <c r="F67" s="11"/>
      <c r="G67" s="12" t="str">
        <f t="shared" si="2"/>
        <v>#REF!</v>
      </c>
      <c r="H67" s="13" t="str">
        <f t="shared" si="3"/>
        <v>#REF!</v>
      </c>
      <c r="I67" s="14" t="str">
        <f t="shared" si="1"/>
        <v>Approval Threshold</v>
      </c>
    </row>
    <row r="68">
      <c r="A68" s="7"/>
      <c r="B68" s="16"/>
      <c r="C68" s="9"/>
      <c r="D68" s="9"/>
      <c r="E68" s="10"/>
      <c r="F68" s="11"/>
      <c r="G68" s="12" t="str">
        <f t="shared" si="2"/>
        <v>#REF!</v>
      </c>
      <c r="H68" s="13" t="str">
        <f t="shared" si="3"/>
        <v>#REF!</v>
      </c>
      <c r="I68" s="14" t="str">
        <f t="shared" si="1"/>
        <v>Approval Threshold</v>
      </c>
    </row>
    <row r="69">
      <c r="A69" s="7"/>
      <c r="B69" s="16"/>
      <c r="C69" s="9"/>
      <c r="D69" s="9"/>
      <c r="E69" s="10"/>
      <c r="F69" s="11"/>
      <c r="G69" s="12" t="str">
        <f t="shared" si="2"/>
        <v>#REF!</v>
      </c>
      <c r="H69" s="13" t="str">
        <f t="shared" si="3"/>
        <v>#REF!</v>
      </c>
      <c r="I69" s="14" t="str">
        <f t="shared" si="1"/>
        <v>Approval Threshold</v>
      </c>
    </row>
    <row r="70">
      <c r="A70" s="7"/>
      <c r="B70" s="16"/>
      <c r="C70" s="9"/>
      <c r="D70" s="9"/>
      <c r="E70" s="10"/>
      <c r="F70" s="11"/>
      <c r="G70" s="12" t="str">
        <f t="shared" si="2"/>
        <v>#REF!</v>
      </c>
      <c r="H70" s="13" t="str">
        <f t="shared" si="3"/>
        <v>#REF!</v>
      </c>
      <c r="I70" s="14" t="str">
        <f t="shared" si="1"/>
        <v>Approval Threshold</v>
      </c>
    </row>
    <row r="71">
      <c r="A71" s="7"/>
      <c r="B71" s="16"/>
      <c r="C71" s="9"/>
      <c r="D71" s="9"/>
      <c r="E71" s="10"/>
      <c r="F71" s="11"/>
      <c r="G71" s="12" t="str">
        <f t="shared" si="2"/>
        <v>#REF!</v>
      </c>
      <c r="H71" s="13" t="str">
        <f t="shared" si="3"/>
        <v>#REF!</v>
      </c>
      <c r="I71" s="14" t="str">
        <f t="shared" si="1"/>
        <v>Approval Threshold</v>
      </c>
    </row>
    <row r="72">
      <c r="A72" s="7"/>
      <c r="B72" s="16"/>
      <c r="C72" s="9"/>
      <c r="D72" s="9"/>
      <c r="E72" s="10"/>
      <c r="F72" s="11"/>
      <c r="G72" s="12" t="str">
        <f t="shared" si="2"/>
        <v>#REF!</v>
      </c>
      <c r="H72" s="13" t="str">
        <f t="shared" si="3"/>
        <v>#REF!</v>
      </c>
      <c r="I72" s="14" t="str">
        <f t="shared" si="1"/>
        <v>Approval Threshold</v>
      </c>
    </row>
    <row r="73">
      <c r="A73" s="7"/>
      <c r="B73" s="16"/>
      <c r="C73" s="9"/>
      <c r="D73" s="9"/>
      <c r="E73" s="10"/>
      <c r="F73" s="11"/>
      <c r="G73" s="12" t="str">
        <f t="shared" si="2"/>
        <v>#REF!</v>
      </c>
      <c r="H73" s="13" t="str">
        <f t="shared" si="3"/>
        <v>#REF!</v>
      </c>
      <c r="I73" s="14" t="str">
        <f t="shared" si="1"/>
        <v>Approval Threshold</v>
      </c>
    </row>
    <row r="74">
      <c r="A74" s="7"/>
      <c r="B74" s="16"/>
      <c r="C74" s="9"/>
      <c r="D74" s="9"/>
      <c r="E74" s="10"/>
      <c r="F74" s="11"/>
      <c r="G74" s="12" t="str">
        <f t="shared" si="2"/>
        <v>#REF!</v>
      </c>
      <c r="H74" s="13" t="str">
        <f t="shared" si="3"/>
        <v>#REF!</v>
      </c>
      <c r="I74" s="14" t="str">
        <f t="shared" si="1"/>
        <v>Approval Threshold</v>
      </c>
    </row>
    <row r="75">
      <c r="A75" s="7"/>
      <c r="B75" s="16"/>
      <c r="C75" s="9"/>
      <c r="D75" s="9"/>
      <c r="E75" s="10"/>
      <c r="F75" s="11"/>
      <c r="G75" s="12" t="str">
        <f t="shared" si="2"/>
        <v>#REF!</v>
      </c>
      <c r="H75" s="13" t="str">
        <f t="shared" si="3"/>
        <v>#REF!</v>
      </c>
      <c r="I75" s="14" t="str">
        <f t="shared" si="1"/>
        <v>Approval Threshold</v>
      </c>
    </row>
    <row r="76">
      <c r="A76" s="7"/>
      <c r="B76" s="16"/>
      <c r="C76" s="9"/>
      <c r="D76" s="9"/>
      <c r="E76" s="10"/>
      <c r="F76" s="11"/>
      <c r="G76" s="12" t="str">
        <f t="shared" si="2"/>
        <v>#REF!</v>
      </c>
      <c r="H76" s="13" t="str">
        <f t="shared" si="3"/>
        <v>#REF!</v>
      </c>
      <c r="I76" s="14" t="str">
        <f t="shared" si="1"/>
        <v>Approval Threshold</v>
      </c>
    </row>
    <row r="77">
      <c r="A77" s="7"/>
      <c r="B77" s="16"/>
      <c r="C77" s="9"/>
      <c r="D77" s="9"/>
      <c r="E77" s="10"/>
      <c r="F77" s="11"/>
      <c r="G77" s="12" t="str">
        <f t="shared" si="2"/>
        <v>#REF!</v>
      </c>
      <c r="H77" s="13" t="str">
        <f t="shared" si="3"/>
        <v>#REF!</v>
      </c>
      <c r="I77" s="14" t="str">
        <f t="shared" si="1"/>
        <v>Approval Threshold</v>
      </c>
    </row>
    <row r="78">
      <c r="A78" s="7"/>
      <c r="B78" s="16"/>
      <c r="C78" s="9"/>
      <c r="D78" s="9"/>
      <c r="E78" s="10"/>
      <c r="F78" s="11"/>
      <c r="G78" s="12" t="str">
        <f t="shared" si="2"/>
        <v>#REF!</v>
      </c>
      <c r="H78" s="13" t="str">
        <f t="shared" si="3"/>
        <v>#REF!</v>
      </c>
      <c r="I78" s="14" t="str">
        <f t="shared" si="1"/>
        <v>Approval Threshold</v>
      </c>
    </row>
    <row r="79">
      <c r="A79" s="7"/>
      <c r="B79" s="16"/>
      <c r="C79" s="9"/>
      <c r="D79" s="9"/>
      <c r="E79" s="10"/>
      <c r="F79" s="11"/>
      <c r="G79" s="12" t="str">
        <f t="shared" si="2"/>
        <v>#REF!</v>
      </c>
      <c r="H79" s="13" t="str">
        <f t="shared" si="3"/>
        <v>#REF!</v>
      </c>
      <c r="I79" s="14" t="str">
        <f t="shared" si="1"/>
        <v>Approval Threshold</v>
      </c>
    </row>
    <row r="80">
      <c r="A80" s="7"/>
      <c r="B80" s="16"/>
      <c r="C80" s="9"/>
      <c r="D80" s="9"/>
      <c r="E80" s="10"/>
      <c r="F80" s="11"/>
      <c r="G80" s="12" t="str">
        <f t="shared" si="2"/>
        <v>#REF!</v>
      </c>
      <c r="H80" s="13" t="str">
        <f t="shared" si="3"/>
        <v>#REF!</v>
      </c>
      <c r="I80" s="14" t="str">
        <f t="shared" si="1"/>
        <v>Approval Threshold</v>
      </c>
    </row>
    <row r="81">
      <c r="A81" s="7"/>
      <c r="B81" s="16"/>
      <c r="C81" s="9"/>
      <c r="D81" s="9"/>
      <c r="E81" s="10"/>
      <c r="F81" s="11"/>
      <c r="G81" s="12" t="str">
        <f t="shared" si="2"/>
        <v>#REF!</v>
      </c>
      <c r="H81" s="13" t="str">
        <f t="shared" si="3"/>
        <v>#REF!</v>
      </c>
      <c r="I81" s="14" t="str">
        <f t="shared" si="1"/>
        <v>Approval Threshold</v>
      </c>
    </row>
    <row r="82">
      <c r="A82" s="7"/>
      <c r="B82" s="16"/>
      <c r="C82" s="9"/>
      <c r="D82" s="9"/>
      <c r="E82" s="10"/>
      <c r="F82" s="11"/>
      <c r="G82" s="12" t="str">
        <f t="shared" si="2"/>
        <v>#REF!</v>
      </c>
      <c r="H82" s="13" t="str">
        <f t="shared" si="3"/>
        <v>#REF!</v>
      </c>
      <c r="I82" s="14" t="str">
        <f t="shared" si="1"/>
        <v>Approval Threshold</v>
      </c>
    </row>
    <row r="83">
      <c r="A83" s="7"/>
      <c r="B83" s="16"/>
      <c r="C83" s="9"/>
      <c r="D83" s="9"/>
      <c r="E83" s="10"/>
      <c r="F83" s="11"/>
      <c r="G83" s="12" t="str">
        <f t="shared" si="2"/>
        <v>#REF!</v>
      </c>
      <c r="H83" s="13" t="str">
        <f t="shared" si="3"/>
        <v>#REF!</v>
      </c>
      <c r="I83" s="14" t="str">
        <f t="shared" si="1"/>
        <v>Approval Threshold</v>
      </c>
    </row>
    <row r="84">
      <c r="A84" s="7"/>
      <c r="B84" s="16"/>
      <c r="C84" s="9"/>
      <c r="D84" s="9"/>
      <c r="E84" s="10"/>
      <c r="F84" s="11"/>
      <c r="G84" s="12" t="str">
        <f t="shared" si="2"/>
        <v>#REF!</v>
      </c>
      <c r="H84" s="13" t="str">
        <f t="shared" si="3"/>
        <v>#REF!</v>
      </c>
      <c r="I84" s="14" t="str">
        <f t="shared" si="1"/>
        <v>Approval Threshold</v>
      </c>
    </row>
    <row r="85">
      <c r="A85" s="7"/>
      <c r="B85" s="16"/>
      <c r="C85" s="9"/>
      <c r="D85" s="9"/>
      <c r="E85" s="10"/>
      <c r="F85" s="11"/>
      <c r="G85" s="12" t="str">
        <f t="shared" si="2"/>
        <v>#REF!</v>
      </c>
      <c r="H85" s="13" t="str">
        <f t="shared" si="3"/>
        <v>#REF!</v>
      </c>
      <c r="I85" s="14" t="str">
        <f t="shared" si="1"/>
        <v>Approval Threshold</v>
      </c>
    </row>
    <row r="86">
      <c r="A86" s="7"/>
      <c r="B86" s="16"/>
      <c r="C86" s="9"/>
      <c r="D86" s="9"/>
      <c r="E86" s="10"/>
      <c r="F86" s="11"/>
      <c r="G86" s="12" t="str">
        <f t="shared" si="2"/>
        <v>#REF!</v>
      </c>
      <c r="H86" s="13" t="str">
        <f t="shared" si="3"/>
        <v>#REF!</v>
      </c>
      <c r="I86" s="14" t="str">
        <f t="shared" si="1"/>
        <v>Approval Threshold</v>
      </c>
    </row>
    <row r="87">
      <c r="A87" s="7"/>
      <c r="B87" s="16"/>
      <c r="C87" s="9"/>
      <c r="D87" s="9"/>
      <c r="E87" s="10"/>
      <c r="F87" s="11"/>
      <c r="G87" s="12" t="str">
        <f t="shared" si="2"/>
        <v>#REF!</v>
      </c>
      <c r="H87" s="13" t="str">
        <f t="shared" si="3"/>
        <v>#REF!</v>
      </c>
      <c r="I87" s="14" t="str">
        <f t="shared" si="1"/>
        <v>Approval Threshold</v>
      </c>
    </row>
    <row r="88">
      <c r="A88" s="7"/>
      <c r="B88" s="16"/>
      <c r="C88" s="9"/>
      <c r="D88" s="9"/>
      <c r="E88" s="10"/>
      <c r="F88" s="11"/>
      <c r="G88" s="12" t="str">
        <f t="shared" si="2"/>
        <v>#REF!</v>
      </c>
      <c r="H88" s="13" t="str">
        <f t="shared" si="3"/>
        <v>#REF!</v>
      </c>
      <c r="I88" s="14" t="str">
        <f t="shared" si="1"/>
        <v>Approval Threshold</v>
      </c>
    </row>
    <row r="89">
      <c r="A89" s="7"/>
      <c r="B89" s="16"/>
      <c r="C89" s="9"/>
      <c r="D89" s="9"/>
      <c r="E89" s="10"/>
      <c r="F89" s="11"/>
      <c r="G89" s="12" t="str">
        <f t="shared" si="2"/>
        <v>#REF!</v>
      </c>
      <c r="H89" s="13" t="str">
        <f t="shared" si="3"/>
        <v>#REF!</v>
      </c>
      <c r="I89" s="14" t="str">
        <f t="shared" si="1"/>
        <v>Approval Threshold</v>
      </c>
    </row>
    <row r="90">
      <c r="A90" s="7"/>
      <c r="B90" s="16"/>
      <c r="C90" s="9"/>
      <c r="D90" s="9"/>
      <c r="E90" s="10"/>
      <c r="F90" s="11"/>
      <c r="G90" s="12" t="str">
        <f t="shared" si="2"/>
        <v>#REF!</v>
      </c>
      <c r="H90" s="13" t="str">
        <f t="shared" si="3"/>
        <v>#REF!</v>
      </c>
      <c r="I90" s="14" t="str">
        <f t="shared" si="1"/>
        <v>Approval Threshold</v>
      </c>
    </row>
    <row r="91">
      <c r="A91" s="7"/>
      <c r="B91" s="16"/>
      <c r="C91" s="9"/>
      <c r="D91" s="9"/>
      <c r="E91" s="10"/>
      <c r="F91" s="11"/>
      <c r="G91" s="12" t="str">
        <f t="shared" si="2"/>
        <v>#REF!</v>
      </c>
      <c r="H91" s="13" t="str">
        <f t="shared" si="3"/>
        <v>#REF!</v>
      </c>
      <c r="I91" s="14" t="str">
        <f t="shared" si="1"/>
        <v>Approval Threshold</v>
      </c>
    </row>
    <row r="92">
      <c r="A92" s="7"/>
      <c r="B92" s="16"/>
      <c r="C92" s="9"/>
      <c r="D92" s="9"/>
      <c r="E92" s="10"/>
      <c r="F92" s="11"/>
      <c r="G92" s="12" t="str">
        <f t="shared" si="2"/>
        <v>#REF!</v>
      </c>
      <c r="H92" s="13" t="str">
        <f t="shared" si="3"/>
        <v>#REF!</v>
      </c>
      <c r="I92" s="14" t="str">
        <f t="shared" si="1"/>
        <v>Approval Threshold</v>
      </c>
    </row>
    <row r="93">
      <c r="A93" s="7"/>
      <c r="B93" s="16"/>
      <c r="C93" s="9"/>
      <c r="D93" s="9"/>
      <c r="E93" s="10"/>
      <c r="F93" s="11"/>
      <c r="G93" s="12" t="str">
        <f t="shared" si="2"/>
        <v>#REF!</v>
      </c>
      <c r="H93" s="13" t="str">
        <f t="shared" si="3"/>
        <v>#REF!</v>
      </c>
      <c r="I93" s="14" t="str">
        <f t="shared" si="1"/>
        <v>Approval Threshold</v>
      </c>
    </row>
    <row r="94">
      <c r="A94" s="7"/>
      <c r="B94" s="16"/>
      <c r="C94" s="9"/>
      <c r="D94" s="9"/>
      <c r="E94" s="10"/>
      <c r="F94" s="11"/>
      <c r="G94" s="12" t="str">
        <f t="shared" si="2"/>
        <v>#REF!</v>
      </c>
      <c r="H94" s="13" t="str">
        <f t="shared" si="3"/>
        <v>#REF!</v>
      </c>
      <c r="I94" s="14" t="str">
        <f t="shared" si="1"/>
        <v>Approval Threshold</v>
      </c>
    </row>
    <row r="95">
      <c r="A95" s="7"/>
      <c r="B95" s="16"/>
      <c r="C95" s="9"/>
      <c r="D95" s="9"/>
      <c r="E95" s="10"/>
      <c r="F95" s="11"/>
      <c r="G95" s="12" t="str">
        <f t="shared" si="2"/>
        <v>#REF!</v>
      </c>
      <c r="H95" s="13" t="str">
        <f t="shared" si="3"/>
        <v>#REF!</v>
      </c>
      <c r="I95" s="14" t="str">
        <f t="shared" si="1"/>
        <v>Approval Threshold</v>
      </c>
    </row>
    <row r="96">
      <c r="A96" s="7"/>
      <c r="B96" s="16"/>
      <c r="C96" s="9"/>
      <c r="D96" s="9"/>
      <c r="E96" s="10"/>
      <c r="F96" s="11"/>
      <c r="G96" s="12" t="str">
        <f t="shared" si="2"/>
        <v>#REF!</v>
      </c>
      <c r="H96" s="13" t="str">
        <f t="shared" si="3"/>
        <v>#REF!</v>
      </c>
      <c r="I96" s="14" t="str">
        <f t="shared" si="1"/>
        <v>Approval Threshold</v>
      </c>
    </row>
    <row r="97">
      <c r="A97" s="7"/>
      <c r="B97" s="16"/>
      <c r="C97" s="9"/>
      <c r="D97" s="9"/>
      <c r="E97" s="10"/>
      <c r="F97" s="11"/>
      <c r="G97" s="12" t="str">
        <f t="shared" si="2"/>
        <v>#REF!</v>
      </c>
      <c r="H97" s="13" t="str">
        <f t="shared" si="3"/>
        <v>#REF!</v>
      </c>
      <c r="I97" s="14" t="str">
        <f t="shared" si="1"/>
        <v>Approval Threshold</v>
      </c>
    </row>
    <row r="98">
      <c r="A98" s="7"/>
      <c r="B98" s="16"/>
      <c r="C98" s="9"/>
      <c r="D98" s="9"/>
      <c r="E98" s="10"/>
      <c r="F98" s="11"/>
      <c r="G98" s="12" t="str">
        <f t="shared" si="2"/>
        <v>#REF!</v>
      </c>
      <c r="H98" s="13" t="str">
        <f t="shared" si="3"/>
        <v>#REF!</v>
      </c>
      <c r="I98" s="14" t="str">
        <f t="shared" si="1"/>
        <v>Approval Threshold</v>
      </c>
    </row>
    <row r="99">
      <c r="A99" s="7"/>
      <c r="B99" s="16"/>
      <c r="C99" s="9"/>
      <c r="D99" s="9"/>
      <c r="E99" s="10"/>
      <c r="F99" s="11"/>
      <c r="G99" s="12" t="str">
        <f t="shared" si="2"/>
        <v>#REF!</v>
      </c>
      <c r="H99" s="13" t="str">
        <f t="shared" si="3"/>
        <v>#REF!</v>
      </c>
      <c r="I99" s="14" t="str">
        <f t="shared" si="1"/>
        <v>Approval Threshold</v>
      </c>
    </row>
    <row r="100">
      <c r="A100" s="7"/>
      <c r="B100" s="16"/>
      <c r="C100" s="9"/>
      <c r="D100" s="9"/>
      <c r="E100" s="10"/>
      <c r="F100" s="11"/>
      <c r="G100" s="12" t="str">
        <f t="shared" si="2"/>
        <v>#REF!</v>
      </c>
      <c r="H100" s="13" t="str">
        <f t="shared" si="3"/>
        <v>#REF!</v>
      </c>
      <c r="I100" s="14" t="str">
        <f t="shared" si="1"/>
        <v>Approval Threshold</v>
      </c>
    </row>
    <row r="101">
      <c r="A101" s="7"/>
      <c r="B101" s="16"/>
      <c r="C101" s="9"/>
      <c r="D101" s="9"/>
      <c r="E101" s="10"/>
      <c r="F101" s="11"/>
      <c r="G101" s="12" t="str">
        <f t="shared" si="2"/>
        <v>#REF!</v>
      </c>
      <c r="H101" s="13" t="str">
        <f t="shared" si="3"/>
        <v>#REF!</v>
      </c>
      <c r="I101" s="14" t="str">
        <f t="shared" si="1"/>
        <v>Approval Threshold</v>
      </c>
    </row>
    <row r="102">
      <c r="A102" s="7"/>
      <c r="B102" s="16"/>
      <c r="C102" s="9"/>
      <c r="D102" s="9"/>
      <c r="E102" s="10"/>
      <c r="F102" s="11"/>
      <c r="G102" s="12" t="str">
        <f t="shared" si="2"/>
        <v>#REF!</v>
      </c>
      <c r="H102" s="13" t="str">
        <f t="shared" si="3"/>
        <v>#REF!</v>
      </c>
      <c r="I102" s="14" t="str">
        <f t="shared" si="1"/>
        <v>Approval Threshold</v>
      </c>
    </row>
    <row r="103">
      <c r="A103" s="7"/>
      <c r="B103" s="16"/>
      <c r="C103" s="9"/>
      <c r="D103" s="9"/>
      <c r="E103" s="10"/>
      <c r="F103" s="11"/>
      <c r="G103" s="12" t="str">
        <f t="shared" si="2"/>
        <v>#REF!</v>
      </c>
      <c r="H103" s="13" t="str">
        <f t="shared" si="3"/>
        <v>#REF!</v>
      </c>
      <c r="I103" s="14" t="str">
        <f t="shared" si="1"/>
        <v>Approval Threshold</v>
      </c>
    </row>
  </sheetData>
  <autoFilter ref="$A$1:$F$103">
    <sortState ref="A1:F103">
      <sortCondition ref="A1:A103"/>
    </sortState>
  </autoFilter>
  <conditionalFormatting sqref="G2:G103">
    <cfRule type="cellIs" dxfId="0" priority="1" operator="equal">
      <formula>"FUNDED"</formula>
    </cfRule>
  </conditionalFormatting>
  <conditionalFormatting sqref="G2:G103">
    <cfRule type="cellIs" dxfId="1" priority="2" operator="equal">
      <formula>"NOT FUNDED"</formula>
    </cfRule>
  </conditionalFormatting>
  <conditionalFormatting sqref="I2:I103">
    <cfRule type="cellIs" dxfId="0" priority="3" operator="greaterThan">
      <formula>999</formula>
    </cfRule>
  </conditionalFormatting>
  <conditionalFormatting sqref="I2:I103">
    <cfRule type="cellIs" dxfId="0" priority="4" operator="greaterThan">
      <formula>999</formula>
    </cfRule>
  </conditionalFormatting>
  <conditionalFormatting sqref="I2:I103">
    <cfRule type="containsText" dxfId="1" priority="5" operator="containsText" text="NOT FUNDED">
      <formula>NOT(ISERROR(SEARCH(("NOT FUNDED"),(I2))))</formula>
    </cfRule>
  </conditionalFormatting>
  <conditionalFormatting sqref="I2:I103">
    <cfRule type="cellIs" dxfId="2" priority="6" operator="equal">
      <formula>"Over Budget"</formula>
    </cfRule>
  </conditionalFormatting>
  <conditionalFormatting sqref="I2:I103">
    <cfRule type="cellIs" dxfId="1" priority="7" operator="equal">
      <formula>"Approval Threshold"</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1.88"/>
    <col customWidth="1" min="2" max="2" width="14.0"/>
    <col customWidth="1" min="3" max="4" width="17.88"/>
    <col customWidth="1" min="5" max="5" width="11.88"/>
    <col customWidth="1" min="6" max="6" width="15.63"/>
    <col customWidth="1" min="7" max="7" width="12.25"/>
    <col customWidth="1" min="8" max="8" width="13.25"/>
    <col customWidth="1" min="9" max="9" width="26.88"/>
  </cols>
  <sheetData>
    <row r="1">
      <c r="A1" s="1" t="s">
        <v>0</v>
      </c>
      <c r="B1" s="2" t="s">
        <v>1</v>
      </c>
      <c r="C1" s="3" t="s">
        <v>2</v>
      </c>
      <c r="D1" s="3" t="s">
        <v>3</v>
      </c>
      <c r="E1" s="3" t="s">
        <v>4</v>
      </c>
      <c r="F1" s="4" t="s">
        <v>5</v>
      </c>
      <c r="G1" s="5" t="s">
        <v>6</v>
      </c>
      <c r="H1" s="17" t="s">
        <v>7</v>
      </c>
      <c r="I1" s="6" t="s">
        <v>8</v>
      </c>
    </row>
    <row r="2">
      <c r="A2" s="18" t="s">
        <v>9</v>
      </c>
      <c r="B2" s="8">
        <v>447.0</v>
      </c>
      <c r="C2" s="9">
        <v>5.43342721E8</v>
      </c>
      <c r="D2" s="9">
        <v>3.8669193E7</v>
      </c>
      <c r="E2" s="10" t="str">
        <f>IF(C2&gt;percent,"YES","NO")</f>
        <v>YES</v>
      </c>
      <c r="F2" s="19">
        <v>197850.0</v>
      </c>
      <c r="G2" s="12" t="str">
        <f>If(dev&gt;=F2,IF(E2="Yes","FUNDED","NOT FUNDED"),"NOT FUNDED")</f>
        <v>FUNDED</v>
      </c>
      <c r="H2" s="20">
        <f>If(dev&gt;=F2,dev-F2,dev)</f>
        <v>7802150</v>
      </c>
      <c r="I2" s="14" t="str">
        <f t="shared" ref="I2:I358" si="1">If(E2="YES",IF(G2="FUNDED","","Over Budget"),"Approval Threshold")</f>
        <v/>
      </c>
    </row>
    <row r="3">
      <c r="A3" s="18" t="s">
        <v>10</v>
      </c>
      <c r="B3" s="8">
        <v>400.0</v>
      </c>
      <c r="C3" s="9">
        <v>4.54239493E8</v>
      </c>
      <c r="D3" s="9">
        <v>3.2478598E7</v>
      </c>
      <c r="E3" s="10" t="str">
        <f>IF(C3&gt;percent,"YES","NO")</f>
        <v>YES</v>
      </c>
      <c r="F3" s="19">
        <v>200000.0</v>
      </c>
      <c r="G3" s="12" t="str">
        <f t="shared" ref="G3:G358" si="2">If(H2&gt;=F3,IF(E3="Yes","FUNDED","NOT FUNDED"),"NOT FUNDED")</f>
        <v>FUNDED</v>
      </c>
      <c r="H3" s="20">
        <f t="shared" ref="H3:H358" si="3">If(G3="FUNDED",IF(H2&gt;=F3,(H2-F3),H2),H2)</f>
        <v>7602150</v>
      </c>
      <c r="I3" s="14" t="str">
        <f t="shared" si="1"/>
        <v/>
      </c>
    </row>
    <row r="4">
      <c r="A4" s="18" t="s">
        <v>11</v>
      </c>
      <c r="B4" s="8">
        <v>544.0</v>
      </c>
      <c r="C4" s="9">
        <v>4.26052786E8</v>
      </c>
      <c r="D4" s="9">
        <v>5.2111807E7</v>
      </c>
      <c r="E4" s="10" t="str">
        <f>IF(C4&gt;percent,"YES","NO")</f>
        <v>YES</v>
      </c>
      <c r="F4" s="19">
        <v>200000.0</v>
      </c>
      <c r="G4" s="12" t="str">
        <f t="shared" si="2"/>
        <v>FUNDED</v>
      </c>
      <c r="H4" s="20">
        <f t="shared" si="3"/>
        <v>7402150</v>
      </c>
      <c r="I4" s="14" t="str">
        <f t="shared" si="1"/>
        <v/>
      </c>
    </row>
    <row r="5">
      <c r="A5" s="18" t="s">
        <v>12</v>
      </c>
      <c r="B5" s="8">
        <v>484.0</v>
      </c>
      <c r="C5" s="9">
        <v>3.97724327E8</v>
      </c>
      <c r="D5" s="9">
        <v>4.0848436E7</v>
      </c>
      <c r="E5" s="10" t="str">
        <f>IF(C5&gt;percent,"YES","NO")</f>
        <v>YES</v>
      </c>
      <c r="F5" s="19">
        <v>200000.0</v>
      </c>
      <c r="G5" s="12" t="str">
        <f t="shared" si="2"/>
        <v>FUNDED</v>
      </c>
      <c r="H5" s="20">
        <f t="shared" si="3"/>
        <v>7202150</v>
      </c>
      <c r="I5" s="14" t="str">
        <f t="shared" si="1"/>
        <v/>
      </c>
    </row>
    <row r="6">
      <c r="A6" s="18" t="s">
        <v>13</v>
      </c>
      <c r="B6" s="8">
        <v>482.0</v>
      </c>
      <c r="C6" s="9">
        <v>3.90224749E8</v>
      </c>
      <c r="D6" s="9">
        <v>2.0437773E7</v>
      </c>
      <c r="E6" s="10" t="str">
        <f>IF(C6&gt;percent,"YES","NO")</f>
        <v>YES</v>
      </c>
      <c r="F6" s="19">
        <v>198571.0</v>
      </c>
      <c r="G6" s="12" t="str">
        <f t="shared" si="2"/>
        <v>FUNDED</v>
      </c>
      <c r="H6" s="20">
        <f t="shared" si="3"/>
        <v>7003579</v>
      </c>
      <c r="I6" s="14" t="str">
        <f t="shared" si="1"/>
        <v/>
      </c>
    </row>
    <row r="7">
      <c r="A7" s="18" t="s">
        <v>14</v>
      </c>
      <c r="B7" s="8">
        <v>417.0</v>
      </c>
      <c r="C7" s="9">
        <v>3.80832542E8</v>
      </c>
      <c r="D7" s="9">
        <v>1.4687782E7</v>
      </c>
      <c r="E7" s="10" t="str">
        <f>IF(C7&gt;percent,"YES","NO")</f>
        <v>YES</v>
      </c>
      <c r="F7" s="19">
        <v>60000.0</v>
      </c>
      <c r="G7" s="12" t="str">
        <f t="shared" si="2"/>
        <v>FUNDED</v>
      </c>
      <c r="H7" s="20">
        <f t="shared" si="3"/>
        <v>6943579</v>
      </c>
      <c r="I7" s="14" t="str">
        <f t="shared" si="1"/>
        <v/>
      </c>
    </row>
    <row r="8">
      <c r="A8" s="18" t="s">
        <v>15</v>
      </c>
      <c r="B8" s="8">
        <v>361.0</v>
      </c>
      <c r="C8" s="9">
        <v>3.77174748E8</v>
      </c>
      <c r="D8" s="9">
        <v>3.3700349E7</v>
      </c>
      <c r="E8" s="10" t="str">
        <f>IF(C8&gt;percent,"YES","NO")</f>
        <v>YES</v>
      </c>
      <c r="F8" s="19">
        <v>199727.0</v>
      </c>
      <c r="G8" s="12" t="str">
        <f t="shared" si="2"/>
        <v>FUNDED</v>
      </c>
      <c r="H8" s="20">
        <f t="shared" si="3"/>
        <v>6743852</v>
      </c>
      <c r="I8" s="14" t="str">
        <f t="shared" si="1"/>
        <v/>
      </c>
    </row>
    <row r="9">
      <c r="A9" s="18" t="s">
        <v>16</v>
      </c>
      <c r="B9" s="8">
        <v>463.0</v>
      </c>
      <c r="C9" s="9">
        <v>3.66563725E8</v>
      </c>
      <c r="D9" s="9">
        <v>5.7526075E7</v>
      </c>
      <c r="E9" s="10" t="str">
        <f>IF(C9&gt;percent,"YES","NO")</f>
        <v>YES</v>
      </c>
      <c r="F9" s="19">
        <v>200000.0</v>
      </c>
      <c r="G9" s="12" t="str">
        <f t="shared" si="2"/>
        <v>FUNDED</v>
      </c>
      <c r="H9" s="20">
        <f t="shared" si="3"/>
        <v>6543852</v>
      </c>
      <c r="I9" s="14" t="str">
        <f t="shared" si="1"/>
        <v/>
      </c>
    </row>
    <row r="10">
      <c r="A10" s="18" t="s">
        <v>17</v>
      </c>
      <c r="B10" s="8">
        <v>273.0</v>
      </c>
      <c r="C10" s="9">
        <v>3.50365149E8</v>
      </c>
      <c r="D10" s="9">
        <v>2.4982157E7</v>
      </c>
      <c r="E10" s="10" t="str">
        <f>IF(C10&gt;percent,"YES","NO")</f>
        <v>YES</v>
      </c>
      <c r="F10" s="19">
        <v>200000.0</v>
      </c>
      <c r="G10" s="12" t="str">
        <f t="shared" si="2"/>
        <v>FUNDED</v>
      </c>
      <c r="H10" s="20">
        <f t="shared" si="3"/>
        <v>6343852</v>
      </c>
      <c r="I10" s="14" t="str">
        <f t="shared" si="1"/>
        <v/>
      </c>
    </row>
    <row r="11">
      <c r="A11" s="18" t="s">
        <v>18</v>
      </c>
      <c r="B11" s="8">
        <v>344.0</v>
      </c>
      <c r="C11" s="9">
        <v>3.38475726E8</v>
      </c>
      <c r="D11" s="9">
        <v>3.4846991E7</v>
      </c>
      <c r="E11" s="10" t="str">
        <f>IF(C11&gt;percent,"YES","NO")</f>
        <v>YES</v>
      </c>
      <c r="F11" s="19">
        <v>200000.0</v>
      </c>
      <c r="G11" s="12" t="str">
        <f t="shared" si="2"/>
        <v>FUNDED</v>
      </c>
      <c r="H11" s="20">
        <f t="shared" si="3"/>
        <v>6143852</v>
      </c>
      <c r="I11" s="14" t="str">
        <f t="shared" si="1"/>
        <v/>
      </c>
    </row>
    <row r="12">
      <c r="A12" s="18" t="s">
        <v>19</v>
      </c>
      <c r="B12" s="8">
        <v>372.0</v>
      </c>
      <c r="C12" s="9">
        <v>3.36151941E8</v>
      </c>
      <c r="D12" s="9">
        <v>3.7308062E7</v>
      </c>
      <c r="E12" s="10" t="str">
        <f>IF(C12&gt;percent,"YES","NO")</f>
        <v>YES</v>
      </c>
      <c r="F12" s="19">
        <v>200000.0</v>
      </c>
      <c r="G12" s="12" t="str">
        <f t="shared" si="2"/>
        <v>FUNDED</v>
      </c>
      <c r="H12" s="20">
        <f t="shared" si="3"/>
        <v>5943852</v>
      </c>
      <c r="I12" s="14" t="str">
        <f t="shared" si="1"/>
        <v/>
      </c>
    </row>
    <row r="13">
      <c r="A13" s="18" t="s">
        <v>20</v>
      </c>
      <c r="B13" s="8">
        <v>316.0</v>
      </c>
      <c r="C13" s="9">
        <v>3.34937604E8</v>
      </c>
      <c r="D13" s="9">
        <v>3.5740609E7</v>
      </c>
      <c r="E13" s="10" t="str">
        <f>IF(C13&gt;percent,"YES","NO")</f>
        <v>YES</v>
      </c>
      <c r="F13" s="19">
        <v>200000.0</v>
      </c>
      <c r="G13" s="12" t="str">
        <f t="shared" si="2"/>
        <v>FUNDED</v>
      </c>
      <c r="H13" s="20">
        <f t="shared" si="3"/>
        <v>5743852</v>
      </c>
      <c r="I13" s="14" t="str">
        <f t="shared" si="1"/>
        <v/>
      </c>
    </row>
    <row r="14">
      <c r="A14" s="18" t="s">
        <v>21</v>
      </c>
      <c r="B14" s="8">
        <v>350.0</v>
      </c>
      <c r="C14" s="9">
        <v>3.15390591E8</v>
      </c>
      <c r="D14" s="9">
        <v>2.7397069E7</v>
      </c>
      <c r="E14" s="10" t="str">
        <f>IF(C14&gt;percent,"YES","NO")</f>
        <v>YES</v>
      </c>
      <c r="F14" s="19">
        <v>200000.0</v>
      </c>
      <c r="G14" s="12" t="str">
        <f t="shared" si="2"/>
        <v>FUNDED</v>
      </c>
      <c r="H14" s="20">
        <f t="shared" si="3"/>
        <v>5543852</v>
      </c>
      <c r="I14" s="14" t="str">
        <f t="shared" si="1"/>
        <v/>
      </c>
    </row>
    <row r="15">
      <c r="A15" s="18" t="s">
        <v>22</v>
      </c>
      <c r="B15" s="8">
        <v>605.0</v>
      </c>
      <c r="C15" s="9">
        <v>3.148431E8</v>
      </c>
      <c r="D15" s="9">
        <v>1.479193E7</v>
      </c>
      <c r="E15" s="10" t="str">
        <f>IF(C15&gt;percent,"YES","NO")</f>
        <v>YES</v>
      </c>
      <c r="F15" s="19">
        <v>200000.0</v>
      </c>
      <c r="G15" s="12" t="str">
        <f t="shared" si="2"/>
        <v>FUNDED</v>
      </c>
      <c r="H15" s="20">
        <f t="shared" si="3"/>
        <v>5343852</v>
      </c>
      <c r="I15" s="14" t="str">
        <f t="shared" si="1"/>
        <v/>
      </c>
    </row>
    <row r="16">
      <c r="A16" s="18" t="s">
        <v>23</v>
      </c>
      <c r="B16" s="8">
        <v>307.0</v>
      </c>
      <c r="C16" s="9">
        <v>3.02209857E8</v>
      </c>
      <c r="D16" s="9">
        <v>4.6545627E7</v>
      </c>
      <c r="E16" s="10" t="str">
        <f>IF(C16&gt;percent,"YES","NO")</f>
        <v>YES</v>
      </c>
      <c r="F16" s="19">
        <v>105000.0</v>
      </c>
      <c r="G16" s="12" t="str">
        <f t="shared" si="2"/>
        <v>FUNDED</v>
      </c>
      <c r="H16" s="20">
        <f t="shared" si="3"/>
        <v>5238852</v>
      </c>
      <c r="I16" s="14" t="str">
        <f t="shared" si="1"/>
        <v/>
      </c>
    </row>
    <row r="17">
      <c r="A17" s="18" t="s">
        <v>24</v>
      </c>
      <c r="B17" s="8">
        <v>315.0</v>
      </c>
      <c r="C17" s="9">
        <v>3.00928511E8</v>
      </c>
      <c r="D17" s="9">
        <v>3.8411825E7</v>
      </c>
      <c r="E17" s="10" t="str">
        <f>IF(C17&gt;percent,"YES","NO")</f>
        <v>YES</v>
      </c>
      <c r="F17" s="19">
        <v>200000.0</v>
      </c>
      <c r="G17" s="12" t="str">
        <f t="shared" si="2"/>
        <v>FUNDED</v>
      </c>
      <c r="H17" s="20">
        <f t="shared" si="3"/>
        <v>5038852</v>
      </c>
      <c r="I17" s="14" t="str">
        <f t="shared" si="1"/>
        <v/>
      </c>
    </row>
    <row r="18">
      <c r="A18" s="18" t="s">
        <v>25</v>
      </c>
      <c r="B18" s="8">
        <v>240.0</v>
      </c>
      <c r="C18" s="9">
        <v>2.98093996E8</v>
      </c>
      <c r="D18" s="9">
        <v>5.3906328E7</v>
      </c>
      <c r="E18" s="10" t="str">
        <f>IF(C18&gt;percent,"YES","NO")</f>
        <v>YES</v>
      </c>
      <c r="F18" s="19">
        <v>174000.0</v>
      </c>
      <c r="G18" s="12" t="str">
        <f t="shared" si="2"/>
        <v>FUNDED</v>
      </c>
      <c r="H18" s="20">
        <f t="shared" si="3"/>
        <v>4864852</v>
      </c>
      <c r="I18" s="14" t="str">
        <f t="shared" si="1"/>
        <v/>
      </c>
    </row>
    <row r="19">
      <c r="A19" s="18" t="s">
        <v>26</v>
      </c>
      <c r="B19" s="8">
        <v>471.0</v>
      </c>
      <c r="C19" s="9">
        <v>2.88711381E8</v>
      </c>
      <c r="D19" s="9">
        <v>3.4174726E7</v>
      </c>
      <c r="E19" s="10" t="str">
        <f>IF(C19&gt;percent,"YES","NO")</f>
        <v>YES</v>
      </c>
      <c r="F19" s="19">
        <v>195000.0</v>
      </c>
      <c r="G19" s="12" t="str">
        <f t="shared" si="2"/>
        <v>FUNDED</v>
      </c>
      <c r="H19" s="20">
        <f t="shared" si="3"/>
        <v>4669852</v>
      </c>
      <c r="I19" s="14" t="str">
        <f t="shared" si="1"/>
        <v/>
      </c>
    </row>
    <row r="20">
      <c r="A20" s="18" t="s">
        <v>27</v>
      </c>
      <c r="B20" s="8">
        <v>286.0</v>
      </c>
      <c r="C20" s="9">
        <v>2.77787898E8</v>
      </c>
      <c r="D20" s="9">
        <v>2.2683117E7</v>
      </c>
      <c r="E20" s="10" t="str">
        <f>IF(C20&gt;percent,"YES","NO")</f>
        <v>YES</v>
      </c>
      <c r="F20" s="19">
        <v>185000.0</v>
      </c>
      <c r="G20" s="12" t="str">
        <f t="shared" si="2"/>
        <v>FUNDED</v>
      </c>
      <c r="H20" s="20">
        <f t="shared" si="3"/>
        <v>4484852</v>
      </c>
      <c r="I20" s="14" t="str">
        <f t="shared" si="1"/>
        <v/>
      </c>
    </row>
    <row r="21">
      <c r="A21" s="18" t="s">
        <v>28</v>
      </c>
      <c r="B21" s="8">
        <v>316.0</v>
      </c>
      <c r="C21" s="9">
        <v>2.77289416E8</v>
      </c>
      <c r="D21" s="9">
        <v>3.1878396E7</v>
      </c>
      <c r="E21" s="10" t="str">
        <f>IF(C21&gt;percent,"YES","NO")</f>
        <v>YES</v>
      </c>
      <c r="F21" s="19">
        <v>200000.0</v>
      </c>
      <c r="G21" s="12" t="str">
        <f t="shared" si="2"/>
        <v>FUNDED</v>
      </c>
      <c r="H21" s="20">
        <f t="shared" si="3"/>
        <v>4284852</v>
      </c>
      <c r="I21" s="14" t="str">
        <f t="shared" si="1"/>
        <v/>
      </c>
    </row>
    <row r="22">
      <c r="A22" s="18" t="s">
        <v>29</v>
      </c>
      <c r="B22" s="8">
        <v>331.0</v>
      </c>
      <c r="C22" s="9">
        <v>2.74709016E8</v>
      </c>
      <c r="D22" s="9">
        <v>1.4567106E7</v>
      </c>
      <c r="E22" s="10" t="str">
        <f>IF(C22&gt;percent,"YES","NO")</f>
        <v>YES</v>
      </c>
      <c r="F22" s="19">
        <v>135000.0</v>
      </c>
      <c r="G22" s="12" t="str">
        <f t="shared" si="2"/>
        <v>FUNDED</v>
      </c>
      <c r="H22" s="20">
        <f t="shared" si="3"/>
        <v>4149852</v>
      </c>
      <c r="I22" s="14" t="str">
        <f t="shared" si="1"/>
        <v/>
      </c>
    </row>
    <row r="23">
      <c r="A23" s="18" t="s">
        <v>30</v>
      </c>
      <c r="B23" s="8">
        <v>447.0</v>
      </c>
      <c r="C23" s="9">
        <v>2.73956602E8</v>
      </c>
      <c r="D23" s="9">
        <v>3.7879673E7</v>
      </c>
      <c r="E23" s="10" t="str">
        <f>IF(C23&gt;percent,"YES","NO")</f>
        <v>YES</v>
      </c>
      <c r="F23" s="19">
        <v>100000.0</v>
      </c>
      <c r="G23" s="12" t="str">
        <f t="shared" si="2"/>
        <v>FUNDED</v>
      </c>
      <c r="H23" s="20">
        <f t="shared" si="3"/>
        <v>4049852</v>
      </c>
      <c r="I23" s="14" t="str">
        <f t="shared" si="1"/>
        <v/>
      </c>
    </row>
    <row r="24">
      <c r="A24" s="18" t="s">
        <v>31</v>
      </c>
      <c r="B24" s="8">
        <v>379.0</v>
      </c>
      <c r="C24" s="9">
        <v>2.62383056E8</v>
      </c>
      <c r="D24" s="9">
        <v>3.8478816E7</v>
      </c>
      <c r="E24" s="10" t="str">
        <f>IF(C24&gt;percent,"YES","NO")</f>
        <v>YES</v>
      </c>
      <c r="F24" s="19">
        <v>100000.0</v>
      </c>
      <c r="G24" s="12" t="str">
        <f t="shared" si="2"/>
        <v>FUNDED</v>
      </c>
      <c r="H24" s="20">
        <f t="shared" si="3"/>
        <v>3949852</v>
      </c>
      <c r="I24" s="14" t="str">
        <f t="shared" si="1"/>
        <v/>
      </c>
    </row>
    <row r="25">
      <c r="A25" s="18" t="s">
        <v>32</v>
      </c>
      <c r="B25" s="8">
        <v>340.0</v>
      </c>
      <c r="C25" s="9">
        <v>2.623049E8</v>
      </c>
      <c r="D25" s="9">
        <v>2.2716085E7</v>
      </c>
      <c r="E25" s="10" t="str">
        <f>IF(C25&gt;percent,"YES","NO")</f>
        <v>YES</v>
      </c>
      <c r="F25" s="19">
        <v>130500.0</v>
      </c>
      <c r="G25" s="12" t="str">
        <f t="shared" si="2"/>
        <v>FUNDED</v>
      </c>
      <c r="H25" s="20">
        <f t="shared" si="3"/>
        <v>3819352</v>
      </c>
      <c r="I25" s="14" t="str">
        <f t="shared" si="1"/>
        <v/>
      </c>
    </row>
    <row r="26">
      <c r="A26" s="21" t="s">
        <v>33</v>
      </c>
      <c r="B26" s="8">
        <v>223.0</v>
      </c>
      <c r="C26" s="9">
        <v>2.59461828E8</v>
      </c>
      <c r="D26" s="9">
        <v>2.3049627E7</v>
      </c>
      <c r="E26" s="10" t="str">
        <f>IF(C26&gt;percent,"YES","NO")</f>
        <v>YES</v>
      </c>
      <c r="F26" s="19">
        <v>200000.0</v>
      </c>
      <c r="G26" s="12" t="str">
        <f t="shared" si="2"/>
        <v>FUNDED</v>
      </c>
      <c r="H26" s="20">
        <f t="shared" si="3"/>
        <v>3619352</v>
      </c>
      <c r="I26" s="14" t="str">
        <f t="shared" si="1"/>
        <v/>
      </c>
    </row>
    <row r="27">
      <c r="A27" s="18" t="s">
        <v>34</v>
      </c>
      <c r="B27" s="8">
        <v>277.0</v>
      </c>
      <c r="C27" s="9">
        <v>2.58873363E8</v>
      </c>
      <c r="D27" s="9">
        <v>3.1099647E7</v>
      </c>
      <c r="E27" s="10" t="str">
        <f>IF(C27&gt;percent,"YES","NO")</f>
        <v>YES</v>
      </c>
      <c r="F27" s="19">
        <v>87141.0</v>
      </c>
      <c r="G27" s="12" t="str">
        <f t="shared" si="2"/>
        <v>FUNDED</v>
      </c>
      <c r="H27" s="20">
        <f t="shared" si="3"/>
        <v>3532211</v>
      </c>
      <c r="I27" s="14" t="str">
        <f t="shared" si="1"/>
        <v/>
      </c>
    </row>
    <row r="28">
      <c r="A28" s="18" t="s">
        <v>35</v>
      </c>
      <c r="B28" s="8">
        <v>226.0</v>
      </c>
      <c r="C28" s="9">
        <v>2.54297023E8</v>
      </c>
      <c r="D28" s="9">
        <v>3.8900323E7</v>
      </c>
      <c r="E28" s="10" t="str">
        <f>IF(C28&gt;percent,"YES","NO")</f>
        <v>YES</v>
      </c>
      <c r="F28" s="19">
        <v>180000.0</v>
      </c>
      <c r="G28" s="12" t="str">
        <f t="shared" si="2"/>
        <v>FUNDED</v>
      </c>
      <c r="H28" s="20">
        <f t="shared" si="3"/>
        <v>3352211</v>
      </c>
      <c r="I28" s="14" t="str">
        <f t="shared" si="1"/>
        <v/>
      </c>
    </row>
    <row r="29">
      <c r="A29" s="18" t="s">
        <v>36</v>
      </c>
      <c r="B29" s="8">
        <v>249.0</v>
      </c>
      <c r="C29" s="9">
        <v>2.47815397E8</v>
      </c>
      <c r="D29" s="9">
        <v>1.982749E7</v>
      </c>
      <c r="E29" s="10" t="str">
        <f>IF(C29&gt;percent,"YES","NO")</f>
        <v>YES</v>
      </c>
      <c r="F29" s="19">
        <v>200000.0</v>
      </c>
      <c r="G29" s="12" t="str">
        <f t="shared" si="2"/>
        <v>FUNDED</v>
      </c>
      <c r="H29" s="20">
        <f t="shared" si="3"/>
        <v>3152211</v>
      </c>
      <c r="I29" s="14" t="str">
        <f t="shared" si="1"/>
        <v/>
      </c>
    </row>
    <row r="30">
      <c r="A30" s="18" t="s">
        <v>37</v>
      </c>
      <c r="B30" s="8">
        <v>221.0</v>
      </c>
      <c r="C30" s="9">
        <v>2.46910184E8</v>
      </c>
      <c r="D30" s="9">
        <v>3.8680623E7</v>
      </c>
      <c r="E30" s="10" t="str">
        <f>IF(C30&gt;percent,"YES","NO")</f>
        <v>YES</v>
      </c>
      <c r="F30" s="19">
        <v>90000.0</v>
      </c>
      <c r="G30" s="12" t="str">
        <f t="shared" si="2"/>
        <v>FUNDED</v>
      </c>
      <c r="H30" s="20">
        <f t="shared" si="3"/>
        <v>3062211</v>
      </c>
      <c r="I30" s="14" t="str">
        <f t="shared" si="1"/>
        <v/>
      </c>
    </row>
    <row r="31">
      <c r="A31" s="18" t="s">
        <v>38</v>
      </c>
      <c r="B31" s="8">
        <v>305.0</v>
      </c>
      <c r="C31" s="9">
        <v>2.44449205E8</v>
      </c>
      <c r="D31" s="9">
        <v>3.116368E7</v>
      </c>
      <c r="E31" s="10" t="str">
        <f>IF(C31&gt;percent,"YES","NO")</f>
        <v>YES</v>
      </c>
      <c r="F31" s="19">
        <v>100000.0</v>
      </c>
      <c r="G31" s="12" t="str">
        <f t="shared" si="2"/>
        <v>FUNDED</v>
      </c>
      <c r="H31" s="20">
        <f t="shared" si="3"/>
        <v>2962211</v>
      </c>
      <c r="I31" s="14" t="str">
        <f t="shared" si="1"/>
        <v/>
      </c>
    </row>
    <row r="32">
      <c r="A32" s="18" t="s">
        <v>39</v>
      </c>
      <c r="B32" s="8">
        <v>233.0</v>
      </c>
      <c r="C32" s="9">
        <v>2.41886883E8</v>
      </c>
      <c r="D32" s="9">
        <v>4.7771565E7</v>
      </c>
      <c r="E32" s="10" t="str">
        <f>IF(C32&gt;percent,"YES","NO")</f>
        <v>YES</v>
      </c>
      <c r="F32" s="19">
        <v>37000.0</v>
      </c>
      <c r="G32" s="12" t="str">
        <f t="shared" si="2"/>
        <v>FUNDED</v>
      </c>
      <c r="H32" s="20">
        <f t="shared" si="3"/>
        <v>2925211</v>
      </c>
      <c r="I32" s="14" t="str">
        <f t="shared" si="1"/>
        <v/>
      </c>
    </row>
    <row r="33">
      <c r="A33" s="18" t="s">
        <v>40</v>
      </c>
      <c r="B33" s="8">
        <v>319.0</v>
      </c>
      <c r="C33" s="9">
        <v>2.40284982E8</v>
      </c>
      <c r="D33" s="9">
        <v>4.4235004E7</v>
      </c>
      <c r="E33" s="10" t="str">
        <f>IF(C33&gt;percent,"YES","NO")</f>
        <v>YES</v>
      </c>
      <c r="F33" s="19">
        <v>118660.0</v>
      </c>
      <c r="G33" s="12" t="str">
        <f t="shared" si="2"/>
        <v>FUNDED</v>
      </c>
      <c r="H33" s="20">
        <f t="shared" si="3"/>
        <v>2806551</v>
      </c>
      <c r="I33" s="14" t="str">
        <f t="shared" si="1"/>
        <v/>
      </c>
    </row>
    <row r="34">
      <c r="A34" s="18" t="s">
        <v>41</v>
      </c>
      <c r="B34" s="8">
        <v>369.0</v>
      </c>
      <c r="C34" s="9">
        <v>2.39790381E8</v>
      </c>
      <c r="D34" s="9">
        <v>3.4340876E7</v>
      </c>
      <c r="E34" s="10" t="str">
        <f>IF(C34&gt;percent,"YES","NO")</f>
        <v>YES</v>
      </c>
      <c r="F34" s="19">
        <v>200000.0</v>
      </c>
      <c r="G34" s="12" t="str">
        <f t="shared" si="2"/>
        <v>FUNDED</v>
      </c>
      <c r="H34" s="20">
        <f t="shared" si="3"/>
        <v>2606551</v>
      </c>
      <c r="I34" s="14" t="str">
        <f t="shared" si="1"/>
        <v/>
      </c>
    </row>
    <row r="35">
      <c r="A35" s="18" t="s">
        <v>42</v>
      </c>
      <c r="B35" s="8">
        <v>275.0</v>
      </c>
      <c r="C35" s="9">
        <v>2.35034783E8</v>
      </c>
      <c r="D35" s="9">
        <v>4.6750736E7</v>
      </c>
      <c r="E35" s="10" t="str">
        <f>IF(C35&gt;percent,"YES","NO")</f>
        <v>YES</v>
      </c>
      <c r="F35" s="19">
        <v>200000.0</v>
      </c>
      <c r="G35" s="12" t="str">
        <f t="shared" si="2"/>
        <v>FUNDED</v>
      </c>
      <c r="H35" s="20">
        <f t="shared" si="3"/>
        <v>2406551</v>
      </c>
      <c r="I35" s="14" t="str">
        <f t="shared" si="1"/>
        <v/>
      </c>
    </row>
    <row r="36">
      <c r="A36" s="18" t="s">
        <v>43</v>
      </c>
      <c r="B36" s="8">
        <v>246.0</v>
      </c>
      <c r="C36" s="9">
        <v>2.29616102E8</v>
      </c>
      <c r="D36" s="9">
        <v>2.4527223E7</v>
      </c>
      <c r="E36" s="10" t="str">
        <f>IF(C36&gt;percent,"YES","NO")</f>
        <v>YES</v>
      </c>
      <c r="F36" s="19">
        <v>163000.0</v>
      </c>
      <c r="G36" s="12" t="str">
        <f t="shared" si="2"/>
        <v>FUNDED</v>
      </c>
      <c r="H36" s="20">
        <f t="shared" si="3"/>
        <v>2243551</v>
      </c>
      <c r="I36" s="14" t="str">
        <f t="shared" si="1"/>
        <v/>
      </c>
    </row>
    <row r="37">
      <c r="A37" s="18" t="s">
        <v>44</v>
      </c>
      <c r="B37" s="8">
        <v>238.0</v>
      </c>
      <c r="C37" s="9">
        <v>2.26607121E8</v>
      </c>
      <c r="D37" s="9">
        <v>2.7384327E7</v>
      </c>
      <c r="E37" s="10" t="str">
        <f>IF(C37&gt;percent,"YES","NO")</f>
        <v>YES</v>
      </c>
      <c r="F37" s="19">
        <v>50000.0</v>
      </c>
      <c r="G37" s="12" t="str">
        <f t="shared" si="2"/>
        <v>FUNDED</v>
      </c>
      <c r="H37" s="20">
        <f t="shared" si="3"/>
        <v>2193551</v>
      </c>
      <c r="I37" s="14" t="str">
        <f t="shared" si="1"/>
        <v/>
      </c>
    </row>
    <row r="38">
      <c r="A38" s="18" t="s">
        <v>45</v>
      </c>
      <c r="B38" s="8">
        <v>285.0</v>
      </c>
      <c r="C38" s="9">
        <v>2.21532178E8</v>
      </c>
      <c r="D38" s="9">
        <v>3.3462947E7</v>
      </c>
      <c r="E38" s="10" t="str">
        <f>IF(C38&gt;percent,"YES","NO")</f>
        <v>YES</v>
      </c>
      <c r="F38" s="19">
        <v>199000.0</v>
      </c>
      <c r="G38" s="12" t="str">
        <f t="shared" si="2"/>
        <v>FUNDED</v>
      </c>
      <c r="H38" s="20">
        <f t="shared" si="3"/>
        <v>1994551</v>
      </c>
      <c r="I38" s="14" t="str">
        <f t="shared" si="1"/>
        <v/>
      </c>
    </row>
    <row r="39">
      <c r="A39" s="18" t="s">
        <v>46</v>
      </c>
      <c r="B39" s="8">
        <v>209.0</v>
      </c>
      <c r="C39" s="9">
        <v>2.20302617E8</v>
      </c>
      <c r="D39" s="9">
        <v>4.4299765E7</v>
      </c>
      <c r="E39" s="10" t="str">
        <f>IF(C39&gt;percent,"YES","NO")</f>
        <v>YES</v>
      </c>
      <c r="F39" s="19">
        <v>35857.0</v>
      </c>
      <c r="G39" s="12" t="str">
        <f t="shared" si="2"/>
        <v>FUNDED</v>
      </c>
      <c r="H39" s="20">
        <f t="shared" si="3"/>
        <v>1958694</v>
      </c>
      <c r="I39" s="14" t="str">
        <f t="shared" si="1"/>
        <v/>
      </c>
    </row>
    <row r="40">
      <c r="A40" s="18" t="s">
        <v>47</v>
      </c>
      <c r="B40" s="8">
        <v>197.0</v>
      </c>
      <c r="C40" s="9">
        <v>2.15844749E8</v>
      </c>
      <c r="D40" s="9">
        <v>2.4589108E7</v>
      </c>
      <c r="E40" s="10" t="str">
        <f>IF(C40&gt;percent,"YES","NO")</f>
        <v>YES</v>
      </c>
      <c r="F40" s="19">
        <v>70000.0</v>
      </c>
      <c r="G40" s="12" t="str">
        <f t="shared" si="2"/>
        <v>FUNDED</v>
      </c>
      <c r="H40" s="20">
        <f t="shared" si="3"/>
        <v>1888694</v>
      </c>
      <c r="I40" s="14" t="str">
        <f t="shared" si="1"/>
        <v/>
      </c>
    </row>
    <row r="41">
      <c r="A41" s="18" t="s">
        <v>48</v>
      </c>
      <c r="B41" s="8">
        <v>223.0</v>
      </c>
      <c r="C41" s="9">
        <v>2.14885579E8</v>
      </c>
      <c r="D41" s="9">
        <v>3.6061353E7</v>
      </c>
      <c r="E41" s="10" t="str">
        <f>IF(C41&gt;percent,"YES","NO")</f>
        <v>YES</v>
      </c>
      <c r="F41" s="19">
        <v>100000.0</v>
      </c>
      <c r="G41" s="12" t="str">
        <f t="shared" si="2"/>
        <v>FUNDED</v>
      </c>
      <c r="H41" s="20">
        <f t="shared" si="3"/>
        <v>1788694</v>
      </c>
      <c r="I41" s="14" t="str">
        <f t="shared" si="1"/>
        <v/>
      </c>
    </row>
    <row r="42">
      <c r="A42" s="18" t="s">
        <v>49</v>
      </c>
      <c r="B42" s="8">
        <v>207.0</v>
      </c>
      <c r="C42" s="9">
        <v>2.02474159E8</v>
      </c>
      <c r="D42" s="9">
        <v>3.1124264E7</v>
      </c>
      <c r="E42" s="10" t="str">
        <f>IF(C42&gt;percent,"YES","NO")</f>
        <v>YES</v>
      </c>
      <c r="F42" s="19">
        <v>90000.0</v>
      </c>
      <c r="G42" s="12" t="str">
        <f t="shared" si="2"/>
        <v>FUNDED</v>
      </c>
      <c r="H42" s="20">
        <f t="shared" si="3"/>
        <v>1698694</v>
      </c>
      <c r="I42" s="14" t="str">
        <f t="shared" si="1"/>
        <v/>
      </c>
    </row>
    <row r="43">
      <c r="A43" s="18" t="s">
        <v>50</v>
      </c>
      <c r="B43" s="8">
        <v>202.0</v>
      </c>
      <c r="C43" s="9">
        <v>2.00293393E8</v>
      </c>
      <c r="D43" s="9">
        <v>3.5571274E7</v>
      </c>
      <c r="E43" s="10" t="str">
        <f>IF(C43&gt;percent,"YES","NO")</f>
        <v>YES</v>
      </c>
      <c r="F43" s="19">
        <v>110000.0</v>
      </c>
      <c r="G43" s="12" t="str">
        <f t="shared" si="2"/>
        <v>FUNDED</v>
      </c>
      <c r="H43" s="20">
        <f t="shared" si="3"/>
        <v>1588694</v>
      </c>
      <c r="I43" s="14" t="str">
        <f t="shared" si="1"/>
        <v/>
      </c>
    </row>
    <row r="44">
      <c r="A44" s="18" t="s">
        <v>51</v>
      </c>
      <c r="B44" s="8">
        <v>195.0</v>
      </c>
      <c r="C44" s="9">
        <v>1.99545178E8</v>
      </c>
      <c r="D44" s="9">
        <v>3.7104293E7</v>
      </c>
      <c r="E44" s="10" t="str">
        <f>IF(C44&gt;percent,"YES","NO")</f>
        <v>YES</v>
      </c>
      <c r="F44" s="19">
        <v>200000.0</v>
      </c>
      <c r="G44" s="12" t="str">
        <f t="shared" si="2"/>
        <v>FUNDED</v>
      </c>
      <c r="H44" s="20">
        <f t="shared" si="3"/>
        <v>1388694</v>
      </c>
      <c r="I44" s="14" t="str">
        <f t="shared" si="1"/>
        <v/>
      </c>
    </row>
    <row r="45">
      <c r="A45" s="18" t="s">
        <v>52</v>
      </c>
      <c r="B45" s="22">
        <v>426.0</v>
      </c>
      <c r="C45" s="9">
        <v>1.992682E8</v>
      </c>
      <c r="D45" s="9">
        <v>1.9649496E7</v>
      </c>
      <c r="E45" s="10" t="str">
        <f>IF(C45&gt;percent,"YES","NO")</f>
        <v>YES</v>
      </c>
      <c r="F45" s="19">
        <v>197143.0</v>
      </c>
      <c r="G45" s="12" t="str">
        <f t="shared" si="2"/>
        <v>FUNDED</v>
      </c>
      <c r="H45" s="20">
        <f t="shared" si="3"/>
        <v>1191551</v>
      </c>
      <c r="I45" s="14" t="str">
        <f t="shared" si="1"/>
        <v/>
      </c>
    </row>
    <row r="46">
      <c r="A46" s="18" t="s">
        <v>53</v>
      </c>
      <c r="B46" s="22">
        <v>196.0</v>
      </c>
      <c r="C46" s="9">
        <v>1.96380539E8</v>
      </c>
      <c r="D46" s="9">
        <v>4.7257534E7</v>
      </c>
      <c r="E46" s="10" t="str">
        <f>IF(C46&gt;percent,"YES","NO")</f>
        <v>YES</v>
      </c>
      <c r="F46" s="19">
        <v>90000.0</v>
      </c>
      <c r="G46" s="12" t="str">
        <f t="shared" si="2"/>
        <v>FUNDED</v>
      </c>
      <c r="H46" s="20">
        <f t="shared" si="3"/>
        <v>1101551</v>
      </c>
      <c r="I46" s="14" t="str">
        <f t="shared" si="1"/>
        <v/>
      </c>
    </row>
    <row r="47">
      <c r="A47" s="18" t="s">
        <v>54</v>
      </c>
      <c r="B47" s="22">
        <v>244.0</v>
      </c>
      <c r="C47" s="9">
        <v>1.96197558E8</v>
      </c>
      <c r="D47" s="9">
        <v>3.6140804E7</v>
      </c>
      <c r="E47" s="10" t="str">
        <f>IF(C47&gt;percent,"YES","NO")</f>
        <v>YES</v>
      </c>
      <c r="F47" s="19">
        <v>66250.0</v>
      </c>
      <c r="G47" s="12" t="str">
        <f t="shared" si="2"/>
        <v>FUNDED</v>
      </c>
      <c r="H47" s="20">
        <f t="shared" si="3"/>
        <v>1035301</v>
      </c>
      <c r="I47" s="14" t="str">
        <f t="shared" si="1"/>
        <v/>
      </c>
    </row>
    <row r="48">
      <c r="A48" s="18" t="s">
        <v>55</v>
      </c>
      <c r="B48" s="22">
        <v>186.0</v>
      </c>
      <c r="C48" s="9">
        <v>1.95971876E8</v>
      </c>
      <c r="D48" s="9">
        <v>3.4549362E7</v>
      </c>
      <c r="E48" s="10" t="str">
        <f>IF(C48&gt;percent,"YES","NO")</f>
        <v>YES</v>
      </c>
      <c r="F48" s="19">
        <v>102000.0</v>
      </c>
      <c r="G48" s="12" t="str">
        <f t="shared" si="2"/>
        <v>FUNDED</v>
      </c>
      <c r="H48" s="20">
        <f t="shared" si="3"/>
        <v>933301</v>
      </c>
      <c r="I48" s="14" t="str">
        <f t="shared" si="1"/>
        <v/>
      </c>
    </row>
    <row r="49">
      <c r="A49" s="18" t="s">
        <v>56</v>
      </c>
      <c r="B49" s="22">
        <v>190.0</v>
      </c>
      <c r="C49" s="9">
        <v>1.95664723E8</v>
      </c>
      <c r="D49" s="9">
        <v>5.1585771E7</v>
      </c>
      <c r="E49" s="10" t="str">
        <f>IF(C49&gt;percent,"YES","NO")</f>
        <v>YES</v>
      </c>
      <c r="F49" s="19">
        <v>90000.0</v>
      </c>
      <c r="G49" s="12" t="str">
        <f t="shared" si="2"/>
        <v>FUNDED</v>
      </c>
      <c r="H49" s="20">
        <f t="shared" si="3"/>
        <v>843301</v>
      </c>
      <c r="I49" s="14" t="str">
        <f t="shared" si="1"/>
        <v/>
      </c>
    </row>
    <row r="50">
      <c r="A50" s="18" t="s">
        <v>57</v>
      </c>
      <c r="B50" s="22">
        <v>460.0</v>
      </c>
      <c r="C50" s="9">
        <v>1.93541963E8</v>
      </c>
      <c r="D50" s="9">
        <v>3.3428811E7</v>
      </c>
      <c r="E50" s="10" t="str">
        <f>IF(C50&gt;percent,"YES","NO")</f>
        <v>YES</v>
      </c>
      <c r="F50" s="19">
        <v>198713.0</v>
      </c>
      <c r="G50" s="12" t="str">
        <f t="shared" si="2"/>
        <v>FUNDED</v>
      </c>
      <c r="H50" s="20">
        <f t="shared" si="3"/>
        <v>644588</v>
      </c>
      <c r="I50" s="14" t="str">
        <f t="shared" si="1"/>
        <v/>
      </c>
    </row>
    <row r="51">
      <c r="A51" s="18" t="s">
        <v>58</v>
      </c>
      <c r="B51" s="22">
        <v>428.0</v>
      </c>
      <c r="C51" s="9">
        <v>1.88090894E8</v>
      </c>
      <c r="D51" s="9">
        <v>3.5719114E7</v>
      </c>
      <c r="E51" s="10" t="str">
        <f>IF(C51&gt;percent,"YES","NO")</f>
        <v>YES</v>
      </c>
      <c r="F51" s="19">
        <v>197143.0</v>
      </c>
      <c r="G51" s="12" t="str">
        <f t="shared" si="2"/>
        <v>FUNDED</v>
      </c>
      <c r="H51" s="20">
        <f t="shared" si="3"/>
        <v>447445</v>
      </c>
      <c r="I51" s="14" t="str">
        <f t="shared" si="1"/>
        <v/>
      </c>
    </row>
    <row r="52">
      <c r="A52" s="18" t="s">
        <v>59</v>
      </c>
      <c r="B52" s="22">
        <v>434.0</v>
      </c>
      <c r="C52" s="9">
        <v>1.82332073E8</v>
      </c>
      <c r="D52" s="9">
        <v>2.7993366E7</v>
      </c>
      <c r="E52" s="10" t="str">
        <f>IF(C52&gt;percent,"YES","NO")</f>
        <v>YES</v>
      </c>
      <c r="F52" s="19">
        <v>197143.0</v>
      </c>
      <c r="G52" s="12" t="str">
        <f t="shared" si="2"/>
        <v>FUNDED</v>
      </c>
      <c r="H52" s="20">
        <f t="shared" si="3"/>
        <v>250302</v>
      </c>
      <c r="I52" s="14" t="str">
        <f t="shared" si="1"/>
        <v/>
      </c>
    </row>
    <row r="53">
      <c r="A53" s="18" t="s">
        <v>60</v>
      </c>
      <c r="B53" s="22">
        <v>342.0</v>
      </c>
      <c r="C53" s="9">
        <v>1.74075598E8</v>
      </c>
      <c r="D53" s="9">
        <v>5.101808E7</v>
      </c>
      <c r="E53" s="10" t="str">
        <f>IF(C53&gt;percent,"YES","NO")</f>
        <v>YES</v>
      </c>
      <c r="F53" s="19">
        <v>200000.0</v>
      </c>
      <c r="G53" s="12" t="str">
        <f t="shared" si="2"/>
        <v>FUNDED</v>
      </c>
      <c r="H53" s="20">
        <f t="shared" si="3"/>
        <v>50302</v>
      </c>
      <c r="I53" s="14" t="str">
        <f t="shared" si="1"/>
        <v/>
      </c>
    </row>
    <row r="54">
      <c r="A54" s="18" t="s">
        <v>61</v>
      </c>
      <c r="B54" s="22">
        <v>387.0</v>
      </c>
      <c r="C54" s="9">
        <v>1.54762983E8</v>
      </c>
      <c r="D54" s="9">
        <v>3.9903927E7</v>
      </c>
      <c r="E54" s="10" t="str">
        <f>IF(C54&gt;percent,"YES","NO")</f>
        <v>YES</v>
      </c>
      <c r="F54" s="19">
        <v>140000.0</v>
      </c>
      <c r="G54" s="12" t="str">
        <f t="shared" si="2"/>
        <v>NOT FUNDED</v>
      </c>
      <c r="H54" s="20">
        <f t="shared" si="3"/>
        <v>50302</v>
      </c>
      <c r="I54" s="14" t="str">
        <f t="shared" si="1"/>
        <v>Over Budget</v>
      </c>
    </row>
    <row r="55">
      <c r="A55" s="18" t="s">
        <v>62</v>
      </c>
      <c r="B55" s="22">
        <v>423.0</v>
      </c>
      <c r="C55" s="9">
        <v>1.46888365E8</v>
      </c>
      <c r="D55" s="9">
        <v>3.8290419E7</v>
      </c>
      <c r="E55" s="10" t="str">
        <f>IF(C55&gt;percent,"YES","NO")</f>
        <v>YES</v>
      </c>
      <c r="F55" s="19">
        <v>200000.0</v>
      </c>
      <c r="G55" s="12" t="str">
        <f t="shared" si="2"/>
        <v>NOT FUNDED</v>
      </c>
      <c r="H55" s="20">
        <f t="shared" si="3"/>
        <v>50302</v>
      </c>
      <c r="I55" s="14" t="str">
        <f t="shared" si="1"/>
        <v>Over Budget</v>
      </c>
    </row>
    <row r="56">
      <c r="A56" s="18" t="s">
        <v>63</v>
      </c>
      <c r="B56" s="22">
        <v>373.0</v>
      </c>
      <c r="C56" s="9">
        <v>1.45168456E8</v>
      </c>
      <c r="D56" s="9">
        <v>3.5473288E7</v>
      </c>
      <c r="E56" s="10" t="str">
        <f>IF(C56&gt;percent,"YES","NO")</f>
        <v>YES</v>
      </c>
      <c r="F56" s="19">
        <v>200000.0</v>
      </c>
      <c r="G56" s="12" t="str">
        <f t="shared" si="2"/>
        <v>NOT FUNDED</v>
      </c>
      <c r="H56" s="20">
        <f t="shared" si="3"/>
        <v>50302</v>
      </c>
      <c r="I56" s="14" t="str">
        <f t="shared" si="1"/>
        <v>Over Budget</v>
      </c>
    </row>
    <row r="57">
      <c r="A57" s="18" t="s">
        <v>64</v>
      </c>
      <c r="B57" s="22">
        <v>516.0</v>
      </c>
      <c r="C57" s="9">
        <v>1.36145197E8</v>
      </c>
      <c r="D57" s="9">
        <v>6.0964365E7</v>
      </c>
      <c r="E57" s="10" t="str">
        <f>IF(C57&gt;percent,"YES","NO")</f>
        <v>YES</v>
      </c>
      <c r="F57" s="19">
        <v>200000.0</v>
      </c>
      <c r="G57" s="12" t="str">
        <f t="shared" si="2"/>
        <v>NOT FUNDED</v>
      </c>
      <c r="H57" s="20">
        <f t="shared" si="3"/>
        <v>50302</v>
      </c>
      <c r="I57" s="14" t="str">
        <f t="shared" si="1"/>
        <v>Over Budget</v>
      </c>
    </row>
    <row r="58">
      <c r="A58" s="18" t="s">
        <v>65</v>
      </c>
      <c r="B58" s="22">
        <v>415.0</v>
      </c>
      <c r="C58" s="9">
        <v>1.36099718E8</v>
      </c>
      <c r="D58" s="9">
        <v>4.8072193E7</v>
      </c>
      <c r="E58" s="10" t="str">
        <f>IF(C58&gt;percent,"YES","NO")</f>
        <v>YES</v>
      </c>
      <c r="F58" s="19">
        <v>200000.0</v>
      </c>
      <c r="G58" s="12" t="str">
        <f t="shared" si="2"/>
        <v>NOT FUNDED</v>
      </c>
      <c r="H58" s="20">
        <f t="shared" si="3"/>
        <v>50302</v>
      </c>
      <c r="I58" s="14" t="str">
        <f t="shared" si="1"/>
        <v>Over Budget</v>
      </c>
    </row>
    <row r="59">
      <c r="A59" s="18" t="s">
        <v>66</v>
      </c>
      <c r="B59" s="22">
        <v>391.0</v>
      </c>
      <c r="C59" s="9">
        <v>1.34983125E8</v>
      </c>
      <c r="D59" s="9">
        <v>2.0269246E7</v>
      </c>
      <c r="E59" s="10" t="str">
        <f>IF(C59&gt;percent,"YES","NO")</f>
        <v>YES</v>
      </c>
      <c r="F59" s="19">
        <v>200000.0</v>
      </c>
      <c r="G59" s="12" t="str">
        <f t="shared" si="2"/>
        <v>NOT FUNDED</v>
      </c>
      <c r="H59" s="20">
        <f t="shared" si="3"/>
        <v>50302</v>
      </c>
      <c r="I59" s="14" t="str">
        <f t="shared" si="1"/>
        <v>Over Budget</v>
      </c>
    </row>
    <row r="60">
      <c r="A60" s="18" t="s">
        <v>67</v>
      </c>
      <c r="B60" s="22">
        <v>283.0</v>
      </c>
      <c r="C60" s="9">
        <v>1.32741711E8</v>
      </c>
      <c r="D60" s="9">
        <v>4.1431716E7</v>
      </c>
      <c r="E60" s="10" t="str">
        <f>IF(C60&gt;percent,"YES","NO")</f>
        <v>YES</v>
      </c>
      <c r="F60" s="19">
        <v>200000.0</v>
      </c>
      <c r="G60" s="12" t="str">
        <f t="shared" si="2"/>
        <v>NOT FUNDED</v>
      </c>
      <c r="H60" s="20">
        <f t="shared" si="3"/>
        <v>50302</v>
      </c>
      <c r="I60" s="14" t="str">
        <f t="shared" si="1"/>
        <v>Over Budget</v>
      </c>
    </row>
    <row r="61">
      <c r="A61" s="18" t="s">
        <v>68</v>
      </c>
      <c r="B61" s="22">
        <v>562.0</v>
      </c>
      <c r="C61" s="9">
        <v>1.32134293E8</v>
      </c>
      <c r="D61" s="9">
        <v>3.6224149E7</v>
      </c>
      <c r="E61" s="10" t="str">
        <f>IF(C61&gt;percent,"YES","NO")</f>
        <v>YES</v>
      </c>
      <c r="F61" s="19">
        <v>199900.0</v>
      </c>
      <c r="G61" s="12" t="str">
        <f t="shared" si="2"/>
        <v>NOT FUNDED</v>
      </c>
      <c r="H61" s="20">
        <f t="shared" si="3"/>
        <v>50302</v>
      </c>
      <c r="I61" s="14" t="str">
        <f t="shared" si="1"/>
        <v>Over Budget</v>
      </c>
    </row>
    <row r="62">
      <c r="A62" s="18" t="s">
        <v>69</v>
      </c>
      <c r="B62" s="22">
        <v>406.0</v>
      </c>
      <c r="C62" s="9">
        <v>1.30193101E8</v>
      </c>
      <c r="D62" s="9">
        <v>4.9443789E7</v>
      </c>
      <c r="E62" s="10" t="str">
        <f>IF(C62&gt;percent,"YES","NO")</f>
        <v>YES</v>
      </c>
      <c r="F62" s="19">
        <v>200000.0</v>
      </c>
      <c r="G62" s="12" t="str">
        <f t="shared" si="2"/>
        <v>NOT FUNDED</v>
      </c>
      <c r="H62" s="20">
        <f t="shared" si="3"/>
        <v>50302</v>
      </c>
      <c r="I62" s="14" t="str">
        <f t="shared" si="1"/>
        <v>Over Budget</v>
      </c>
    </row>
    <row r="63">
      <c r="A63" s="18" t="s">
        <v>70</v>
      </c>
      <c r="B63" s="22">
        <v>473.0</v>
      </c>
      <c r="C63" s="9">
        <v>1.2721056E8</v>
      </c>
      <c r="D63" s="9">
        <v>1.9216139E7</v>
      </c>
      <c r="E63" s="10" t="str">
        <f>IF(C63&gt;percent,"YES","NO")</f>
        <v>YES</v>
      </c>
      <c r="F63" s="19">
        <v>200000.0</v>
      </c>
      <c r="G63" s="12" t="str">
        <f t="shared" si="2"/>
        <v>NOT FUNDED</v>
      </c>
      <c r="H63" s="20">
        <f t="shared" si="3"/>
        <v>50302</v>
      </c>
      <c r="I63" s="14" t="str">
        <f t="shared" si="1"/>
        <v>Over Budget</v>
      </c>
    </row>
    <row r="64">
      <c r="A64" s="18" t="s">
        <v>71</v>
      </c>
      <c r="B64" s="22">
        <v>370.0</v>
      </c>
      <c r="C64" s="9">
        <v>1.23703737E8</v>
      </c>
      <c r="D64" s="9">
        <v>3.4568846E7</v>
      </c>
      <c r="E64" s="10" t="str">
        <f>IF(C64&gt;percent,"YES","NO")</f>
        <v>YES</v>
      </c>
      <c r="F64" s="19">
        <v>200000.0</v>
      </c>
      <c r="G64" s="12" t="str">
        <f t="shared" si="2"/>
        <v>NOT FUNDED</v>
      </c>
      <c r="H64" s="20">
        <f t="shared" si="3"/>
        <v>50302</v>
      </c>
      <c r="I64" s="14" t="str">
        <f t="shared" si="1"/>
        <v>Over Budget</v>
      </c>
    </row>
    <row r="65">
      <c r="A65" s="18" t="s">
        <v>72</v>
      </c>
      <c r="B65" s="22">
        <v>305.0</v>
      </c>
      <c r="C65" s="9">
        <v>1.2301037E8</v>
      </c>
      <c r="D65" s="9">
        <v>4.4638798E7</v>
      </c>
      <c r="E65" s="10" t="str">
        <f>IF(C65&gt;percent,"YES","NO")</f>
        <v>YES</v>
      </c>
      <c r="F65" s="19">
        <v>200000.0</v>
      </c>
      <c r="G65" s="12" t="str">
        <f t="shared" si="2"/>
        <v>NOT FUNDED</v>
      </c>
      <c r="H65" s="20">
        <f t="shared" si="3"/>
        <v>50302</v>
      </c>
      <c r="I65" s="14" t="str">
        <f t="shared" si="1"/>
        <v>Over Budget</v>
      </c>
    </row>
    <row r="66">
      <c r="A66" s="18" t="s">
        <v>73</v>
      </c>
      <c r="B66" s="22">
        <v>275.0</v>
      </c>
      <c r="C66" s="9">
        <v>1.21322588E8</v>
      </c>
      <c r="D66" s="9">
        <v>2.8944837E7</v>
      </c>
      <c r="E66" s="10" t="str">
        <f>IF(C66&gt;percent,"YES","NO")</f>
        <v>YES</v>
      </c>
      <c r="F66" s="19">
        <v>200000.0</v>
      </c>
      <c r="G66" s="12" t="str">
        <f t="shared" si="2"/>
        <v>NOT FUNDED</v>
      </c>
      <c r="H66" s="20">
        <f t="shared" si="3"/>
        <v>50302</v>
      </c>
      <c r="I66" s="14" t="str">
        <f t="shared" si="1"/>
        <v>Over Budget</v>
      </c>
    </row>
    <row r="67">
      <c r="A67" s="18" t="s">
        <v>74</v>
      </c>
      <c r="B67" s="22">
        <v>364.0</v>
      </c>
      <c r="C67" s="9">
        <v>1.19144254E8</v>
      </c>
      <c r="D67" s="9">
        <v>2.3600321E7</v>
      </c>
      <c r="E67" s="10" t="str">
        <f>IF(C67&gt;percent,"YES","NO")</f>
        <v>YES</v>
      </c>
      <c r="F67" s="19">
        <v>185570.0</v>
      </c>
      <c r="G67" s="12" t="str">
        <f t="shared" si="2"/>
        <v>NOT FUNDED</v>
      </c>
      <c r="H67" s="20">
        <f t="shared" si="3"/>
        <v>50302</v>
      </c>
      <c r="I67" s="14" t="str">
        <f t="shared" si="1"/>
        <v>Over Budget</v>
      </c>
    </row>
    <row r="68">
      <c r="A68" s="18" t="s">
        <v>75</v>
      </c>
      <c r="B68" s="22">
        <v>418.0</v>
      </c>
      <c r="C68" s="9">
        <v>1.15721733E8</v>
      </c>
      <c r="D68" s="9">
        <v>1.8516915E7</v>
      </c>
      <c r="E68" s="10" t="str">
        <f>IF(C68&gt;percent,"YES","NO")</f>
        <v>YES</v>
      </c>
      <c r="F68" s="19">
        <v>200000.0</v>
      </c>
      <c r="G68" s="12" t="str">
        <f t="shared" si="2"/>
        <v>NOT FUNDED</v>
      </c>
      <c r="H68" s="20">
        <f t="shared" si="3"/>
        <v>50302</v>
      </c>
      <c r="I68" s="14" t="str">
        <f t="shared" si="1"/>
        <v>Over Budget</v>
      </c>
    </row>
    <row r="69">
      <c r="A69" s="18" t="s">
        <v>76</v>
      </c>
      <c r="B69" s="22">
        <v>398.0</v>
      </c>
      <c r="C69" s="9">
        <v>1.15165598E8</v>
      </c>
      <c r="D69" s="9">
        <v>3.2603862E7</v>
      </c>
      <c r="E69" s="10" t="str">
        <f>IF(C69&gt;percent,"YES","NO")</f>
        <v>YES</v>
      </c>
      <c r="F69" s="19">
        <v>199943.0</v>
      </c>
      <c r="G69" s="12" t="str">
        <f t="shared" si="2"/>
        <v>NOT FUNDED</v>
      </c>
      <c r="H69" s="20">
        <f t="shared" si="3"/>
        <v>50302</v>
      </c>
      <c r="I69" s="14" t="str">
        <f t="shared" si="1"/>
        <v>Over Budget</v>
      </c>
    </row>
    <row r="70">
      <c r="A70" s="18" t="s">
        <v>77</v>
      </c>
      <c r="B70" s="22">
        <v>312.0</v>
      </c>
      <c r="C70" s="9">
        <v>1.1360998E8</v>
      </c>
      <c r="D70" s="9">
        <v>2.122365E7</v>
      </c>
      <c r="E70" s="10" t="str">
        <f>IF(C70&gt;percent,"YES","NO")</f>
        <v>YES</v>
      </c>
      <c r="F70" s="19">
        <v>198000.0</v>
      </c>
      <c r="G70" s="12" t="str">
        <f t="shared" si="2"/>
        <v>NOT FUNDED</v>
      </c>
      <c r="H70" s="20">
        <f t="shared" si="3"/>
        <v>50302</v>
      </c>
      <c r="I70" s="14" t="str">
        <f t="shared" si="1"/>
        <v>Over Budget</v>
      </c>
    </row>
    <row r="71">
      <c r="A71" s="18" t="s">
        <v>78</v>
      </c>
      <c r="B71" s="22">
        <v>318.0</v>
      </c>
      <c r="C71" s="9">
        <v>1.12756809E8</v>
      </c>
      <c r="D71" s="9">
        <v>3.181671E7</v>
      </c>
      <c r="E71" s="10" t="str">
        <f>IF(C71&gt;percent,"YES","NO")</f>
        <v>YES</v>
      </c>
      <c r="F71" s="19">
        <v>184750.0</v>
      </c>
      <c r="G71" s="12" t="str">
        <f t="shared" si="2"/>
        <v>NOT FUNDED</v>
      </c>
      <c r="H71" s="20">
        <f t="shared" si="3"/>
        <v>50302</v>
      </c>
      <c r="I71" s="14" t="str">
        <f t="shared" si="1"/>
        <v>Over Budget</v>
      </c>
    </row>
    <row r="72">
      <c r="A72" s="18" t="s">
        <v>79</v>
      </c>
      <c r="B72" s="22">
        <v>350.0</v>
      </c>
      <c r="C72" s="9">
        <v>1.09204943E8</v>
      </c>
      <c r="D72" s="9">
        <v>1.8383378E7</v>
      </c>
      <c r="E72" s="10" t="str">
        <f>IF(C72&gt;percent,"YES","NO")</f>
        <v>YES</v>
      </c>
      <c r="F72" s="19">
        <v>100000.0</v>
      </c>
      <c r="G72" s="12" t="str">
        <f t="shared" si="2"/>
        <v>NOT FUNDED</v>
      </c>
      <c r="H72" s="20">
        <f t="shared" si="3"/>
        <v>50302</v>
      </c>
      <c r="I72" s="14" t="str">
        <f t="shared" si="1"/>
        <v>Over Budget</v>
      </c>
    </row>
    <row r="73">
      <c r="A73" s="18" t="s">
        <v>80</v>
      </c>
      <c r="B73" s="22">
        <v>490.0</v>
      </c>
      <c r="C73" s="9">
        <v>1.00856518E8</v>
      </c>
      <c r="D73" s="9">
        <v>6.0191437E7</v>
      </c>
      <c r="E73" s="10" t="str">
        <f>IF(C73&gt;percent,"YES","NO")</f>
        <v>YES</v>
      </c>
      <c r="F73" s="19">
        <v>200000.0</v>
      </c>
      <c r="G73" s="12" t="str">
        <f t="shared" si="2"/>
        <v>NOT FUNDED</v>
      </c>
      <c r="H73" s="20">
        <f t="shared" si="3"/>
        <v>50302</v>
      </c>
      <c r="I73" s="14" t="str">
        <f t="shared" si="1"/>
        <v>Over Budget</v>
      </c>
    </row>
    <row r="74">
      <c r="A74" s="18" t="s">
        <v>81</v>
      </c>
      <c r="B74" s="22">
        <v>281.0</v>
      </c>
      <c r="C74" s="9">
        <v>9.9259219E7</v>
      </c>
      <c r="D74" s="9">
        <v>1.2197914E7</v>
      </c>
      <c r="E74" s="10" t="str">
        <f>IF(C74&gt;percent,"YES","NO")</f>
        <v>YES</v>
      </c>
      <c r="F74" s="19">
        <v>187500.0</v>
      </c>
      <c r="G74" s="12" t="str">
        <f t="shared" si="2"/>
        <v>NOT FUNDED</v>
      </c>
      <c r="H74" s="20">
        <f t="shared" si="3"/>
        <v>50302</v>
      </c>
      <c r="I74" s="14" t="str">
        <f t="shared" si="1"/>
        <v>Over Budget</v>
      </c>
    </row>
    <row r="75">
      <c r="A75" s="18" t="s">
        <v>82</v>
      </c>
      <c r="B75" s="22">
        <v>389.0</v>
      </c>
      <c r="C75" s="9">
        <v>9.6688015E7</v>
      </c>
      <c r="D75" s="9">
        <v>2.7808066E7</v>
      </c>
      <c r="E75" s="10" t="str">
        <f>IF(C75&gt;percent,"YES","NO")</f>
        <v>YES</v>
      </c>
      <c r="F75" s="19">
        <v>200000.0</v>
      </c>
      <c r="G75" s="12" t="str">
        <f t="shared" si="2"/>
        <v>NOT FUNDED</v>
      </c>
      <c r="H75" s="20">
        <f t="shared" si="3"/>
        <v>50302</v>
      </c>
      <c r="I75" s="14" t="str">
        <f t="shared" si="1"/>
        <v>Over Budget</v>
      </c>
    </row>
    <row r="76">
      <c r="A76" s="18" t="s">
        <v>83</v>
      </c>
      <c r="B76" s="22">
        <v>297.0</v>
      </c>
      <c r="C76" s="9">
        <v>9.506484E7</v>
      </c>
      <c r="D76" s="9">
        <v>1.5274848E7</v>
      </c>
      <c r="E76" s="10" t="str">
        <f>IF(C76&gt;percent,"YES","NO")</f>
        <v>YES</v>
      </c>
      <c r="F76" s="19">
        <v>191813.0</v>
      </c>
      <c r="G76" s="12" t="str">
        <f t="shared" si="2"/>
        <v>NOT FUNDED</v>
      </c>
      <c r="H76" s="20">
        <f t="shared" si="3"/>
        <v>50302</v>
      </c>
      <c r="I76" s="14" t="str">
        <f t="shared" si="1"/>
        <v>Over Budget</v>
      </c>
    </row>
    <row r="77">
      <c r="A77" s="18" t="s">
        <v>84</v>
      </c>
      <c r="B77" s="22">
        <v>286.0</v>
      </c>
      <c r="C77" s="9">
        <v>9.3338395E7</v>
      </c>
      <c r="D77" s="9">
        <v>5.6702322E7</v>
      </c>
      <c r="E77" s="10" t="str">
        <f>IF(C77&gt;percent,"YES","NO")</f>
        <v>YES</v>
      </c>
      <c r="F77" s="19">
        <v>200000.0</v>
      </c>
      <c r="G77" s="12" t="str">
        <f t="shared" si="2"/>
        <v>NOT FUNDED</v>
      </c>
      <c r="H77" s="20">
        <f t="shared" si="3"/>
        <v>50302</v>
      </c>
      <c r="I77" s="14" t="str">
        <f t="shared" si="1"/>
        <v>Over Budget</v>
      </c>
    </row>
    <row r="78">
      <c r="A78" s="18" t="s">
        <v>85</v>
      </c>
      <c r="B78" s="22">
        <v>278.0</v>
      </c>
      <c r="C78" s="9">
        <v>9.2748975E7</v>
      </c>
      <c r="D78" s="9">
        <v>1.6817744E7</v>
      </c>
      <c r="E78" s="10" t="str">
        <f>IF(C78&gt;percent,"YES","NO")</f>
        <v>YES</v>
      </c>
      <c r="F78" s="19">
        <v>160000.0</v>
      </c>
      <c r="G78" s="12" t="str">
        <f t="shared" si="2"/>
        <v>NOT FUNDED</v>
      </c>
      <c r="H78" s="20">
        <f t="shared" si="3"/>
        <v>50302</v>
      </c>
      <c r="I78" s="14" t="str">
        <f t="shared" si="1"/>
        <v>Over Budget</v>
      </c>
    </row>
    <row r="79">
      <c r="A79" s="18" t="s">
        <v>86</v>
      </c>
      <c r="B79" s="22">
        <v>409.0</v>
      </c>
      <c r="C79" s="9">
        <v>9.1884603E7</v>
      </c>
      <c r="D79" s="9">
        <v>2.5023111E7</v>
      </c>
      <c r="E79" s="10" t="str">
        <f>IF(C79&gt;percent,"YES","NO")</f>
        <v>YES</v>
      </c>
      <c r="F79" s="19">
        <v>145000.0</v>
      </c>
      <c r="G79" s="12" t="str">
        <f t="shared" si="2"/>
        <v>NOT FUNDED</v>
      </c>
      <c r="H79" s="20">
        <f t="shared" si="3"/>
        <v>50302</v>
      </c>
      <c r="I79" s="14" t="str">
        <f t="shared" si="1"/>
        <v>Over Budget</v>
      </c>
    </row>
    <row r="80">
      <c r="A80" s="18" t="s">
        <v>87</v>
      </c>
      <c r="B80" s="22">
        <v>315.0</v>
      </c>
      <c r="C80" s="9">
        <v>9.0839834E7</v>
      </c>
      <c r="D80" s="9">
        <v>3.392455E7</v>
      </c>
      <c r="E80" s="10" t="str">
        <f>IF(C80&gt;percent,"YES","NO")</f>
        <v>YES</v>
      </c>
      <c r="F80" s="19">
        <v>50000.0</v>
      </c>
      <c r="G80" s="12" t="str">
        <f t="shared" si="2"/>
        <v>FUNDED</v>
      </c>
      <c r="H80" s="20">
        <f t="shared" si="3"/>
        <v>302</v>
      </c>
      <c r="I80" s="14" t="str">
        <f t="shared" si="1"/>
        <v/>
      </c>
    </row>
    <row r="81">
      <c r="A81" s="18" t="s">
        <v>88</v>
      </c>
      <c r="B81" s="22">
        <v>365.0</v>
      </c>
      <c r="C81" s="9">
        <v>9.0504473E7</v>
      </c>
      <c r="D81" s="9">
        <v>4.1481692E7</v>
      </c>
      <c r="E81" s="10" t="str">
        <f>IF(C81&gt;percent,"YES","NO")</f>
        <v>YES</v>
      </c>
      <c r="F81" s="19">
        <v>200000.0</v>
      </c>
      <c r="G81" s="12" t="str">
        <f t="shared" si="2"/>
        <v>NOT FUNDED</v>
      </c>
      <c r="H81" s="20">
        <f t="shared" si="3"/>
        <v>302</v>
      </c>
      <c r="I81" s="14" t="str">
        <f t="shared" si="1"/>
        <v>Over Budget</v>
      </c>
    </row>
    <row r="82">
      <c r="A82" s="18" t="s">
        <v>89</v>
      </c>
      <c r="B82" s="22">
        <v>273.0</v>
      </c>
      <c r="C82" s="9">
        <v>9.0283987E7</v>
      </c>
      <c r="D82" s="9">
        <v>2.0271958E7</v>
      </c>
      <c r="E82" s="10" t="str">
        <f>IF(C82&gt;percent,"YES","NO")</f>
        <v>YES</v>
      </c>
      <c r="F82" s="19">
        <v>75000.0</v>
      </c>
      <c r="G82" s="12" t="str">
        <f t="shared" si="2"/>
        <v>NOT FUNDED</v>
      </c>
      <c r="H82" s="20">
        <f t="shared" si="3"/>
        <v>302</v>
      </c>
      <c r="I82" s="14" t="str">
        <f t="shared" si="1"/>
        <v>Over Budget</v>
      </c>
    </row>
    <row r="83">
      <c r="A83" s="18" t="s">
        <v>90</v>
      </c>
      <c r="B83" s="22">
        <v>251.0</v>
      </c>
      <c r="C83" s="9">
        <v>8.4346888E7</v>
      </c>
      <c r="D83" s="9">
        <v>1.5905927E7</v>
      </c>
      <c r="E83" s="10" t="str">
        <f>IF(C83&gt;percent,"YES","NO")</f>
        <v>YES</v>
      </c>
      <c r="F83" s="19">
        <v>75000.0</v>
      </c>
      <c r="G83" s="12" t="str">
        <f t="shared" si="2"/>
        <v>NOT FUNDED</v>
      </c>
      <c r="H83" s="20">
        <f t="shared" si="3"/>
        <v>302</v>
      </c>
      <c r="I83" s="14" t="str">
        <f t="shared" si="1"/>
        <v>Over Budget</v>
      </c>
    </row>
    <row r="84">
      <c r="A84" s="18" t="s">
        <v>91</v>
      </c>
      <c r="B84" s="22">
        <v>263.0</v>
      </c>
      <c r="C84" s="9">
        <v>8.4194484E7</v>
      </c>
      <c r="D84" s="9">
        <v>5.3833524E7</v>
      </c>
      <c r="E84" s="10" t="str">
        <f>IF(C84&gt;percent,"YES","NO")</f>
        <v>YES</v>
      </c>
      <c r="F84" s="19">
        <v>199000.0</v>
      </c>
      <c r="G84" s="12" t="str">
        <f t="shared" si="2"/>
        <v>NOT FUNDED</v>
      </c>
      <c r="H84" s="20">
        <f t="shared" si="3"/>
        <v>302</v>
      </c>
      <c r="I84" s="14" t="str">
        <f t="shared" si="1"/>
        <v>Over Budget</v>
      </c>
    </row>
    <row r="85">
      <c r="A85" s="18" t="s">
        <v>92</v>
      </c>
      <c r="B85" s="22">
        <v>250.0</v>
      </c>
      <c r="C85" s="9">
        <v>8.3323088E7</v>
      </c>
      <c r="D85" s="9">
        <v>2.9599628E7</v>
      </c>
      <c r="E85" s="10" t="str">
        <f>IF(C85&gt;percent,"YES","NO")</f>
        <v>YES</v>
      </c>
      <c r="F85" s="19">
        <v>52000.0</v>
      </c>
      <c r="G85" s="12" t="str">
        <f t="shared" si="2"/>
        <v>NOT FUNDED</v>
      </c>
      <c r="H85" s="20">
        <f t="shared" si="3"/>
        <v>302</v>
      </c>
      <c r="I85" s="14" t="str">
        <f t="shared" si="1"/>
        <v>Over Budget</v>
      </c>
    </row>
    <row r="86">
      <c r="A86" s="18" t="s">
        <v>93</v>
      </c>
      <c r="B86" s="22">
        <v>341.0</v>
      </c>
      <c r="C86" s="9">
        <v>8.2772765E7</v>
      </c>
      <c r="D86" s="9">
        <v>1.6980587E7</v>
      </c>
      <c r="E86" s="10" t="str">
        <f>IF(C86&gt;percent,"YES","NO")</f>
        <v>YES</v>
      </c>
      <c r="F86" s="19">
        <v>70000.0</v>
      </c>
      <c r="G86" s="12" t="str">
        <f t="shared" si="2"/>
        <v>NOT FUNDED</v>
      </c>
      <c r="H86" s="20">
        <f t="shared" si="3"/>
        <v>302</v>
      </c>
      <c r="I86" s="14" t="str">
        <f t="shared" si="1"/>
        <v>Over Budget</v>
      </c>
    </row>
    <row r="87">
      <c r="A87" s="18" t="s">
        <v>94</v>
      </c>
      <c r="B87" s="22">
        <v>250.0</v>
      </c>
      <c r="C87" s="9">
        <v>8.2741259E7</v>
      </c>
      <c r="D87" s="9">
        <v>1.1024987E7</v>
      </c>
      <c r="E87" s="10" t="str">
        <f>IF(C87&gt;percent,"YES","NO")</f>
        <v>YES</v>
      </c>
      <c r="F87" s="19">
        <v>135000.0</v>
      </c>
      <c r="G87" s="12" t="str">
        <f t="shared" si="2"/>
        <v>NOT FUNDED</v>
      </c>
      <c r="H87" s="20">
        <f t="shared" si="3"/>
        <v>302</v>
      </c>
      <c r="I87" s="14" t="str">
        <f t="shared" si="1"/>
        <v>Over Budget</v>
      </c>
    </row>
    <row r="88">
      <c r="A88" s="18" t="s">
        <v>95</v>
      </c>
      <c r="B88" s="22">
        <v>221.0</v>
      </c>
      <c r="C88" s="9">
        <v>8.215515E7</v>
      </c>
      <c r="D88" s="9">
        <v>2.6029527E7</v>
      </c>
      <c r="E88" s="10" t="str">
        <f>IF(C88&gt;percent,"YES","NO")</f>
        <v>YES</v>
      </c>
      <c r="F88" s="19">
        <v>168000.0</v>
      </c>
      <c r="G88" s="12" t="str">
        <f t="shared" si="2"/>
        <v>NOT FUNDED</v>
      </c>
      <c r="H88" s="20">
        <f t="shared" si="3"/>
        <v>302</v>
      </c>
      <c r="I88" s="14" t="str">
        <f t="shared" si="1"/>
        <v>Over Budget</v>
      </c>
    </row>
    <row r="89">
      <c r="A89" s="18" t="s">
        <v>96</v>
      </c>
      <c r="B89" s="22">
        <v>349.0</v>
      </c>
      <c r="C89" s="9">
        <v>8.1449864E7</v>
      </c>
      <c r="D89" s="9">
        <v>4.8245238E7</v>
      </c>
      <c r="E89" s="10" t="str">
        <f>IF(C89&gt;percent,"YES","NO")</f>
        <v>YES</v>
      </c>
      <c r="F89" s="19">
        <v>200000.0</v>
      </c>
      <c r="G89" s="12" t="str">
        <f t="shared" si="2"/>
        <v>NOT FUNDED</v>
      </c>
      <c r="H89" s="20">
        <f t="shared" si="3"/>
        <v>302</v>
      </c>
      <c r="I89" s="14" t="str">
        <f t="shared" si="1"/>
        <v>Over Budget</v>
      </c>
    </row>
    <row r="90">
      <c r="A90" s="18" t="s">
        <v>97</v>
      </c>
      <c r="B90" s="22">
        <v>323.0</v>
      </c>
      <c r="C90" s="9">
        <v>7.9834972E7</v>
      </c>
      <c r="D90" s="9">
        <v>3.5994677E7</v>
      </c>
      <c r="E90" s="10" t="str">
        <f>IF(C90&gt;percent,"YES","NO")</f>
        <v>YES</v>
      </c>
      <c r="F90" s="19">
        <v>149000.0</v>
      </c>
      <c r="G90" s="12" t="str">
        <f t="shared" si="2"/>
        <v>NOT FUNDED</v>
      </c>
      <c r="H90" s="20">
        <f t="shared" si="3"/>
        <v>302</v>
      </c>
      <c r="I90" s="14" t="str">
        <f t="shared" si="1"/>
        <v>Over Budget</v>
      </c>
    </row>
    <row r="91">
      <c r="A91" s="18" t="s">
        <v>98</v>
      </c>
      <c r="B91" s="22">
        <v>305.0</v>
      </c>
      <c r="C91" s="9">
        <v>7.7618549E7</v>
      </c>
      <c r="D91" s="9">
        <v>2.7075054E7</v>
      </c>
      <c r="E91" s="10" t="str">
        <f>IF(C91&gt;percent,"YES","NO")</f>
        <v>YES</v>
      </c>
      <c r="F91" s="19">
        <v>80000.0</v>
      </c>
      <c r="G91" s="12" t="str">
        <f t="shared" si="2"/>
        <v>NOT FUNDED</v>
      </c>
      <c r="H91" s="20">
        <f t="shared" si="3"/>
        <v>302</v>
      </c>
      <c r="I91" s="14" t="str">
        <f t="shared" si="1"/>
        <v>Over Budget</v>
      </c>
    </row>
    <row r="92">
      <c r="A92" s="18" t="s">
        <v>99</v>
      </c>
      <c r="B92" s="22">
        <v>216.0</v>
      </c>
      <c r="C92" s="9">
        <v>7.7499481E7</v>
      </c>
      <c r="D92" s="9">
        <v>2.601545E7</v>
      </c>
      <c r="E92" s="10" t="str">
        <f>IF(C92&gt;percent,"YES","NO")</f>
        <v>YES</v>
      </c>
      <c r="F92" s="19">
        <v>146000.0</v>
      </c>
      <c r="G92" s="12" t="str">
        <f t="shared" si="2"/>
        <v>NOT FUNDED</v>
      </c>
      <c r="H92" s="20">
        <f t="shared" si="3"/>
        <v>302</v>
      </c>
      <c r="I92" s="14" t="str">
        <f t="shared" si="1"/>
        <v>Over Budget</v>
      </c>
    </row>
    <row r="93">
      <c r="A93" s="18" t="s">
        <v>100</v>
      </c>
      <c r="B93" s="22">
        <v>441.0</v>
      </c>
      <c r="C93" s="9">
        <v>7.7297009E7</v>
      </c>
      <c r="D93" s="9">
        <v>4.5186752E7</v>
      </c>
      <c r="E93" s="10" t="str">
        <f>IF(C93&gt;percent,"YES","NO")</f>
        <v>YES</v>
      </c>
      <c r="F93" s="19">
        <v>195000.0</v>
      </c>
      <c r="G93" s="12" t="str">
        <f t="shared" si="2"/>
        <v>NOT FUNDED</v>
      </c>
      <c r="H93" s="20">
        <f t="shared" si="3"/>
        <v>302</v>
      </c>
      <c r="I93" s="14" t="str">
        <f t="shared" si="1"/>
        <v>Over Budget</v>
      </c>
    </row>
    <row r="94">
      <c r="A94" s="18" t="s">
        <v>101</v>
      </c>
      <c r="B94" s="22">
        <v>425.0</v>
      </c>
      <c r="C94" s="9">
        <v>7.4758191E7</v>
      </c>
      <c r="D94" s="9">
        <v>5.0110012E7</v>
      </c>
      <c r="E94" s="10" t="str">
        <f>IF(C94&gt;percent,"YES","NO")</f>
        <v>YES</v>
      </c>
      <c r="F94" s="19">
        <v>195000.0</v>
      </c>
      <c r="G94" s="12" t="str">
        <f t="shared" si="2"/>
        <v>NOT FUNDED</v>
      </c>
      <c r="H94" s="20">
        <f t="shared" si="3"/>
        <v>302</v>
      </c>
      <c r="I94" s="14" t="str">
        <f t="shared" si="1"/>
        <v>Over Budget</v>
      </c>
    </row>
    <row r="95">
      <c r="A95" s="18" t="s">
        <v>102</v>
      </c>
      <c r="B95" s="22">
        <v>338.0</v>
      </c>
      <c r="C95" s="9">
        <v>7.4091928E7</v>
      </c>
      <c r="D95" s="9">
        <v>2.9818344E7</v>
      </c>
      <c r="E95" s="10" t="str">
        <f>IF(C95&gt;percent,"YES","NO")</f>
        <v>YES</v>
      </c>
      <c r="F95" s="19">
        <v>173000.0</v>
      </c>
      <c r="G95" s="12" t="str">
        <f t="shared" si="2"/>
        <v>NOT FUNDED</v>
      </c>
      <c r="H95" s="20">
        <f t="shared" si="3"/>
        <v>302</v>
      </c>
      <c r="I95" s="14" t="str">
        <f t="shared" si="1"/>
        <v>Over Budget</v>
      </c>
    </row>
    <row r="96">
      <c r="A96" s="18" t="s">
        <v>103</v>
      </c>
      <c r="B96" s="22">
        <v>252.0</v>
      </c>
      <c r="C96" s="9">
        <v>7.3763769E7</v>
      </c>
      <c r="D96" s="9">
        <v>1.1154387E7</v>
      </c>
      <c r="E96" s="10" t="str">
        <f>IF(C96&gt;percent,"YES","NO")</f>
        <v>YES</v>
      </c>
      <c r="F96" s="19">
        <v>150000.0</v>
      </c>
      <c r="G96" s="12" t="str">
        <f t="shared" si="2"/>
        <v>NOT FUNDED</v>
      </c>
      <c r="H96" s="20">
        <f t="shared" si="3"/>
        <v>302</v>
      </c>
      <c r="I96" s="14" t="str">
        <f t="shared" si="1"/>
        <v>Over Budget</v>
      </c>
    </row>
    <row r="97">
      <c r="A97" s="18" t="s">
        <v>104</v>
      </c>
      <c r="B97" s="22">
        <v>305.0</v>
      </c>
      <c r="C97" s="9">
        <v>7.3256727E7</v>
      </c>
      <c r="D97" s="9">
        <v>4.2529733E7</v>
      </c>
      <c r="E97" s="10" t="str">
        <f>IF(C97&gt;percent,"YES","NO")</f>
        <v>YES</v>
      </c>
      <c r="F97" s="19">
        <v>200000.0</v>
      </c>
      <c r="G97" s="12" t="str">
        <f t="shared" si="2"/>
        <v>NOT FUNDED</v>
      </c>
      <c r="H97" s="20">
        <f t="shared" si="3"/>
        <v>302</v>
      </c>
      <c r="I97" s="14" t="str">
        <f t="shared" si="1"/>
        <v>Over Budget</v>
      </c>
    </row>
    <row r="98">
      <c r="A98" s="18" t="s">
        <v>105</v>
      </c>
      <c r="B98" s="22">
        <v>280.0</v>
      </c>
      <c r="C98" s="9">
        <v>7.2029405E7</v>
      </c>
      <c r="D98" s="9">
        <v>1.8906358E7</v>
      </c>
      <c r="E98" s="10" t="str">
        <f>IF(C98&gt;percent,"YES","NO")</f>
        <v>YES</v>
      </c>
      <c r="F98" s="19">
        <v>98000.0</v>
      </c>
      <c r="G98" s="12" t="str">
        <f t="shared" si="2"/>
        <v>NOT FUNDED</v>
      </c>
      <c r="H98" s="20">
        <f t="shared" si="3"/>
        <v>302</v>
      </c>
      <c r="I98" s="14" t="str">
        <f t="shared" si="1"/>
        <v>Over Budget</v>
      </c>
    </row>
    <row r="99">
      <c r="A99" s="18" t="s">
        <v>106</v>
      </c>
      <c r="B99" s="22">
        <v>200.0</v>
      </c>
      <c r="C99" s="9">
        <v>7.1765143E7</v>
      </c>
      <c r="D99" s="9">
        <v>1.228051E7</v>
      </c>
      <c r="E99" s="10" t="str">
        <f>IF(C99&gt;percent,"YES","NO")</f>
        <v>YES</v>
      </c>
      <c r="F99" s="19">
        <v>75000.0</v>
      </c>
      <c r="G99" s="12" t="str">
        <f t="shared" si="2"/>
        <v>NOT FUNDED</v>
      </c>
      <c r="H99" s="20">
        <f t="shared" si="3"/>
        <v>302</v>
      </c>
      <c r="I99" s="14" t="str">
        <f t="shared" si="1"/>
        <v>Over Budget</v>
      </c>
    </row>
    <row r="100">
      <c r="A100" s="18" t="s">
        <v>107</v>
      </c>
      <c r="B100" s="22">
        <v>265.0</v>
      </c>
      <c r="C100" s="9">
        <v>7.0665274E7</v>
      </c>
      <c r="D100" s="9">
        <v>2.9426685E7</v>
      </c>
      <c r="E100" s="10" t="str">
        <f>IF(C100&gt;percent,"YES","NO")</f>
        <v>YES</v>
      </c>
      <c r="F100" s="19">
        <v>90000.0</v>
      </c>
      <c r="G100" s="12" t="str">
        <f t="shared" si="2"/>
        <v>NOT FUNDED</v>
      </c>
      <c r="H100" s="20">
        <f t="shared" si="3"/>
        <v>302</v>
      </c>
      <c r="I100" s="14" t="str">
        <f t="shared" si="1"/>
        <v>Over Budget</v>
      </c>
    </row>
    <row r="101">
      <c r="A101" s="18" t="s">
        <v>108</v>
      </c>
      <c r="B101" s="22">
        <v>213.0</v>
      </c>
      <c r="C101" s="9">
        <v>6.8579895E7</v>
      </c>
      <c r="D101" s="9">
        <v>1.7794628E7</v>
      </c>
      <c r="E101" s="10" t="str">
        <f>IF(C101&gt;percent,"YES","NO")</f>
        <v>YES</v>
      </c>
      <c r="F101" s="19">
        <v>110000.0</v>
      </c>
      <c r="G101" s="12" t="str">
        <f t="shared" si="2"/>
        <v>NOT FUNDED</v>
      </c>
      <c r="H101" s="20">
        <f t="shared" si="3"/>
        <v>302</v>
      </c>
      <c r="I101" s="14" t="str">
        <f t="shared" si="1"/>
        <v>Over Budget</v>
      </c>
    </row>
    <row r="102">
      <c r="A102" s="18" t="s">
        <v>109</v>
      </c>
      <c r="B102" s="22">
        <v>361.0</v>
      </c>
      <c r="C102" s="9">
        <v>6.8441783E7</v>
      </c>
      <c r="D102" s="9">
        <v>3.0086008E7</v>
      </c>
      <c r="E102" s="10" t="str">
        <f>IF(C102&gt;percent,"YES","NO")</f>
        <v>YES</v>
      </c>
      <c r="F102" s="19">
        <v>112000.0</v>
      </c>
      <c r="G102" s="12" t="str">
        <f t="shared" si="2"/>
        <v>NOT FUNDED</v>
      </c>
      <c r="H102" s="20">
        <f t="shared" si="3"/>
        <v>302</v>
      </c>
      <c r="I102" s="14" t="str">
        <f t="shared" si="1"/>
        <v>Over Budget</v>
      </c>
    </row>
    <row r="103">
      <c r="A103" s="18" t="s">
        <v>110</v>
      </c>
      <c r="B103" s="22">
        <v>281.0</v>
      </c>
      <c r="C103" s="9">
        <v>6.7601909E7</v>
      </c>
      <c r="D103" s="9">
        <v>2.9565833E7</v>
      </c>
      <c r="E103" s="10" t="str">
        <f>IF(C103&gt;percent,"YES","NO")</f>
        <v>YES</v>
      </c>
      <c r="F103" s="19">
        <v>130000.0</v>
      </c>
      <c r="G103" s="12" t="str">
        <f t="shared" si="2"/>
        <v>NOT FUNDED</v>
      </c>
      <c r="H103" s="20">
        <f t="shared" si="3"/>
        <v>302</v>
      </c>
      <c r="I103" s="14" t="str">
        <f t="shared" si="1"/>
        <v>Over Budget</v>
      </c>
    </row>
    <row r="104">
      <c r="A104" s="18" t="s">
        <v>111</v>
      </c>
      <c r="B104" s="22">
        <v>332.0</v>
      </c>
      <c r="C104" s="9">
        <v>6.7449323E7</v>
      </c>
      <c r="D104" s="9">
        <v>5.0719266E7</v>
      </c>
      <c r="E104" s="10" t="str">
        <f>IF(C104&gt;percent,"YES","NO")</f>
        <v>YES</v>
      </c>
      <c r="F104" s="19">
        <v>95000.0</v>
      </c>
      <c r="G104" s="12" t="str">
        <f t="shared" si="2"/>
        <v>NOT FUNDED</v>
      </c>
      <c r="H104" s="20">
        <f t="shared" si="3"/>
        <v>302</v>
      </c>
      <c r="I104" s="14" t="str">
        <f t="shared" si="1"/>
        <v>Over Budget</v>
      </c>
    </row>
    <row r="105">
      <c r="A105" s="18" t="s">
        <v>112</v>
      </c>
      <c r="B105" s="22">
        <v>274.0</v>
      </c>
      <c r="C105" s="9">
        <v>6.6616715E7</v>
      </c>
      <c r="D105" s="9">
        <v>1.8235663E7</v>
      </c>
      <c r="E105" s="10" t="str">
        <f>IF(C105&gt;percent,"YES","NO")</f>
        <v>YES</v>
      </c>
      <c r="F105" s="19">
        <v>68571.0</v>
      </c>
      <c r="G105" s="12" t="str">
        <f t="shared" si="2"/>
        <v>NOT FUNDED</v>
      </c>
      <c r="H105" s="20">
        <f t="shared" si="3"/>
        <v>302</v>
      </c>
      <c r="I105" s="14" t="str">
        <f t="shared" si="1"/>
        <v>Over Budget</v>
      </c>
    </row>
    <row r="106">
      <c r="A106" s="18" t="s">
        <v>113</v>
      </c>
      <c r="B106" s="22">
        <v>326.0</v>
      </c>
      <c r="C106" s="9">
        <v>6.5594565E7</v>
      </c>
      <c r="D106" s="9">
        <v>1.8574307E7</v>
      </c>
      <c r="E106" s="10" t="str">
        <f>IF(C106&gt;percent,"YES","NO")</f>
        <v>YES</v>
      </c>
      <c r="F106" s="19">
        <v>110000.0</v>
      </c>
      <c r="G106" s="12" t="str">
        <f t="shared" si="2"/>
        <v>NOT FUNDED</v>
      </c>
      <c r="H106" s="20">
        <f t="shared" si="3"/>
        <v>302</v>
      </c>
      <c r="I106" s="14" t="str">
        <f t="shared" si="1"/>
        <v>Over Budget</v>
      </c>
    </row>
    <row r="107">
      <c r="A107" s="18" t="s">
        <v>114</v>
      </c>
      <c r="B107" s="22">
        <v>353.0</v>
      </c>
      <c r="C107" s="9">
        <v>6.5124261E7</v>
      </c>
      <c r="D107" s="9">
        <v>3.7298778E7</v>
      </c>
      <c r="E107" s="10" t="str">
        <f>IF(C107&gt;percent,"YES","NO")</f>
        <v>YES</v>
      </c>
      <c r="F107" s="19">
        <v>110000.0</v>
      </c>
      <c r="G107" s="12" t="str">
        <f t="shared" si="2"/>
        <v>NOT FUNDED</v>
      </c>
      <c r="H107" s="20">
        <f t="shared" si="3"/>
        <v>302</v>
      </c>
      <c r="I107" s="14" t="str">
        <f t="shared" si="1"/>
        <v>Over Budget</v>
      </c>
    </row>
    <row r="108">
      <c r="A108" s="18" t="s">
        <v>115</v>
      </c>
      <c r="B108" s="22">
        <v>243.0</v>
      </c>
      <c r="C108" s="9">
        <v>6.3918192E7</v>
      </c>
      <c r="D108" s="9">
        <v>3.4923377E7</v>
      </c>
      <c r="E108" s="10" t="str">
        <f>IF(C108&gt;percent,"YES","NO")</f>
        <v>YES</v>
      </c>
      <c r="F108" s="19">
        <v>200000.0</v>
      </c>
      <c r="G108" s="12" t="str">
        <f t="shared" si="2"/>
        <v>NOT FUNDED</v>
      </c>
      <c r="H108" s="20">
        <f t="shared" si="3"/>
        <v>302</v>
      </c>
      <c r="I108" s="14" t="str">
        <f t="shared" si="1"/>
        <v>Over Budget</v>
      </c>
    </row>
    <row r="109">
      <c r="A109" s="18" t="s">
        <v>116</v>
      </c>
      <c r="B109" s="22">
        <v>209.0</v>
      </c>
      <c r="C109" s="9">
        <v>6.3643198E7</v>
      </c>
      <c r="D109" s="9">
        <v>3.9413914E7</v>
      </c>
      <c r="E109" s="10" t="str">
        <f>IF(C109&gt;percent,"YES","NO")</f>
        <v>YES</v>
      </c>
      <c r="F109" s="19">
        <v>190000.0</v>
      </c>
      <c r="G109" s="12" t="str">
        <f t="shared" si="2"/>
        <v>NOT FUNDED</v>
      </c>
      <c r="H109" s="20">
        <f t="shared" si="3"/>
        <v>302</v>
      </c>
      <c r="I109" s="14" t="str">
        <f t="shared" si="1"/>
        <v>Over Budget</v>
      </c>
    </row>
    <row r="110">
      <c r="A110" s="18" t="s">
        <v>117</v>
      </c>
      <c r="B110" s="22">
        <v>328.0</v>
      </c>
      <c r="C110" s="9">
        <v>6.263861E7</v>
      </c>
      <c r="D110" s="9">
        <v>3.2922139E7</v>
      </c>
      <c r="E110" s="10" t="str">
        <f>IF(C110&gt;percent,"YES","NO")</f>
        <v>YES</v>
      </c>
      <c r="F110" s="19">
        <v>200000.0</v>
      </c>
      <c r="G110" s="12" t="str">
        <f t="shared" si="2"/>
        <v>NOT FUNDED</v>
      </c>
      <c r="H110" s="20">
        <f t="shared" si="3"/>
        <v>302</v>
      </c>
      <c r="I110" s="14" t="str">
        <f t="shared" si="1"/>
        <v>Over Budget</v>
      </c>
    </row>
    <row r="111">
      <c r="A111" s="18" t="s">
        <v>118</v>
      </c>
      <c r="B111" s="22">
        <v>231.0</v>
      </c>
      <c r="C111" s="9">
        <v>6.2470014E7</v>
      </c>
      <c r="D111" s="9">
        <v>3.0667514E7</v>
      </c>
      <c r="E111" s="10" t="str">
        <f>IF(C111&gt;percent,"YES","NO")</f>
        <v>YES</v>
      </c>
      <c r="F111" s="19">
        <v>199000.0</v>
      </c>
      <c r="G111" s="12" t="str">
        <f t="shared" si="2"/>
        <v>NOT FUNDED</v>
      </c>
      <c r="H111" s="20">
        <f t="shared" si="3"/>
        <v>302</v>
      </c>
      <c r="I111" s="14" t="str">
        <f t="shared" si="1"/>
        <v>Over Budget</v>
      </c>
    </row>
    <row r="112">
      <c r="A112" s="18" t="s">
        <v>119</v>
      </c>
      <c r="B112" s="22">
        <v>258.0</v>
      </c>
      <c r="C112" s="9">
        <v>6.192424E7</v>
      </c>
      <c r="D112" s="9">
        <v>4.5820291E7</v>
      </c>
      <c r="E112" s="10" t="str">
        <f>IF(C112&gt;percent,"YES","NO")</f>
        <v>YES</v>
      </c>
      <c r="F112" s="19">
        <v>200000.0</v>
      </c>
      <c r="G112" s="12" t="str">
        <f t="shared" si="2"/>
        <v>NOT FUNDED</v>
      </c>
      <c r="H112" s="20">
        <f t="shared" si="3"/>
        <v>302</v>
      </c>
      <c r="I112" s="14" t="str">
        <f t="shared" si="1"/>
        <v>Over Budget</v>
      </c>
    </row>
    <row r="113">
      <c r="A113" s="18" t="s">
        <v>120</v>
      </c>
      <c r="B113" s="22">
        <v>310.0</v>
      </c>
      <c r="C113" s="9">
        <v>6.1873395E7</v>
      </c>
      <c r="D113" s="9">
        <v>4.4825427E7</v>
      </c>
      <c r="E113" s="10" t="str">
        <f>IF(C113&gt;percent,"YES","NO")</f>
        <v>YES</v>
      </c>
      <c r="F113" s="19">
        <v>194750.0</v>
      </c>
      <c r="G113" s="12" t="str">
        <f t="shared" si="2"/>
        <v>NOT FUNDED</v>
      </c>
      <c r="H113" s="20">
        <f t="shared" si="3"/>
        <v>302</v>
      </c>
      <c r="I113" s="14" t="str">
        <f t="shared" si="1"/>
        <v>Over Budget</v>
      </c>
    </row>
    <row r="114">
      <c r="A114" s="18" t="s">
        <v>121</v>
      </c>
      <c r="B114" s="22">
        <v>262.0</v>
      </c>
      <c r="C114" s="9">
        <v>6.1601527E7</v>
      </c>
      <c r="D114" s="9">
        <v>2.1568499E7</v>
      </c>
      <c r="E114" s="10" t="str">
        <f>IF(C114&gt;percent,"YES","NO")</f>
        <v>YES</v>
      </c>
      <c r="F114" s="19">
        <v>48950.0</v>
      </c>
      <c r="G114" s="12" t="str">
        <f t="shared" si="2"/>
        <v>NOT FUNDED</v>
      </c>
      <c r="H114" s="20">
        <f t="shared" si="3"/>
        <v>302</v>
      </c>
      <c r="I114" s="14" t="str">
        <f t="shared" si="1"/>
        <v>Over Budget</v>
      </c>
    </row>
    <row r="115">
      <c r="A115" s="18" t="s">
        <v>122</v>
      </c>
      <c r="B115" s="22">
        <v>218.0</v>
      </c>
      <c r="C115" s="9">
        <v>6.13593E7</v>
      </c>
      <c r="D115" s="9">
        <v>2.6174171E7</v>
      </c>
      <c r="E115" s="10" t="str">
        <f>IF(C115&gt;percent,"YES","NO")</f>
        <v>YES</v>
      </c>
      <c r="F115" s="19">
        <v>37000.0</v>
      </c>
      <c r="G115" s="12" t="str">
        <f t="shared" si="2"/>
        <v>NOT FUNDED</v>
      </c>
      <c r="H115" s="20">
        <f t="shared" si="3"/>
        <v>302</v>
      </c>
      <c r="I115" s="14" t="str">
        <f t="shared" si="1"/>
        <v>Over Budget</v>
      </c>
    </row>
    <row r="116">
      <c r="A116" s="18" t="s">
        <v>123</v>
      </c>
      <c r="B116" s="22">
        <v>270.0</v>
      </c>
      <c r="C116" s="9">
        <v>5.9282936E7</v>
      </c>
      <c r="D116" s="9">
        <v>3.4020468E7</v>
      </c>
      <c r="E116" s="10" t="str">
        <f>IF(C116&gt;percent,"YES","NO")</f>
        <v>YES</v>
      </c>
      <c r="F116" s="19">
        <v>30000.0</v>
      </c>
      <c r="G116" s="12" t="str">
        <f t="shared" si="2"/>
        <v>NOT FUNDED</v>
      </c>
      <c r="H116" s="20">
        <f t="shared" si="3"/>
        <v>302</v>
      </c>
      <c r="I116" s="14" t="str">
        <f t="shared" si="1"/>
        <v>Over Budget</v>
      </c>
    </row>
    <row r="117">
      <c r="A117" s="18" t="s">
        <v>124</v>
      </c>
      <c r="B117" s="22">
        <v>322.0</v>
      </c>
      <c r="C117" s="9">
        <v>5.9145326E7</v>
      </c>
      <c r="D117" s="9">
        <v>3.9398722E7</v>
      </c>
      <c r="E117" s="10" t="str">
        <f>IF(C117&gt;percent,"YES","NO")</f>
        <v>YES</v>
      </c>
      <c r="F117" s="19">
        <v>170000.0</v>
      </c>
      <c r="G117" s="12" t="str">
        <f t="shared" si="2"/>
        <v>NOT FUNDED</v>
      </c>
      <c r="H117" s="20">
        <f t="shared" si="3"/>
        <v>302</v>
      </c>
      <c r="I117" s="14" t="str">
        <f t="shared" si="1"/>
        <v>Over Budget</v>
      </c>
    </row>
    <row r="118">
      <c r="A118" s="18" t="s">
        <v>125</v>
      </c>
      <c r="B118" s="22">
        <v>234.0</v>
      </c>
      <c r="C118" s="9">
        <v>5.6249528E7</v>
      </c>
      <c r="D118" s="9">
        <v>4.9225646E7</v>
      </c>
      <c r="E118" s="10" t="str">
        <f>IF(C118&gt;percent,"YES","NO")</f>
        <v>YES</v>
      </c>
      <c r="F118" s="19">
        <v>150000.0</v>
      </c>
      <c r="G118" s="12" t="str">
        <f t="shared" si="2"/>
        <v>NOT FUNDED</v>
      </c>
      <c r="H118" s="20">
        <f t="shared" si="3"/>
        <v>302</v>
      </c>
      <c r="I118" s="14" t="str">
        <f t="shared" si="1"/>
        <v>Over Budget</v>
      </c>
    </row>
    <row r="119">
      <c r="A119" s="18" t="s">
        <v>126</v>
      </c>
      <c r="B119" s="22">
        <v>242.0</v>
      </c>
      <c r="C119" s="9">
        <v>5.6230933E7</v>
      </c>
      <c r="D119" s="9">
        <v>3.2806559E7</v>
      </c>
      <c r="E119" s="10" t="str">
        <f>IF(C119&gt;percent,"YES","NO")</f>
        <v>YES</v>
      </c>
      <c r="F119" s="19">
        <v>24730.0</v>
      </c>
      <c r="G119" s="12" t="str">
        <f t="shared" si="2"/>
        <v>NOT FUNDED</v>
      </c>
      <c r="H119" s="20">
        <f t="shared" si="3"/>
        <v>302</v>
      </c>
      <c r="I119" s="14" t="str">
        <f t="shared" si="1"/>
        <v>Over Budget</v>
      </c>
    </row>
    <row r="120">
      <c r="A120" s="18" t="s">
        <v>127</v>
      </c>
      <c r="B120" s="22">
        <v>224.0</v>
      </c>
      <c r="C120" s="9">
        <v>5.5469861E7</v>
      </c>
      <c r="D120" s="9">
        <v>2.6998271E7</v>
      </c>
      <c r="E120" s="10" t="str">
        <f>IF(C120&gt;percent,"YES","NO")</f>
        <v>YES</v>
      </c>
      <c r="F120" s="19">
        <v>50000.0</v>
      </c>
      <c r="G120" s="12" t="str">
        <f t="shared" si="2"/>
        <v>NOT FUNDED</v>
      </c>
      <c r="H120" s="20">
        <f t="shared" si="3"/>
        <v>302</v>
      </c>
      <c r="I120" s="14" t="str">
        <f t="shared" si="1"/>
        <v>Over Budget</v>
      </c>
    </row>
    <row r="121">
      <c r="A121" s="18" t="s">
        <v>128</v>
      </c>
      <c r="B121" s="22">
        <v>266.0</v>
      </c>
      <c r="C121" s="9">
        <v>5.5344007E7</v>
      </c>
      <c r="D121" s="9">
        <v>3.3831375E7</v>
      </c>
      <c r="E121" s="10" t="str">
        <f>IF(C121&gt;percent,"YES","NO")</f>
        <v>YES</v>
      </c>
      <c r="F121" s="19">
        <v>187533.0</v>
      </c>
      <c r="G121" s="12" t="str">
        <f t="shared" si="2"/>
        <v>NOT FUNDED</v>
      </c>
      <c r="H121" s="20">
        <f t="shared" si="3"/>
        <v>302</v>
      </c>
      <c r="I121" s="14" t="str">
        <f t="shared" si="1"/>
        <v>Over Budget</v>
      </c>
    </row>
    <row r="122">
      <c r="A122" s="18" t="s">
        <v>129</v>
      </c>
      <c r="B122" s="22">
        <v>286.0</v>
      </c>
      <c r="C122" s="9">
        <v>5.4470201E7</v>
      </c>
      <c r="D122" s="9">
        <v>4.5567953E7</v>
      </c>
      <c r="E122" s="10" t="str">
        <f>IF(C122&gt;percent,"YES","NO")</f>
        <v>YES</v>
      </c>
      <c r="F122" s="19">
        <v>150000.0</v>
      </c>
      <c r="G122" s="12" t="str">
        <f t="shared" si="2"/>
        <v>NOT FUNDED</v>
      </c>
      <c r="H122" s="20">
        <f t="shared" si="3"/>
        <v>302</v>
      </c>
      <c r="I122" s="14" t="str">
        <f t="shared" si="1"/>
        <v>Over Budget</v>
      </c>
    </row>
    <row r="123">
      <c r="A123" s="18" t="s">
        <v>130</v>
      </c>
      <c r="B123" s="22">
        <v>279.0</v>
      </c>
      <c r="C123" s="9">
        <v>5.3923644E7</v>
      </c>
      <c r="D123" s="9">
        <v>4.5331846E7</v>
      </c>
      <c r="E123" s="10" t="str">
        <f>IF(C123&gt;percent,"YES","NO")</f>
        <v>YES</v>
      </c>
      <c r="F123" s="19">
        <v>200000.0</v>
      </c>
      <c r="G123" s="12" t="str">
        <f t="shared" si="2"/>
        <v>NOT FUNDED</v>
      </c>
      <c r="H123" s="20">
        <f t="shared" si="3"/>
        <v>302</v>
      </c>
      <c r="I123" s="14" t="str">
        <f t="shared" si="1"/>
        <v>Over Budget</v>
      </c>
    </row>
    <row r="124">
      <c r="A124" s="18" t="s">
        <v>131</v>
      </c>
      <c r="B124" s="22">
        <v>209.0</v>
      </c>
      <c r="C124" s="9">
        <v>5.1715942E7</v>
      </c>
      <c r="D124" s="9">
        <v>4.6012998E7</v>
      </c>
      <c r="E124" s="10" t="str">
        <f>IF(C124&gt;percent,"YES","NO")</f>
        <v>YES</v>
      </c>
      <c r="F124" s="19">
        <v>140000.0</v>
      </c>
      <c r="G124" s="12" t="str">
        <f t="shared" si="2"/>
        <v>NOT FUNDED</v>
      </c>
      <c r="H124" s="20">
        <f t="shared" si="3"/>
        <v>302</v>
      </c>
      <c r="I124" s="14" t="str">
        <f t="shared" si="1"/>
        <v>Over Budget</v>
      </c>
    </row>
    <row r="125">
      <c r="A125" s="18" t="s">
        <v>132</v>
      </c>
      <c r="B125" s="22">
        <v>249.0</v>
      </c>
      <c r="C125" s="9">
        <v>5.1213319E7</v>
      </c>
      <c r="D125" s="9">
        <v>5.1777647E7</v>
      </c>
      <c r="E125" s="10" t="str">
        <f>IF(C125&gt;percent,"YES","NO")</f>
        <v>YES</v>
      </c>
      <c r="F125" s="19">
        <v>182000.0</v>
      </c>
      <c r="G125" s="12" t="str">
        <f t="shared" si="2"/>
        <v>NOT FUNDED</v>
      </c>
      <c r="H125" s="20">
        <f t="shared" si="3"/>
        <v>302</v>
      </c>
      <c r="I125" s="14" t="str">
        <f t="shared" si="1"/>
        <v>Over Budget</v>
      </c>
    </row>
    <row r="126">
      <c r="A126" s="18" t="s">
        <v>133</v>
      </c>
      <c r="B126" s="22">
        <v>191.0</v>
      </c>
      <c r="C126" s="9">
        <v>5.1136539E7</v>
      </c>
      <c r="D126" s="9">
        <v>4.4685997E7</v>
      </c>
      <c r="E126" s="10" t="str">
        <f>IF(C126&gt;percent,"YES","NO")</f>
        <v>YES</v>
      </c>
      <c r="F126" s="19">
        <v>78500.0</v>
      </c>
      <c r="G126" s="12" t="str">
        <f t="shared" si="2"/>
        <v>NOT FUNDED</v>
      </c>
      <c r="H126" s="20">
        <f t="shared" si="3"/>
        <v>302</v>
      </c>
      <c r="I126" s="14" t="str">
        <f t="shared" si="1"/>
        <v>Over Budget</v>
      </c>
    </row>
    <row r="127">
      <c r="A127" s="18" t="s">
        <v>134</v>
      </c>
      <c r="B127" s="22">
        <v>254.0</v>
      </c>
      <c r="C127" s="9">
        <v>5.0965945E7</v>
      </c>
      <c r="D127" s="9">
        <v>4.4366825E7</v>
      </c>
      <c r="E127" s="10" t="str">
        <f>IF(C127&gt;percent,"YES","NO")</f>
        <v>YES</v>
      </c>
      <c r="F127" s="19">
        <v>100000.0</v>
      </c>
      <c r="G127" s="12" t="str">
        <f t="shared" si="2"/>
        <v>NOT FUNDED</v>
      </c>
      <c r="H127" s="20">
        <f t="shared" si="3"/>
        <v>302</v>
      </c>
      <c r="I127" s="14" t="str">
        <f t="shared" si="1"/>
        <v>Over Budget</v>
      </c>
    </row>
    <row r="128">
      <c r="A128" s="18" t="s">
        <v>135</v>
      </c>
      <c r="B128" s="22">
        <v>221.0</v>
      </c>
      <c r="C128" s="9">
        <v>5.0133906E7</v>
      </c>
      <c r="D128" s="9">
        <v>4.2738857E7</v>
      </c>
      <c r="E128" s="10" t="str">
        <f>IF(C128&gt;percent,"YES","NO")</f>
        <v>YES</v>
      </c>
      <c r="F128" s="19">
        <v>61000.0</v>
      </c>
      <c r="G128" s="12" t="str">
        <f t="shared" si="2"/>
        <v>NOT FUNDED</v>
      </c>
      <c r="H128" s="20">
        <f t="shared" si="3"/>
        <v>302</v>
      </c>
      <c r="I128" s="14" t="str">
        <f t="shared" si="1"/>
        <v>Over Budget</v>
      </c>
    </row>
    <row r="129">
      <c r="A129" s="18" t="s">
        <v>136</v>
      </c>
      <c r="B129" s="22">
        <v>223.0</v>
      </c>
      <c r="C129" s="9">
        <v>5.0083073E7</v>
      </c>
      <c r="D129" s="9">
        <v>3.0632613E7</v>
      </c>
      <c r="E129" s="10" t="str">
        <f>IF(C129&gt;percent,"YES","NO")</f>
        <v>YES</v>
      </c>
      <c r="F129" s="19">
        <v>180000.0</v>
      </c>
      <c r="G129" s="12" t="str">
        <f t="shared" si="2"/>
        <v>NOT FUNDED</v>
      </c>
      <c r="H129" s="20">
        <f t="shared" si="3"/>
        <v>302</v>
      </c>
      <c r="I129" s="14" t="str">
        <f t="shared" si="1"/>
        <v>Over Budget</v>
      </c>
    </row>
    <row r="130">
      <c r="A130" s="18" t="s">
        <v>137</v>
      </c>
      <c r="B130" s="22">
        <v>362.0</v>
      </c>
      <c r="C130" s="9">
        <v>4.8846065E7</v>
      </c>
      <c r="D130" s="9">
        <v>3.9918593E7</v>
      </c>
      <c r="E130" s="10" t="str">
        <f>IF(C130&gt;percent,"YES","NO")</f>
        <v>YES</v>
      </c>
      <c r="F130" s="19">
        <v>195000.0</v>
      </c>
      <c r="G130" s="12" t="str">
        <f t="shared" si="2"/>
        <v>NOT FUNDED</v>
      </c>
      <c r="H130" s="20">
        <f t="shared" si="3"/>
        <v>302</v>
      </c>
      <c r="I130" s="14" t="str">
        <f t="shared" si="1"/>
        <v>Over Budget</v>
      </c>
    </row>
    <row r="131">
      <c r="A131" s="18" t="s">
        <v>138</v>
      </c>
      <c r="B131" s="22">
        <v>204.0</v>
      </c>
      <c r="C131" s="9">
        <v>4.8395619E7</v>
      </c>
      <c r="D131" s="9">
        <v>4.8155622E7</v>
      </c>
      <c r="E131" s="10" t="str">
        <f>IF(C131&gt;percent,"YES","NO")</f>
        <v>YES</v>
      </c>
      <c r="F131" s="19">
        <v>142000.0</v>
      </c>
      <c r="G131" s="12" t="str">
        <f t="shared" si="2"/>
        <v>NOT FUNDED</v>
      </c>
      <c r="H131" s="20">
        <f t="shared" si="3"/>
        <v>302</v>
      </c>
      <c r="I131" s="14" t="str">
        <f t="shared" si="1"/>
        <v>Over Budget</v>
      </c>
    </row>
    <row r="132">
      <c r="A132" s="18" t="s">
        <v>139</v>
      </c>
      <c r="B132" s="22">
        <v>248.0</v>
      </c>
      <c r="C132" s="9">
        <v>4.7522401E7</v>
      </c>
      <c r="D132" s="9">
        <v>3.3055077E7</v>
      </c>
      <c r="E132" s="10" t="str">
        <f>IF(C132&gt;percent,"YES","NO")</f>
        <v>NO</v>
      </c>
      <c r="F132" s="19">
        <v>110000.0</v>
      </c>
      <c r="G132" s="12" t="str">
        <f t="shared" si="2"/>
        <v>NOT FUNDED</v>
      </c>
      <c r="H132" s="20">
        <f t="shared" si="3"/>
        <v>302</v>
      </c>
      <c r="I132" s="14" t="str">
        <f t="shared" si="1"/>
        <v>Approval Threshold</v>
      </c>
    </row>
    <row r="133">
      <c r="A133" s="18" t="s">
        <v>140</v>
      </c>
      <c r="B133" s="22">
        <v>199.0</v>
      </c>
      <c r="C133" s="9">
        <v>4.6787444E7</v>
      </c>
      <c r="D133" s="9">
        <v>3.1254007E7</v>
      </c>
      <c r="E133" s="10" t="str">
        <f>IF(C133&gt;percent,"YES","NO")</f>
        <v>NO</v>
      </c>
      <c r="F133" s="19">
        <v>160000.0</v>
      </c>
      <c r="G133" s="12" t="str">
        <f t="shared" si="2"/>
        <v>NOT FUNDED</v>
      </c>
      <c r="H133" s="20">
        <f t="shared" si="3"/>
        <v>302</v>
      </c>
      <c r="I133" s="14" t="str">
        <f t="shared" si="1"/>
        <v>Approval Threshold</v>
      </c>
    </row>
    <row r="134">
      <c r="A134" s="18" t="s">
        <v>141</v>
      </c>
      <c r="B134" s="22">
        <v>211.0</v>
      </c>
      <c r="C134" s="9">
        <v>4.6247548E7</v>
      </c>
      <c r="D134" s="9">
        <v>2.8998116E7</v>
      </c>
      <c r="E134" s="10" t="str">
        <f>IF(C134&gt;percent,"YES","NO")</f>
        <v>NO</v>
      </c>
      <c r="F134" s="19">
        <v>180000.0</v>
      </c>
      <c r="G134" s="12" t="str">
        <f t="shared" si="2"/>
        <v>NOT FUNDED</v>
      </c>
      <c r="H134" s="20">
        <f t="shared" si="3"/>
        <v>302</v>
      </c>
      <c r="I134" s="14" t="str">
        <f t="shared" si="1"/>
        <v>Approval Threshold</v>
      </c>
    </row>
    <row r="135">
      <c r="A135" s="18" t="s">
        <v>142</v>
      </c>
      <c r="B135" s="22">
        <v>247.0</v>
      </c>
      <c r="C135" s="9">
        <v>4.5499408E7</v>
      </c>
      <c r="D135" s="9">
        <v>3.628357E7</v>
      </c>
      <c r="E135" s="10" t="str">
        <f>IF(C135&gt;percent,"YES","NO")</f>
        <v>NO</v>
      </c>
      <c r="F135" s="19">
        <v>200000.0</v>
      </c>
      <c r="G135" s="12" t="str">
        <f t="shared" si="2"/>
        <v>NOT FUNDED</v>
      </c>
      <c r="H135" s="20">
        <f t="shared" si="3"/>
        <v>302</v>
      </c>
      <c r="I135" s="14" t="str">
        <f t="shared" si="1"/>
        <v>Approval Threshold</v>
      </c>
    </row>
    <row r="136">
      <c r="A136" s="18" t="s">
        <v>143</v>
      </c>
      <c r="B136" s="22">
        <v>246.0</v>
      </c>
      <c r="C136" s="9">
        <v>4.5160362E7</v>
      </c>
      <c r="D136" s="9">
        <v>1.4093289E7</v>
      </c>
      <c r="E136" s="10" t="str">
        <f>IF(C136&gt;percent,"YES","NO")</f>
        <v>NO</v>
      </c>
      <c r="F136" s="19">
        <v>185000.0</v>
      </c>
      <c r="G136" s="12" t="str">
        <f t="shared" si="2"/>
        <v>NOT FUNDED</v>
      </c>
      <c r="H136" s="20">
        <f t="shared" si="3"/>
        <v>302</v>
      </c>
      <c r="I136" s="14" t="str">
        <f t="shared" si="1"/>
        <v>Approval Threshold</v>
      </c>
    </row>
    <row r="137">
      <c r="A137" s="18" t="s">
        <v>144</v>
      </c>
      <c r="B137" s="22">
        <v>277.0</v>
      </c>
      <c r="C137" s="9">
        <v>4.512716E7</v>
      </c>
      <c r="D137" s="9">
        <v>3.0437186E7</v>
      </c>
      <c r="E137" s="10" t="str">
        <f>IF(C137&gt;percent,"YES","NO")</f>
        <v>NO</v>
      </c>
      <c r="F137" s="19">
        <v>190000.0</v>
      </c>
      <c r="G137" s="12" t="str">
        <f t="shared" si="2"/>
        <v>NOT FUNDED</v>
      </c>
      <c r="H137" s="20">
        <f t="shared" si="3"/>
        <v>302</v>
      </c>
      <c r="I137" s="14" t="str">
        <f t="shared" si="1"/>
        <v>Approval Threshold</v>
      </c>
    </row>
    <row r="138">
      <c r="A138" s="18" t="s">
        <v>145</v>
      </c>
      <c r="B138" s="22">
        <v>311.0</v>
      </c>
      <c r="C138" s="9">
        <v>4.4847838E7</v>
      </c>
      <c r="D138" s="9">
        <v>5.1669877E7</v>
      </c>
      <c r="E138" s="10" t="str">
        <f>IF(C138&gt;percent,"YES","NO")</f>
        <v>NO</v>
      </c>
      <c r="F138" s="19">
        <v>200000.0</v>
      </c>
      <c r="G138" s="12" t="str">
        <f t="shared" si="2"/>
        <v>NOT FUNDED</v>
      </c>
      <c r="H138" s="20">
        <f t="shared" si="3"/>
        <v>302</v>
      </c>
      <c r="I138" s="14" t="str">
        <f t="shared" si="1"/>
        <v>Approval Threshold</v>
      </c>
    </row>
    <row r="139">
      <c r="A139" s="18" t="s">
        <v>146</v>
      </c>
      <c r="B139" s="22">
        <v>327.0</v>
      </c>
      <c r="C139" s="9">
        <v>4.4066691E7</v>
      </c>
      <c r="D139" s="9">
        <v>5.5676759E7</v>
      </c>
      <c r="E139" s="10" t="str">
        <f>IF(C139&gt;percent,"YES","NO")</f>
        <v>NO</v>
      </c>
      <c r="F139" s="19">
        <v>200000.0</v>
      </c>
      <c r="G139" s="12" t="str">
        <f t="shared" si="2"/>
        <v>NOT FUNDED</v>
      </c>
      <c r="H139" s="20">
        <f t="shared" si="3"/>
        <v>302</v>
      </c>
      <c r="I139" s="14" t="str">
        <f t="shared" si="1"/>
        <v>Approval Threshold</v>
      </c>
    </row>
    <row r="140">
      <c r="A140" s="18" t="s">
        <v>147</v>
      </c>
      <c r="B140" s="22">
        <v>290.0</v>
      </c>
      <c r="C140" s="9">
        <v>4.3890996E7</v>
      </c>
      <c r="D140" s="9">
        <v>2.3122944E7</v>
      </c>
      <c r="E140" s="10" t="str">
        <f>IF(C140&gt;percent,"YES","NO")</f>
        <v>NO</v>
      </c>
      <c r="F140" s="19">
        <v>190000.0</v>
      </c>
      <c r="G140" s="12" t="str">
        <f t="shared" si="2"/>
        <v>NOT FUNDED</v>
      </c>
      <c r="H140" s="20">
        <f t="shared" si="3"/>
        <v>302</v>
      </c>
      <c r="I140" s="14" t="str">
        <f t="shared" si="1"/>
        <v>Approval Threshold</v>
      </c>
    </row>
    <row r="141">
      <c r="A141" s="18" t="s">
        <v>148</v>
      </c>
      <c r="B141" s="22">
        <v>258.0</v>
      </c>
      <c r="C141" s="9">
        <v>4.3496172E7</v>
      </c>
      <c r="D141" s="9">
        <v>4.4766119E7</v>
      </c>
      <c r="E141" s="10" t="str">
        <f>IF(C141&gt;percent,"YES","NO")</f>
        <v>NO</v>
      </c>
      <c r="F141" s="19">
        <v>150000.0</v>
      </c>
      <c r="G141" s="12" t="str">
        <f t="shared" si="2"/>
        <v>NOT FUNDED</v>
      </c>
      <c r="H141" s="20">
        <f t="shared" si="3"/>
        <v>302</v>
      </c>
      <c r="I141" s="14" t="str">
        <f t="shared" si="1"/>
        <v>Approval Threshold</v>
      </c>
    </row>
    <row r="142">
      <c r="A142" s="18" t="s">
        <v>149</v>
      </c>
      <c r="B142" s="22">
        <v>234.0</v>
      </c>
      <c r="C142" s="9">
        <v>4.3293694E7</v>
      </c>
      <c r="D142" s="9">
        <v>2.0144637E7</v>
      </c>
      <c r="E142" s="10" t="str">
        <f>IF(C142&gt;percent,"YES","NO")</f>
        <v>NO</v>
      </c>
      <c r="F142" s="19">
        <v>200000.0</v>
      </c>
      <c r="G142" s="12" t="str">
        <f t="shared" si="2"/>
        <v>NOT FUNDED</v>
      </c>
      <c r="H142" s="20">
        <f t="shared" si="3"/>
        <v>302</v>
      </c>
      <c r="I142" s="14" t="str">
        <f t="shared" si="1"/>
        <v>Approval Threshold</v>
      </c>
    </row>
    <row r="143">
      <c r="A143" s="18" t="s">
        <v>150</v>
      </c>
      <c r="B143" s="22">
        <v>191.0</v>
      </c>
      <c r="C143" s="9">
        <v>4.3183107E7</v>
      </c>
      <c r="D143" s="9">
        <v>2.997476E7</v>
      </c>
      <c r="E143" s="10" t="str">
        <f>IF(C143&gt;percent,"YES","NO")</f>
        <v>NO</v>
      </c>
      <c r="F143" s="19">
        <v>145000.0</v>
      </c>
      <c r="G143" s="12" t="str">
        <f t="shared" si="2"/>
        <v>NOT FUNDED</v>
      </c>
      <c r="H143" s="20">
        <f t="shared" si="3"/>
        <v>302</v>
      </c>
      <c r="I143" s="14" t="str">
        <f t="shared" si="1"/>
        <v>Approval Threshold</v>
      </c>
    </row>
    <row r="144">
      <c r="A144" s="18" t="s">
        <v>151</v>
      </c>
      <c r="B144" s="22">
        <v>314.0</v>
      </c>
      <c r="C144" s="9">
        <v>4.2869439E7</v>
      </c>
      <c r="D144" s="9">
        <v>3.3758875E7</v>
      </c>
      <c r="E144" s="10" t="str">
        <f>IF(C144&gt;percent,"YES","NO")</f>
        <v>NO</v>
      </c>
      <c r="F144" s="19">
        <v>82100.0</v>
      </c>
      <c r="G144" s="12" t="str">
        <f t="shared" si="2"/>
        <v>NOT FUNDED</v>
      </c>
      <c r="H144" s="20">
        <f t="shared" si="3"/>
        <v>302</v>
      </c>
      <c r="I144" s="14" t="str">
        <f t="shared" si="1"/>
        <v>Approval Threshold</v>
      </c>
    </row>
    <row r="145">
      <c r="A145" s="18" t="s">
        <v>152</v>
      </c>
      <c r="B145" s="22">
        <v>222.0</v>
      </c>
      <c r="C145" s="9">
        <v>4.0521665E7</v>
      </c>
      <c r="D145" s="9">
        <v>3.1735631E7</v>
      </c>
      <c r="E145" s="10" t="str">
        <f>IF(C145&gt;percent,"YES","NO")</f>
        <v>NO</v>
      </c>
      <c r="F145" s="19">
        <v>150000.0</v>
      </c>
      <c r="G145" s="12" t="str">
        <f t="shared" si="2"/>
        <v>NOT FUNDED</v>
      </c>
      <c r="H145" s="20">
        <f t="shared" si="3"/>
        <v>302</v>
      </c>
      <c r="I145" s="14" t="str">
        <f t="shared" si="1"/>
        <v>Approval Threshold</v>
      </c>
    </row>
    <row r="146">
      <c r="A146" s="18" t="s">
        <v>153</v>
      </c>
      <c r="B146" s="22">
        <v>339.0</v>
      </c>
      <c r="C146" s="9">
        <v>3.9913077E7</v>
      </c>
      <c r="D146" s="9">
        <v>5.100322E7</v>
      </c>
      <c r="E146" s="10" t="str">
        <f>IF(C146&gt;percent,"YES","NO")</f>
        <v>NO</v>
      </c>
      <c r="F146" s="19">
        <v>200000.0</v>
      </c>
      <c r="G146" s="12" t="str">
        <f t="shared" si="2"/>
        <v>NOT FUNDED</v>
      </c>
      <c r="H146" s="20">
        <f t="shared" si="3"/>
        <v>302</v>
      </c>
      <c r="I146" s="14" t="str">
        <f t="shared" si="1"/>
        <v>Approval Threshold</v>
      </c>
    </row>
    <row r="147">
      <c r="A147" s="18" t="s">
        <v>154</v>
      </c>
      <c r="B147" s="22">
        <v>214.0</v>
      </c>
      <c r="C147" s="9">
        <v>3.9536661E7</v>
      </c>
      <c r="D147" s="9">
        <v>2.9724252E7</v>
      </c>
      <c r="E147" s="10" t="str">
        <f>IF(C147&gt;percent,"YES","NO")</f>
        <v>NO</v>
      </c>
      <c r="F147" s="19">
        <v>90300.0</v>
      </c>
      <c r="G147" s="12" t="str">
        <f t="shared" si="2"/>
        <v>NOT FUNDED</v>
      </c>
      <c r="H147" s="20">
        <f t="shared" si="3"/>
        <v>302</v>
      </c>
      <c r="I147" s="14" t="str">
        <f t="shared" si="1"/>
        <v>Approval Threshold</v>
      </c>
    </row>
    <row r="148">
      <c r="A148" s="18" t="s">
        <v>155</v>
      </c>
      <c r="B148" s="22">
        <v>274.0</v>
      </c>
      <c r="C148" s="9">
        <v>3.9250296E7</v>
      </c>
      <c r="D148" s="9">
        <v>4.0905085E7</v>
      </c>
      <c r="E148" s="10" t="str">
        <f>IF(C148&gt;percent,"YES","NO")</f>
        <v>NO</v>
      </c>
      <c r="F148" s="19">
        <v>135000.0</v>
      </c>
      <c r="G148" s="12" t="str">
        <f t="shared" si="2"/>
        <v>NOT FUNDED</v>
      </c>
      <c r="H148" s="20">
        <f t="shared" si="3"/>
        <v>302</v>
      </c>
      <c r="I148" s="14" t="str">
        <f t="shared" si="1"/>
        <v>Approval Threshold</v>
      </c>
    </row>
    <row r="149">
      <c r="A149" s="18" t="s">
        <v>156</v>
      </c>
      <c r="B149" s="22">
        <v>268.0</v>
      </c>
      <c r="C149" s="9">
        <v>3.9144514E7</v>
      </c>
      <c r="D149" s="9">
        <v>3.1648762E7</v>
      </c>
      <c r="E149" s="10" t="str">
        <f>IF(C149&gt;percent,"YES","NO")</f>
        <v>NO</v>
      </c>
      <c r="F149" s="19">
        <v>96000.0</v>
      </c>
      <c r="G149" s="12" t="str">
        <f t="shared" si="2"/>
        <v>NOT FUNDED</v>
      </c>
      <c r="H149" s="20">
        <f t="shared" si="3"/>
        <v>302</v>
      </c>
      <c r="I149" s="14" t="str">
        <f t="shared" si="1"/>
        <v>Approval Threshold</v>
      </c>
    </row>
    <row r="150">
      <c r="A150" s="18" t="s">
        <v>157</v>
      </c>
      <c r="B150" s="22">
        <v>230.0</v>
      </c>
      <c r="C150" s="9">
        <v>3.9045431E7</v>
      </c>
      <c r="D150" s="9">
        <v>3.465228E7</v>
      </c>
      <c r="E150" s="10" t="str">
        <f>IF(C150&gt;percent,"YES","NO")</f>
        <v>NO</v>
      </c>
      <c r="F150" s="19">
        <v>190000.0</v>
      </c>
      <c r="G150" s="12" t="str">
        <f t="shared" si="2"/>
        <v>NOT FUNDED</v>
      </c>
      <c r="H150" s="20">
        <f t="shared" si="3"/>
        <v>302</v>
      </c>
      <c r="I150" s="14" t="str">
        <f t="shared" si="1"/>
        <v>Approval Threshold</v>
      </c>
    </row>
    <row r="151">
      <c r="A151" s="18" t="s">
        <v>158</v>
      </c>
      <c r="B151" s="22">
        <v>303.0</v>
      </c>
      <c r="C151" s="9">
        <v>3.8898119E7</v>
      </c>
      <c r="D151" s="9">
        <v>3.2954056E7</v>
      </c>
      <c r="E151" s="10" t="str">
        <f>IF(C151&gt;percent,"YES","NO")</f>
        <v>NO</v>
      </c>
      <c r="F151" s="19">
        <v>75000.0</v>
      </c>
      <c r="G151" s="12" t="str">
        <f t="shared" si="2"/>
        <v>NOT FUNDED</v>
      </c>
      <c r="H151" s="20">
        <f t="shared" si="3"/>
        <v>302</v>
      </c>
      <c r="I151" s="14" t="str">
        <f t="shared" si="1"/>
        <v>Approval Threshold</v>
      </c>
    </row>
    <row r="152">
      <c r="A152" s="18" t="s">
        <v>159</v>
      </c>
      <c r="B152" s="22">
        <v>218.0</v>
      </c>
      <c r="C152" s="9">
        <v>3.8338051E7</v>
      </c>
      <c r="D152" s="9">
        <v>3.2775387E7</v>
      </c>
      <c r="E152" s="10" t="str">
        <f>IF(C152&gt;percent,"YES","NO")</f>
        <v>NO</v>
      </c>
      <c r="F152" s="19">
        <v>100000.0</v>
      </c>
      <c r="G152" s="12" t="str">
        <f t="shared" si="2"/>
        <v>NOT FUNDED</v>
      </c>
      <c r="H152" s="20">
        <f t="shared" si="3"/>
        <v>302</v>
      </c>
      <c r="I152" s="14" t="str">
        <f t="shared" si="1"/>
        <v>Approval Threshold</v>
      </c>
    </row>
    <row r="153">
      <c r="A153" s="18" t="s">
        <v>160</v>
      </c>
      <c r="B153" s="22">
        <v>252.0</v>
      </c>
      <c r="C153" s="9">
        <v>3.8220455E7</v>
      </c>
      <c r="D153" s="9">
        <v>4.7633168E7</v>
      </c>
      <c r="E153" s="10" t="str">
        <f>IF(C153&gt;percent,"YES","NO")</f>
        <v>NO</v>
      </c>
      <c r="F153" s="19">
        <v>70000.0</v>
      </c>
      <c r="G153" s="12" t="str">
        <f t="shared" si="2"/>
        <v>NOT FUNDED</v>
      </c>
      <c r="H153" s="20">
        <f t="shared" si="3"/>
        <v>302</v>
      </c>
      <c r="I153" s="14" t="str">
        <f t="shared" si="1"/>
        <v>Approval Threshold</v>
      </c>
    </row>
    <row r="154">
      <c r="A154" s="18" t="s">
        <v>161</v>
      </c>
      <c r="B154" s="22">
        <v>195.0</v>
      </c>
      <c r="C154" s="9">
        <v>3.7885337E7</v>
      </c>
      <c r="D154" s="9">
        <v>1.8218763E7</v>
      </c>
      <c r="E154" s="10" t="str">
        <f>IF(C154&gt;percent,"YES","NO")</f>
        <v>NO</v>
      </c>
      <c r="F154" s="19">
        <v>95000.0</v>
      </c>
      <c r="G154" s="12" t="str">
        <f t="shared" si="2"/>
        <v>NOT FUNDED</v>
      </c>
      <c r="H154" s="20">
        <f t="shared" si="3"/>
        <v>302</v>
      </c>
      <c r="I154" s="14" t="str">
        <f t="shared" si="1"/>
        <v>Approval Threshold</v>
      </c>
    </row>
    <row r="155">
      <c r="A155" s="18" t="s">
        <v>162</v>
      </c>
      <c r="B155" s="22">
        <v>206.0</v>
      </c>
      <c r="C155" s="9">
        <v>3.7846428E7</v>
      </c>
      <c r="D155" s="9">
        <v>3.3616015E7</v>
      </c>
      <c r="E155" s="10" t="str">
        <f>IF(C155&gt;percent,"YES","NO")</f>
        <v>NO</v>
      </c>
      <c r="F155" s="19">
        <v>150000.0</v>
      </c>
      <c r="G155" s="12" t="str">
        <f t="shared" si="2"/>
        <v>NOT FUNDED</v>
      </c>
      <c r="H155" s="20">
        <f t="shared" si="3"/>
        <v>302</v>
      </c>
      <c r="I155" s="14" t="str">
        <f t="shared" si="1"/>
        <v>Approval Threshold</v>
      </c>
    </row>
    <row r="156">
      <c r="A156" s="18" t="s">
        <v>163</v>
      </c>
      <c r="B156" s="22">
        <v>220.0</v>
      </c>
      <c r="C156" s="9">
        <v>3.7220609E7</v>
      </c>
      <c r="D156" s="9">
        <v>2.8548098E7</v>
      </c>
      <c r="E156" s="10" t="str">
        <f>IF(C156&gt;percent,"YES","NO")</f>
        <v>NO</v>
      </c>
      <c r="F156" s="19">
        <v>90000.0</v>
      </c>
      <c r="G156" s="12" t="str">
        <f t="shared" si="2"/>
        <v>NOT FUNDED</v>
      </c>
      <c r="H156" s="20">
        <f t="shared" si="3"/>
        <v>302</v>
      </c>
      <c r="I156" s="14" t="str">
        <f t="shared" si="1"/>
        <v>Approval Threshold</v>
      </c>
    </row>
    <row r="157">
      <c r="A157" s="18" t="s">
        <v>164</v>
      </c>
      <c r="B157" s="22">
        <v>217.0</v>
      </c>
      <c r="C157" s="9">
        <v>3.6537831E7</v>
      </c>
      <c r="D157" s="9">
        <v>4.8289298E7</v>
      </c>
      <c r="E157" s="10" t="str">
        <f>IF(C157&gt;percent,"YES","NO")</f>
        <v>NO</v>
      </c>
      <c r="F157" s="19">
        <v>200000.0</v>
      </c>
      <c r="G157" s="12" t="str">
        <f t="shared" si="2"/>
        <v>NOT FUNDED</v>
      </c>
      <c r="H157" s="20">
        <f t="shared" si="3"/>
        <v>302</v>
      </c>
      <c r="I157" s="14" t="str">
        <f t="shared" si="1"/>
        <v>Approval Threshold</v>
      </c>
    </row>
    <row r="158">
      <c r="A158" s="18" t="s">
        <v>165</v>
      </c>
      <c r="B158" s="22">
        <v>203.0</v>
      </c>
      <c r="C158" s="9">
        <v>3.6475364E7</v>
      </c>
      <c r="D158" s="9">
        <v>4.9456205E7</v>
      </c>
      <c r="E158" s="10" t="str">
        <f>IF(C158&gt;percent,"YES","NO")</f>
        <v>NO</v>
      </c>
      <c r="F158" s="19">
        <v>97000.0</v>
      </c>
      <c r="G158" s="12" t="str">
        <f t="shared" si="2"/>
        <v>NOT FUNDED</v>
      </c>
      <c r="H158" s="20">
        <f t="shared" si="3"/>
        <v>302</v>
      </c>
      <c r="I158" s="14" t="str">
        <f t="shared" si="1"/>
        <v>Approval Threshold</v>
      </c>
    </row>
    <row r="159">
      <c r="A159" s="18" t="s">
        <v>166</v>
      </c>
      <c r="B159" s="22">
        <v>233.0</v>
      </c>
      <c r="C159" s="9">
        <v>3.6234962E7</v>
      </c>
      <c r="D159" s="9">
        <v>3.1669929E7</v>
      </c>
      <c r="E159" s="10" t="str">
        <f>IF(C159&gt;percent,"YES","NO")</f>
        <v>NO</v>
      </c>
      <c r="F159" s="19">
        <v>69000.0</v>
      </c>
      <c r="G159" s="12" t="str">
        <f t="shared" si="2"/>
        <v>NOT FUNDED</v>
      </c>
      <c r="H159" s="20">
        <f t="shared" si="3"/>
        <v>302</v>
      </c>
      <c r="I159" s="14" t="str">
        <f t="shared" si="1"/>
        <v>Approval Threshold</v>
      </c>
    </row>
    <row r="160">
      <c r="A160" s="18" t="s">
        <v>167</v>
      </c>
      <c r="B160" s="22">
        <v>205.0</v>
      </c>
      <c r="C160" s="9">
        <v>3.6233506E7</v>
      </c>
      <c r="D160" s="9">
        <v>3.0641038E7</v>
      </c>
      <c r="E160" s="10" t="str">
        <f>IF(C160&gt;percent,"YES","NO")</f>
        <v>NO</v>
      </c>
      <c r="F160" s="19">
        <v>130000.0</v>
      </c>
      <c r="G160" s="12" t="str">
        <f t="shared" si="2"/>
        <v>NOT FUNDED</v>
      </c>
      <c r="H160" s="20">
        <f t="shared" si="3"/>
        <v>302</v>
      </c>
      <c r="I160" s="14" t="str">
        <f t="shared" si="1"/>
        <v>Approval Threshold</v>
      </c>
    </row>
    <row r="161">
      <c r="A161" s="18" t="s">
        <v>168</v>
      </c>
      <c r="B161" s="22">
        <v>211.0</v>
      </c>
      <c r="C161" s="9">
        <v>3.5689961E7</v>
      </c>
      <c r="D161" s="9">
        <v>3.8781051E7</v>
      </c>
      <c r="E161" s="10" t="str">
        <f>IF(C161&gt;percent,"YES","NO")</f>
        <v>NO</v>
      </c>
      <c r="F161" s="19">
        <v>50000.0</v>
      </c>
      <c r="G161" s="12" t="str">
        <f t="shared" si="2"/>
        <v>NOT FUNDED</v>
      </c>
      <c r="H161" s="20">
        <f t="shared" si="3"/>
        <v>302</v>
      </c>
      <c r="I161" s="14" t="str">
        <f t="shared" si="1"/>
        <v>Approval Threshold</v>
      </c>
    </row>
    <row r="162">
      <c r="A162" s="18" t="s">
        <v>169</v>
      </c>
      <c r="B162" s="22">
        <v>242.0</v>
      </c>
      <c r="C162" s="9">
        <v>3.5488848E7</v>
      </c>
      <c r="D162" s="9">
        <v>3.4005361E7</v>
      </c>
      <c r="E162" s="10" t="str">
        <f>IF(C162&gt;percent,"YES","NO")</f>
        <v>NO</v>
      </c>
      <c r="F162" s="19">
        <v>39000.0</v>
      </c>
      <c r="G162" s="12" t="str">
        <f t="shared" si="2"/>
        <v>NOT FUNDED</v>
      </c>
      <c r="H162" s="20">
        <f t="shared" si="3"/>
        <v>302</v>
      </c>
      <c r="I162" s="14" t="str">
        <f t="shared" si="1"/>
        <v>Approval Threshold</v>
      </c>
    </row>
    <row r="163">
      <c r="A163" s="18" t="s">
        <v>170</v>
      </c>
      <c r="B163" s="22">
        <v>240.0</v>
      </c>
      <c r="C163" s="9">
        <v>3.5432622E7</v>
      </c>
      <c r="D163" s="9">
        <v>3.23791E7</v>
      </c>
      <c r="E163" s="10" t="str">
        <f>IF(C163&gt;percent,"YES","NO")</f>
        <v>NO</v>
      </c>
      <c r="F163" s="19">
        <v>140000.0</v>
      </c>
      <c r="G163" s="12" t="str">
        <f t="shared" si="2"/>
        <v>NOT FUNDED</v>
      </c>
      <c r="H163" s="20">
        <f t="shared" si="3"/>
        <v>302</v>
      </c>
      <c r="I163" s="14" t="str">
        <f t="shared" si="1"/>
        <v>Approval Threshold</v>
      </c>
    </row>
    <row r="164">
      <c r="A164" s="18" t="s">
        <v>171</v>
      </c>
      <c r="B164" s="22">
        <v>234.0</v>
      </c>
      <c r="C164" s="9">
        <v>3.5335156E7</v>
      </c>
      <c r="D164" s="9">
        <v>4.470409E7</v>
      </c>
      <c r="E164" s="10" t="str">
        <f>IF(C164&gt;percent,"YES","NO")</f>
        <v>NO</v>
      </c>
      <c r="F164" s="19">
        <v>200000.0</v>
      </c>
      <c r="G164" s="12" t="str">
        <f t="shared" si="2"/>
        <v>NOT FUNDED</v>
      </c>
      <c r="H164" s="20">
        <f t="shared" si="3"/>
        <v>302</v>
      </c>
      <c r="I164" s="14" t="str">
        <f t="shared" si="1"/>
        <v>Approval Threshold</v>
      </c>
    </row>
    <row r="165">
      <c r="A165" s="18" t="s">
        <v>172</v>
      </c>
      <c r="B165" s="22">
        <v>253.0</v>
      </c>
      <c r="C165" s="9">
        <v>3.5282351E7</v>
      </c>
      <c r="D165" s="9">
        <v>4.7280055E7</v>
      </c>
      <c r="E165" s="10" t="str">
        <f>IF(C165&gt;percent,"YES","NO")</f>
        <v>NO</v>
      </c>
      <c r="F165" s="19">
        <v>187474.0</v>
      </c>
      <c r="G165" s="12" t="str">
        <f t="shared" si="2"/>
        <v>NOT FUNDED</v>
      </c>
      <c r="H165" s="20">
        <f t="shared" si="3"/>
        <v>302</v>
      </c>
      <c r="I165" s="14" t="str">
        <f t="shared" si="1"/>
        <v>Approval Threshold</v>
      </c>
    </row>
    <row r="166">
      <c r="A166" s="18" t="s">
        <v>173</v>
      </c>
      <c r="B166" s="22">
        <v>208.0</v>
      </c>
      <c r="C166" s="9">
        <v>3.516363E7</v>
      </c>
      <c r="D166" s="9">
        <v>4.1037279E7</v>
      </c>
      <c r="E166" s="10" t="str">
        <f>IF(C166&gt;percent,"YES","NO")</f>
        <v>NO</v>
      </c>
      <c r="F166" s="19">
        <v>40000.0</v>
      </c>
      <c r="G166" s="12" t="str">
        <f t="shared" si="2"/>
        <v>NOT FUNDED</v>
      </c>
      <c r="H166" s="20">
        <f t="shared" si="3"/>
        <v>302</v>
      </c>
      <c r="I166" s="14" t="str">
        <f t="shared" si="1"/>
        <v>Approval Threshold</v>
      </c>
    </row>
    <row r="167">
      <c r="A167" s="18" t="s">
        <v>174</v>
      </c>
      <c r="B167" s="22">
        <v>247.0</v>
      </c>
      <c r="C167" s="9">
        <v>3.4741193E7</v>
      </c>
      <c r="D167" s="9">
        <v>3.5240442E7</v>
      </c>
      <c r="E167" s="10" t="str">
        <f>IF(C167&gt;percent,"YES","NO")</f>
        <v>NO</v>
      </c>
      <c r="F167" s="19">
        <v>60000.0</v>
      </c>
      <c r="G167" s="12" t="str">
        <f t="shared" si="2"/>
        <v>NOT FUNDED</v>
      </c>
      <c r="H167" s="20">
        <f t="shared" si="3"/>
        <v>302</v>
      </c>
      <c r="I167" s="14" t="str">
        <f t="shared" si="1"/>
        <v>Approval Threshold</v>
      </c>
    </row>
    <row r="168">
      <c r="A168" s="18" t="s">
        <v>175</v>
      </c>
      <c r="B168" s="22">
        <v>214.0</v>
      </c>
      <c r="C168" s="9">
        <v>3.4072765E7</v>
      </c>
      <c r="D168" s="9">
        <v>4.8050901E7</v>
      </c>
      <c r="E168" s="10" t="str">
        <f>IF(C168&gt;percent,"YES","NO")</f>
        <v>NO</v>
      </c>
      <c r="F168" s="19">
        <v>199384.0</v>
      </c>
      <c r="G168" s="12" t="str">
        <f t="shared" si="2"/>
        <v>NOT FUNDED</v>
      </c>
      <c r="H168" s="20">
        <f t="shared" si="3"/>
        <v>302</v>
      </c>
      <c r="I168" s="14" t="str">
        <f t="shared" si="1"/>
        <v>Approval Threshold</v>
      </c>
    </row>
    <row r="169">
      <c r="A169" s="18" t="s">
        <v>176</v>
      </c>
      <c r="B169" s="22">
        <v>218.0</v>
      </c>
      <c r="C169" s="9">
        <v>3.396894E7</v>
      </c>
      <c r="D169" s="9">
        <v>2.9769005E7</v>
      </c>
      <c r="E169" s="10" t="str">
        <f>IF(C169&gt;percent,"YES","NO")</f>
        <v>NO</v>
      </c>
      <c r="F169" s="19">
        <v>113550.0</v>
      </c>
      <c r="G169" s="12" t="str">
        <f t="shared" si="2"/>
        <v>NOT FUNDED</v>
      </c>
      <c r="H169" s="20">
        <f t="shared" si="3"/>
        <v>302</v>
      </c>
      <c r="I169" s="14" t="str">
        <f t="shared" si="1"/>
        <v>Approval Threshold</v>
      </c>
    </row>
    <row r="170">
      <c r="A170" s="18" t="s">
        <v>177</v>
      </c>
      <c r="B170" s="22">
        <v>267.0</v>
      </c>
      <c r="C170" s="9">
        <v>3.3964908E7</v>
      </c>
      <c r="D170" s="9">
        <v>3.3544727E7</v>
      </c>
      <c r="E170" s="10" t="str">
        <f>IF(C170&gt;percent,"YES","NO")</f>
        <v>NO</v>
      </c>
      <c r="F170" s="19">
        <v>95000.0</v>
      </c>
      <c r="G170" s="12" t="str">
        <f t="shared" si="2"/>
        <v>NOT FUNDED</v>
      </c>
      <c r="H170" s="20">
        <f t="shared" si="3"/>
        <v>302</v>
      </c>
      <c r="I170" s="14" t="str">
        <f t="shared" si="1"/>
        <v>Approval Threshold</v>
      </c>
    </row>
    <row r="171">
      <c r="A171" s="18" t="s">
        <v>178</v>
      </c>
      <c r="B171" s="22">
        <v>219.0</v>
      </c>
      <c r="C171" s="9">
        <v>3.3289633E7</v>
      </c>
      <c r="D171" s="9">
        <v>4.3623264E7</v>
      </c>
      <c r="E171" s="10" t="str">
        <f>IF(C171&gt;percent,"YES","NO")</f>
        <v>NO</v>
      </c>
      <c r="F171" s="19">
        <v>140000.0</v>
      </c>
      <c r="G171" s="12" t="str">
        <f t="shared" si="2"/>
        <v>NOT FUNDED</v>
      </c>
      <c r="H171" s="20">
        <f t="shared" si="3"/>
        <v>302</v>
      </c>
      <c r="I171" s="14" t="str">
        <f t="shared" si="1"/>
        <v>Approval Threshold</v>
      </c>
    </row>
    <row r="172">
      <c r="A172" s="18" t="s">
        <v>179</v>
      </c>
      <c r="B172" s="22">
        <v>198.0</v>
      </c>
      <c r="C172" s="9">
        <v>3.3202351E7</v>
      </c>
      <c r="D172" s="9">
        <v>2.6919151E7</v>
      </c>
      <c r="E172" s="10" t="str">
        <f>IF(C172&gt;percent,"YES","NO")</f>
        <v>NO</v>
      </c>
      <c r="F172" s="19">
        <v>100000.0</v>
      </c>
      <c r="G172" s="12" t="str">
        <f t="shared" si="2"/>
        <v>NOT FUNDED</v>
      </c>
      <c r="H172" s="20">
        <f t="shared" si="3"/>
        <v>302</v>
      </c>
      <c r="I172" s="14" t="str">
        <f t="shared" si="1"/>
        <v>Approval Threshold</v>
      </c>
    </row>
    <row r="173">
      <c r="A173" s="18" t="s">
        <v>180</v>
      </c>
      <c r="B173" s="22">
        <v>261.0</v>
      </c>
      <c r="C173" s="9">
        <v>3.3178468E7</v>
      </c>
      <c r="D173" s="9">
        <v>4.514253E7</v>
      </c>
      <c r="E173" s="10" t="str">
        <f>IF(C173&gt;percent,"YES","NO")</f>
        <v>NO</v>
      </c>
      <c r="F173" s="19">
        <v>199893.0</v>
      </c>
      <c r="G173" s="12" t="str">
        <f t="shared" si="2"/>
        <v>NOT FUNDED</v>
      </c>
      <c r="H173" s="20">
        <f t="shared" si="3"/>
        <v>302</v>
      </c>
      <c r="I173" s="14" t="str">
        <f t="shared" si="1"/>
        <v>Approval Threshold</v>
      </c>
    </row>
    <row r="174">
      <c r="A174" s="18" t="s">
        <v>181</v>
      </c>
      <c r="B174" s="22">
        <v>236.0</v>
      </c>
      <c r="C174" s="9">
        <v>3.3135534E7</v>
      </c>
      <c r="D174" s="9">
        <v>3.7403356E7</v>
      </c>
      <c r="E174" s="10" t="str">
        <f>IF(C174&gt;percent,"YES","NO")</f>
        <v>NO</v>
      </c>
      <c r="F174" s="19">
        <v>120000.0</v>
      </c>
      <c r="G174" s="12" t="str">
        <f t="shared" si="2"/>
        <v>NOT FUNDED</v>
      </c>
      <c r="H174" s="20">
        <f t="shared" si="3"/>
        <v>302</v>
      </c>
      <c r="I174" s="14" t="str">
        <f t="shared" si="1"/>
        <v>Approval Threshold</v>
      </c>
    </row>
    <row r="175">
      <c r="A175" s="18" t="s">
        <v>182</v>
      </c>
      <c r="B175" s="22">
        <v>214.0</v>
      </c>
      <c r="C175" s="9">
        <v>3.2655126E7</v>
      </c>
      <c r="D175" s="9">
        <v>4.7443084E7</v>
      </c>
      <c r="E175" s="10" t="str">
        <f>IF(C175&gt;percent,"YES","NO")</f>
        <v>NO</v>
      </c>
      <c r="F175" s="19">
        <v>37000.0</v>
      </c>
      <c r="G175" s="12" t="str">
        <f t="shared" si="2"/>
        <v>NOT FUNDED</v>
      </c>
      <c r="H175" s="20">
        <f t="shared" si="3"/>
        <v>302</v>
      </c>
      <c r="I175" s="14" t="str">
        <f t="shared" si="1"/>
        <v>Approval Threshold</v>
      </c>
    </row>
    <row r="176">
      <c r="A176" s="18" t="s">
        <v>183</v>
      </c>
      <c r="B176" s="22">
        <v>193.0</v>
      </c>
      <c r="C176" s="9">
        <v>3.2520635E7</v>
      </c>
      <c r="D176" s="9">
        <v>1.9142355E7</v>
      </c>
      <c r="E176" s="10" t="str">
        <f>IF(C176&gt;percent,"YES","NO")</f>
        <v>NO</v>
      </c>
      <c r="F176" s="19">
        <v>97800.0</v>
      </c>
      <c r="G176" s="12" t="str">
        <f t="shared" si="2"/>
        <v>NOT FUNDED</v>
      </c>
      <c r="H176" s="20">
        <f t="shared" si="3"/>
        <v>302</v>
      </c>
      <c r="I176" s="14" t="str">
        <f t="shared" si="1"/>
        <v>Approval Threshold</v>
      </c>
    </row>
    <row r="177">
      <c r="A177" s="18" t="s">
        <v>184</v>
      </c>
      <c r="B177" s="22">
        <v>196.0</v>
      </c>
      <c r="C177" s="9">
        <v>3.2428954E7</v>
      </c>
      <c r="D177" s="9">
        <v>3.2976077E7</v>
      </c>
      <c r="E177" s="10" t="str">
        <f>IF(C177&gt;percent,"YES","NO")</f>
        <v>NO</v>
      </c>
      <c r="F177" s="19">
        <v>100000.0</v>
      </c>
      <c r="G177" s="12" t="str">
        <f t="shared" si="2"/>
        <v>NOT FUNDED</v>
      </c>
      <c r="H177" s="20">
        <f t="shared" si="3"/>
        <v>302</v>
      </c>
      <c r="I177" s="14" t="str">
        <f t="shared" si="1"/>
        <v>Approval Threshold</v>
      </c>
    </row>
    <row r="178">
      <c r="A178" s="18" t="s">
        <v>185</v>
      </c>
      <c r="B178" s="22">
        <v>225.0</v>
      </c>
      <c r="C178" s="9">
        <v>3.2239684E7</v>
      </c>
      <c r="D178" s="9">
        <v>3.6554254E7</v>
      </c>
      <c r="E178" s="10" t="str">
        <f>IF(C178&gt;percent,"YES","NO")</f>
        <v>NO</v>
      </c>
      <c r="F178" s="19">
        <v>200000.0</v>
      </c>
      <c r="G178" s="12" t="str">
        <f t="shared" si="2"/>
        <v>NOT FUNDED</v>
      </c>
      <c r="H178" s="20">
        <f t="shared" si="3"/>
        <v>302</v>
      </c>
      <c r="I178" s="14" t="str">
        <f t="shared" si="1"/>
        <v>Approval Threshold</v>
      </c>
    </row>
    <row r="179">
      <c r="A179" s="18" t="s">
        <v>186</v>
      </c>
      <c r="B179" s="22">
        <v>219.0</v>
      </c>
      <c r="C179" s="9">
        <v>3.1538459E7</v>
      </c>
      <c r="D179" s="9">
        <v>4.5220656E7</v>
      </c>
      <c r="E179" s="10" t="str">
        <f>IF(C179&gt;percent,"YES","NO")</f>
        <v>NO</v>
      </c>
      <c r="F179" s="19">
        <v>120000.0</v>
      </c>
      <c r="G179" s="12" t="str">
        <f t="shared" si="2"/>
        <v>NOT FUNDED</v>
      </c>
      <c r="H179" s="20">
        <f t="shared" si="3"/>
        <v>302</v>
      </c>
      <c r="I179" s="14" t="str">
        <f t="shared" si="1"/>
        <v>Approval Threshold</v>
      </c>
    </row>
    <row r="180">
      <c r="A180" s="18" t="s">
        <v>187</v>
      </c>
      <c r="B180" s="22">
        <v>223.0</v>
      </c>
      <c r="C180" s="9">
        <v>3.1449469E7</v>
      </c>
      <c r="D180" s="9">
        <v>3.0002346E7</v>
      </c>
      <c r="E180" s="10" t="str">
        <f>IF(C180&gt;percent,"YES","NO")</f>
        <v>NO</v>
      </c>
      <c r="F180" s="19">
        <v>196375.0</v>
      </c>
      <c r="G180" s="12" t="str">
        <f t="shared" si="2"/>
        <v>NOT FUNDED</v>
      </c>
      <c r="H180" s="20">
        <f t="shared" si="3"/>
        <v>302</v>
      </c>
      <c r="I180" s="14" t="str">
        <f t="shared" si="1"/>
        <v>Approval Threshold</v>
      </c>
    </row>
    <row r="181">
      <c r="A181" s="18" t="s">
        <v>188</v>
      </c>
      <c r="B181" s="22">
        <v>203.0</v>
      </c>
      <c r="C181" s="9">
        <v>3.1229554E7</v>
      </c>
      <c r="D181" s="9">
        <v>5.118831E7</v>
      </c>
      <c r="E181" s="10" t="str">
        <f>IF(C181&gt;percent,"YES","NO")</f>
        <v>NO</v>
      </c>
      <c r="F181" s="19">
        <v>70000.0</v>
      </c>
      <c r="G181" s="12" t="str">
        <f t="shared" si="2"/>
        <v>NOT FUNDED</v>
      </c>
      <c r="H181" s="20">
        <f t="shared" si="3"/>
        <v>302</v>
      </c>
      <c r="I181" s="14" t="str">
        <f t="shared" si="1"/>
        <v>Approval Threshold</v>
      </c>
    </row>
    <row r="182">
      <c r="A182" s="18" t="s">
        <v>189</v>
      </c>
      <c r="B182" s="22">
        <v>248.0</v>
      </c>
      <c r="C182" s="9">
        <v>3.1117955E7</v>
      </c>
      <c r="D182" s="9">
        <v>3.1155276E7</v>
      </c>
      <c r="E182" s="10" t="str">
        <f>IF(C182&gt;percent,"YES","NO")</f>
        <v>NO</v>
      </c>
      <c r="F182" s="19">
        <v>120000.0</v>
      </c>
      <c r="G182" s="12" t="str">
        <f t="shared" si="2"/>
        <v>NOT FUNDED</v>
      </c>
      <c r="H182" s="20">
        <f t="shared" si="3"/>
        <v>302</v>
      </c>
      <c r="I182" s="14" t="str">
        <f t="shared" si="1"/>
        <v>Approval Threshold</v>
      </c>
    </row>
    <row r="183">
      <c r="A183" s="18" t="s">
        <v>190</v>
      </c>
      <c r="B183" s="22">
        <v>224.0</v>
      </c>
      <c r="C183" s="9">
        <v>3.1005731E7</v>
      </c>
      <c r="D183" s="9">
        <v>4.6788894E7</v>
      </c>
      <c r="E183" s="10" t="str">
        <f>IF(C183&gt;percent,"YES","NO")</f>
        <v>NO</v>
      </c>
      <c r="F183" s="19">
        <v>98000.0</v>
      </c>
      <c r="G183" s="12" t="str">
        <f t="shared" si="2"/>
        <v>NOT FUNDED</v>
      </c>
      <c r="H183" s="20">
        <f t="shared" si="3"/>
        <v>302</v>
      </c>
      <c r="I183" s="14" t="str">
        <f t="shared" si="1"/>
        <v>Approval Threshold</v>
      </c>
    </row>
    <row r="184">
      <c r="A184" s="18" t="s">
        <v>191</v>
      </c>
      <c r="B184" s="22">
        <v>221.0</v>
      </c>
      <c r="C184" s="9">
        <v>3.0661012E7</v>
      </c>
      <c r="D184" s="9">
        <v>3.2837405E7</v>
      </c>
      <c r="E184" s="10" t="str">
        <f>IF(C184&gt;percent,"YES","NO")</f>
        <v>NO</v>
      </c>
      <c r="F184" s="19">
        <v>27000.0</v>
      </c>
      <c r="G184" s="12" t="str">
        <f t="shared" si="2"/>
        <v>NOT FUNDED</v>
      </c>
      <c r="H184" s="20">
        <f t="shared" si="3"/>
        <v>302</v>
      </c>
      <c r="I184" s="14" t="str">
        <f t="shared" si="1"/>
        <v>Approval Threshold</v>
      </c>
    </row>
    <row r="185">
      <c r="A185" s="18" t="s">
        <v>192</v>
      </c>
      <c r="B185" s="22">
        <v>211.0</v>
      </c>
      <c r="C185" s="9">
        <v>3.0659372E7</v>
      </c>
      <c r="D185" s="9">
        <v>4.361671E7</v>
      </c>
      <c r="E185" s="10" t="str">
        <f>IF(C185&gt;percent,"YES","NO")</f>
        <v>NO</v>
      </c>
      <c r="F185" s="19">
        <v>160000.0</v>
      </c>
      <c r="G185" s="12" t="str">
        <f t="shared" si="2"/>
        <v>NOT FUNDED</v>
      </c>
      <c r="H185" s="20">
        <f t="shared" si="3"/>
        <v>302</v>
      </c>
      <c r="I185" s="14" t="str">
        <f t="shared" si="1"/>
        <v>Approval Threshold</v>
      </c>
    </row>
    <row r="186">
      <c r="A186" s="18" t="s">
        <v>193</v>
      </c>
      <c r="B186" s="22">
        <v>272.0</v>
      </c>
      <c r="C186" s="9">
        <v>3.0356619E7</v>
      </c>
      <c r="D186" s="9">
        <v>5.1882712E7</v>
      </c>
      <c r="E186" s="10" t="str">
        <f>IF(C186&gt;percent,"YES","NO")</f>
        <v>NO</v>
      </c>
      <c r="F186" s="19">
        <v>200000.0</v>
      </c>
      <c r="G186" s="12" t="str">
        <f t="shared" si="2"/>
        <v>NOT FUNDED</v>
      </c>
      <c r="H186" s="20">
        <f t="shared" si="3"/>
        <v>302</v>
      </c>
      <c r="I186" s="14" t="str">
        <f t="shared" si="1"/>
        <v>Approval Threshold</v>
      </c>
    </row>
    <row r="187">
      <c r="A187" s="18" t="s">
        <v>194</v>
      </c>
      <c r="B187" s="22">
        <v>260.0</v>
      </c>
      <c r="C187" s="9">
        <v>3.0263945E7</v>
      </c>
      <c r="D187" s="9">
        <v>4.1787376E7</v>
      </c>
      <c r="E187" s="10" t="str">
        <f>IF(C187&gt;percent,"YES","NO")</f>
        <v>NO</v>
      </c>
      <c r="F187" s="19">
        <v>76000.0</v>
      </c>
      <c r="G187" s="12" t="str">
        <f t="shared" si="2"/>
        <v>NOT FUNDED</v>
      </c>
      <c r="H187" s="20">
        <f t="shared" si="3"/>
        <v>302</v>
      </c>
      <c r="I187" s="14" t="str">
        <f t="shared" si="1"/>
        <v>Approval Threshold</v>
      </c>
    </row>
    <row r="188">
      <c r="A188" s="18" t="s">
        <v>195</v>
      </c>
      <c r="B188" s="22">
        <v>219.0</v>
      </c>
      <c r="C188" s="9">
        <v>3.0073483E7</v>
      </c>
      <c r="D188" s="9">
        <v>4.674725E7</v>
      </c>
      <c r="E188" s="10" t="str">
        <f>IF(C188&gt;percent,"YES","NO")</f>
        <v>NO</v>
      </c>
      <c r="F188" s="19">
        <v>200000.0</v>
      </c>
      <c r="G188" s="12" t="str">
        <f t="shared" si="2"/>
        <v>NOT FUNDED</v>
      </c>
      <c r="H188" s="20">
        <f t="shared" si="3"/>
        <v>302</v>
      </c>
      <c r="I188" s="14" t="str">
        <f t="shared" si="1"/>
        <v>Approval Threshold</v>
      </c>
    </row>
    <row r="189">
      <c r="A189" s="18" t="s">
        <v>196</v>
      </c>
      <c r="B189" s="22">
        <v>242.0</v>
      </c>
      <c r="C189" s="9">
        <v>3.0006017E7</v>
      </c>
      <c r="D189" s="9">
        <v>4.6890477E7</v>
      </c>
      <c r="E189" s="10" t="str">
        <f>IF(C189&gt;percent,"YES","NO")</f>
        <v>NO</v>
      </c>
      <c r="F189" s="19">
        <v>45000.0</v>
      </c>
      <c r="G189" s="12" t="str">
        <f t="shared" si="2"/>
        <v>NOT FUNDED</v>
      </c>
      <c r="H189" s="20">
        <f t="shared" si="3"/>
        <v>302</v>
      </c>
      <c r="I189" s="14" t="str">
        <f t="shared" si="1"/>
        <v>Approval Threshold</v>
      </c>
    </row>
    <row r="190">
      <c r="A190" s="18" t="s">
        <v>197</v>
      </c>
      <c r="B190" s="22">
        <v>204.0</v>
      </c>
      <c r="C190" s="9">
        <v>2.989781E7</v>
      </c>
      <c r="D190" s="9">
        <v>4.7085339E7</v>
      </c>
      <c r="E190" s="10" t="str">
        <f>IF(C190&gt;percent,"YES","NO")</f>
        <v>NO</v>
      </c>
      <c r="F190" s="19">
        <v>130000.0</v>
      </c>
      <c r="G190" s="12" t="str">
        <f t="shared" si="2"/>
        <v>NOT FUNDED</v>
      </c>
      <c r="H190" s="20">
        <f t="shared" si="3"/>
        <v>302</v>
      </c>
      <c r="I190" s="14" t="str">
        <f t="shared" si="1"/>
        <v>Approval Threshold</v>
      </c>
    </row>
    <row r="191">
      <c r="A191" s="18" t="s">
        <v>198</v>
      </c>
      <c r="B191" s="22">
        <v>207.0</v>
      </c>
      <c r="C191" s="9">
        <v>2.9466441E7</v>
      </c>
      <c r="D191" s="9">
        <v>3.7020037E7</v>
      </c>
      <c r="E191" s="10" t="str">
        <f>IF(C191&gt;percent,"YES","NO")</f>
        <v>NO</v>
      </c>
      <c r="F191" s="19">
        <v>120000.0</v>
      </c>
      <c r="G191" s="12" t="str">
        <f t="shared" si="2"/>
        <v>NOT FUNDED</v>
      </c>
      <c r="H191" s="20">
        <f t="shared" si="3"/>
        <v>302</v>
      </c>
      <c r="I191" s="14" t="str">
        <f t="shared" si="1"/>
        <v>Approval Threshold</v>
      </c>
    </row>
    <row r="192">
      <c r="A192" s="18" t="s">
        <v>199</v>
      </c>
      <c r="B192" s="22">
        <v>216.0</v>
      </c>
      <c r="C192" s="9">
        <v>2.9320219E7</v>
      </c>
      <c r="D192" s="9">
        <v>4.4548681E7</v>
      </c>
      <c r="E192" s="10" t="str">
        <f>IF(C192&gt;percent,"YES","NO")</f>
        <v>NO</v>
      </c>
      <c r="F192" s="19">
        <v>120000.0</v>
      </c>
      <c r="G192" s="12" t="str">
        <f t="shared" si="2"/>
        <v>NOT FUNDED</v>
      </c>
      <c r="H192" s="20">
        <f t="shared" si="3"/>
        <v>302</v>
      </c>
      <c r="I192" s="14" t="str">
        <f t="shared" si="1"/>
        <v>Approval Threshold</v>
      </c>
    </row>
    <row r="193">
      <c r="A193" s="18" t="s">
        <v>200</v>
      </c>
      <c r="B193" s="22">
        <v>241.0</v>
      </c>
      <c r="C193" s="9">
        <v>2.9183366E7</v>
      </c>
      <c r="D193" s="9">
        <v>4.8302584E7</v>
      </c>
      <c r="E193" s="10" t="str">
        <f>IF(C193&gt;percent,"YES","NO")</f>
        <v>NO</v>
      </c>
      <c r="F193" s="19">
        <v>145000.0</v>
      </c>
      <c r="G193" s="12" t="str">
        <f t="shared" si="2"/>
        <v>NOT FUNDED</v>
      </c>
      <c r="H193" s="20">
        <f t="shared" si="3"/>
        <v>302</v>
      </c>
      <c r="I193" s="14" t="str">
        <f t="shared" si="1"/>
        <v>Approval Threshold</v>
      </c>
    </row>
    <row r="194">
      <c r="A194" s="18" t="s">
        <v>201</v>
      </c>
      <c r="B194" s="22">
        <v>206.0</v>
      </c>
      <c r="C194" s="9">
        <v>2.8907802E7</v>
      </c>
      <c r="D194" s="9">
        <v>2.6984605E7</v>
      </c>
      <c r="E194" s="10" t="str">
        <f>IF(C194&gt;percent,"YES","NO")</f>
        <v>NO</v>
      </c>
      <c r="F194" s="19">
        <v>100000.0</v>
      </c>
      <c r="G194" s="12" t="str">
        <f t="shared" si="2"/>
        <v>NOT FUNDED</v>
      </c>
      <c r="H194" s="20">
        <f t="shared" si="3"/>
        <v>302</v>
      </c>
      <c r="I194" s="14" t="str">
        <f t="shared" si="1"/>
        <v>Approval Threshold</v>
      </c>
    </row>
    <row r="195">
      <c r="A195" s="18" t="s">
        <v>202</v>
      </c>
      <c r="B195" s="22">
        <v>208.0</v>
      </c>
      <c r="C195" s="9">
        <v>2.8887317E7</v>
      </c>
      <c r="D195" s="9">
        <v>4.3249494E7</v>
      </c>
      <c r="E195" s="10" t="str">
        <f>IF(C195&gt;percent,"YES","NO")</f>
        <v>NO</v>
      </c>
      <c r="F195" s="19">
        <v>70000.0</v>
      </c>
      <c r="G195" s="12" t="str">
        <f t="shared" si="2"/>
        <v>NOT FUNDED</v>
      </c>
      <c r="H195" s="20">
        <f t="shared" si="3"/>
        <v>302</v>
      </c>
      <c r="I195" s="14" t="str">
        <f t="shared" si="1"/>
        <v>Approval Threshold</v>
      </c>
    </row>
    <row r="196">
      <c r="A196" s="18" t="s">
        <v>203</v>
      </c>
      <c r="B196" s="22">
        <v>222.0</v>
      </c>
      <c r="C196" s="9">
        <v>2.8833129E7</v>
      </c>
      <c r="D196" s="9">
        <v>4.792757E7</v>
      </c>
      <c r="E196" s="10" t="str">
        <f>IF(C196&gt;percent,"YES","NO")</f>
        <v>NO</v>
      </c>
      <c r="F196" s="19">
        <v>120000.0</v>
      </c>
      <c r="G196" s="12" t="str">
        <f t="shared" si="2"/>
        <v>NOT FUNDED</v>
      </c>
      <c r="H196" s="20">
        <f t="shared" si="3"/>
        <v>302</v>
      </c>
      <c r="I196" s="14" t="str">
        <f t="shared" si="1"/>
        <v>Approval Threshold</v>
      </c>
    </row>
    <row r="197">
      <c r="A197" s="18" t="s">
        <v>204</v>
      </c>
      <c r="B197" s="22">
        <v>220.0</v>
      </c>
      <c r="C197" s="9">
        <v>2.8636351E7</v>
      </c>
      <c r="D197" s="9">
        <v>4.3240149E7</v>
      </c>
      <c r="E197" s="10" t="str">
        <f>IF(C197&gt;percent,"YES","NO")</f>
        <v>NO</v>
      </c>
      <c r="F197" s="19">
        <v>98000.0</v>
      </c>
      <c r="G197" s="12" t="str">
        <f t="shared" si="2"/>
        <v>NOT FUNDED</v>
      </c>
      <c r="H197" s="20">
        <f t="shared" si="3"/>
        <v>302</v>
      </c>
      <c r="I197" s="14" t="str">
        <f t="shared" si="1"/>
        <v>Approval Threshold</v>
      </c>
    </row>
    <row r="198">
      <c r="A198" s="18" t="s">
        <v>205</v>
      </c>
      <c r="B198" s="22">
        <v>243.0</v>
      </c>
      <c r="C198" s="9">
        <v>2.8488777E7</v>
      </c>
      <c r="D198" s="9">
        <v>5.6626428E7</v>
      </c>
      <c r="E198" s="10" t="str">
        <f>IF(C198&gt;percent,"YES","NO")</f>
        <v>NO</v>
      </c>
      <c r="F198" s="19">
        <v>200000.0</v>
      </c>
      <c r="G198" s="12" t="str">
        <f t="shared" si="2"/>
        <v>NOT FUNDED</v>
      </c>
      <c r="H198" s="20">
        <f t="shared" si="3"/>
        <v>302</v>
      </c>
      <c r="I198" s="14" t="str">
        <f t="shared" si="1"/>
        <v>Approval Threshold</v>
      </c>
    </row>
    <row r="199">
      <c r="A199" s="18" t="s">
        <v>206</v>
      </c>
      <c r="B199" s="22">
        <v>208.0</v>
      </c>
      <c r="C199" s="9">
        <v>2.8397459E7</v>
      </c>
      <c r="D199" s="9">
        <v>3.2913161E7</v>
      </c>
      <c r="E199" s="10" t="str">
        <f>IF(C199&gt;percent,"YES","NO")</f>
        <v>NO</v>
      </c>
      <c r="F199" s="19">
        <v>80500.0</v>
      </c>
      <c r="G199" s="12" t="str">
        <f t="shared" si="2"/>
        <v>NOT FUNDED</v>
      </c>
      <c r="H199" s="20">
        <f t="shared" si="3"/>
        <v>302</v>
      </c>
      <c r="I199" s="14" t="str">
        <f t="shared" si="1"/>
        <v>Approval Threshold</v>
      </c>
    </row>
    <row r="200">
      <c r="A200" s="18" t="s">
        <v>207</v>
      </c>
      <c r="B200" s="22">
        <v>230.0</v>
      </c>
      <c r="C200" s="9">
        <v>2.8223416E7</v>
      </c>
      <c r="D200" s="9">
        <v>5.2803349E7</v>
      </c>
      <c r="E200" s="10" t="str">
        <f>IF(C200&gt;percent,"YES","NO")</f>
        <v>NO</v>
      </c>
      <c r="F200" s="19">
        <v>200000.0</v>
      </c>
      <c r="G200" s="12" t="str">
        <f t="shared" si="2"/>
        <v>NOT FUNDED</v>
      </c>
      <c r="H200" s="20">
        <f t="shared" si="3"/>
        <v>302</v>
      </c>
      <c r="I200" s="14" t="str">
        <f t="shared" si="1"/>
        <v>Approval Threshold</v>
      </c>
    </row>
    <row r="201">
      <c r="A201" s="18" t="s">
        <v>208</v>
      </c>
      <c r="B201" s="22">
        <v>228.0</v>
      </c>
      <c r="C201" s="9">
        <v>2.8204277E7</v>
      </c>
      <c r="D201" s="9">
        <v>2.6671122E7</v>
      </c>
      <c r="E201" s="10" t="str">
        <f>IF(C201&gt;percent,"YES","NO")</f>
        <v>NO</v>
      </c>
      <c r="F201" s="19">
        <v>19950.0</v>
      </c>
      <c r="G201" s="12" t="str">
        <f t="shared" si="2"/>
        <v>NOT FUNDED</v>
      </c>
      <c r="H201" s="20">
        <f t="shared" si="3"/>
        <v>302</v>
      </c>
      <c r="I201" s="14" t="str">
        <f t="shared" si="1"/>
        <v>Approval Threshold</v>
      </c>
    </row>
    <row r="202">
      <c r="A202" s="18" t="s">
        <v>209</v>
      </c>
      <c r="B202" s="22">
        <v>245.0</v>
      </c>
      <c r="C202" s="9">
        <v>2.8132084E7</v>
      </c>
      <c r="D202" s="9">
        <v>3.9521446E7</v>
      </c>
      <c r="E202" s="10" t="str">
        <f>IF(C202&gt;percent,"YES","NO")</f>
        <v>NO</v>
      </c>
      <c r="F202" s="19">
        <v>75000.0</v>
      </c>
      <c r="G202" s="12" t="str">
        <f t="shared" si="2"/>
        <v>NOT FUNDED</v>
      </c>
      <c r="H202" s="20">
        <f t="shared" si="3"/>
        <v>302</v>
      </c>
      <c r="I202" s="14" t="str">
        <f t="shared" si="1"/>
        <v>Approval Threshold</v>
      </c>
    </row>
    <row r="203">
      <c r="A203" s="18" t="s">
        <v>210</v>
      </c>
      <c r="B203" s="22">
        <v>218.0</v>
      </c>
      <c r="C203" s="9">
        <v>2.7910771E7</v>
      </c>
      <c r="D203" s="9">
        <v>2.9301898E7</v>
      </c>
      <c r="E203" s="10" t="str">
        <f>IF(C203&gt;percent,"YES","NO")</f>
        <v>NO</v>
      </c>
      <c r="F203" s="19">
        <v>150000.0</v>
      </c>
      <c r="G203" s="12" t="str">
        <f t="shared" si="2"/>
        <v>NOT FUNDED</v>
      </c>
      <c r="H203" s="20">
        <f t="shared" si="3"/>
        <v>302</v>
      </c>
      <c r="I203" s="14" t="str">
        <f t="shared" si="1"/>
        <v>Approval Threshold</v>
      </c>
    </row>
    <row r="204">
      <c r="A204" s="18" t="s">
        <v>211</v>
      </c>
      <c r="B204" s="22">
        <v>220.0</v>
      </c>
      <c r="C204" s="9">
        <v>2.7909613E7</v>
      </c>
      <c r="D204" s="9">
        <v>4.9068149E7</v>
      </c>
      <c r="E204" s="10" t="str">
        <f>IF(C204&gt;percent,"YES","NO")</f>
        <v>NO</v>
      </c>
      <c r="F204" s="19">
        <v>120000.0</v>
      </c>
      <c r="G204" s="12" t="str">
        <f t="shared" si="2"/>
        <v>NOT FUNDED</v>
      </c>
      <c r="H204" s="20">
        <f t="shared" si="3"/>
        <v>302</v>
      </c>
      <c r="I204" s="14" t="str">
        <f t="shared" si="1"/>
        <v>Approval Threshold</v>
      </c>
    </row>
    <row r="205">
      <c r="A205" s="18" t="s">
        <v>212</v>
      </c>
      <c r="B205" s="22">
        <v>204.0</v>
      </c>
      <c r="C205" s="9">
        <v>2.7772344E7</v>
      </c>
      <c r="D205" s="9">
        <v>4.4288716E7</v>
      </c>
      <c r="E205" s="10" t="str">
        <f>IF(C205&gt;percent,"YES","NO")</f>
        <v>NO</v>
      </c>
      <c r="F205" s="19">
        <v>150000.0</v>
      </c>
      <c r="G205" s="12" t="str">
        <f t="shared" si="2"/>
        <v>NOT FUNDED</v>
      </c>
      <c r="H205" s="20">
        <f t="shared" si="3"/>
        <v>302</v>
      </c>
      <c r="I205" s="14" t="str">
        <f t="shared" si="1"/>
        <v>Approval Threshold</v>
      </c>
    </row>
    <row r="206">
      <c r="A206" s="18" t="s">
        <v>213</v>
      </c>
      <c r="B206" s="22">
        <v>215.0</v>
      </c>
      <c r="C206" s="9">
        <v>2.766458E7</v>
      </c>
      <c r="D206" s="9">
        <v>3.681787E7</v>
      </c>
      <c r="E206" s="10" t="str">
        <f>IF(C206&gt;percent,"YES","NO")</f>
        <v>NO</v>
      </c>
      <c r="F206" s="19">
        <v>110000.0</v>
      </c>
      <c r="G206" s="12" t="str">
        <f t="shared" si="2"/>
        <v>NOT FUNDED</v>
      </c>
      <c r="H206" s="20">
        <f t="shared" si="3"/>
        <v>302</v>
      </c>
      <c r="I206" s="14" t="str">
        <f t="shared" si="1"/>
        <v>Approval Threshold</v>
      </c>
    </row>
    <row r="207">
      <c r="A207" s="18" t="s">
        <v>214</v>
      </c>
      <c r="B207" s="22">
        <v>232.0</v>
      </c>
      <c r="C207" s="9">
        <v>2.7302483E7</v>
      </c>
      <c r="D207" s="9">
        <v>4.7553478E7</v>
      </c>
      <c r="E207" s="10" t="str">
        <f>IF(C207&gt;percent,"YES","NO")</f>
        <v>NO</v>
      </c>
      <c r="F207" s="19">
        <v>190000.0</v>
      </c>
      <c r="G207" s="12" t="str">
        <f t="shared" si="2"/>
        <v>NOT FUNDED</v>
      </c>
      <c r="H207" s="20">
        <f t="shared" si="3"/>
        <v>302</v>
      </c>
      <c r="I207" s="14" t="str">
        <f t="shared" si="1"/>
        <v>Approval Threshold</v>
      </c>
    </row>
    <row r="208">
      <c r="A208" s="18" t="s">
        <v>215</v>
      </c>
      <c r="B208" s="22">
        <v>220.0</v>
      </c>
      <c r="C208" s="9">
        <v>2.7077237E7</v>
      </c>
      <c r="D208" s="9">
        <v>4.6732264E7</v>
      </c>
      <c r="E208" s="10" t="str">
        <f>IF(C208&gt;percent,"YES","NO")</f>
        <v>NO</v>
      </c>
      <c r="F208" s="19">
        <v>65000.0</v>
      </c>
      <c r="G208" s="12" t="str">
        <f t="shared" si="2"/>
        <v>NOT FUNDED</v>
      </c>
      <c r="H208" s="20">
        <f t="shared" si="3"/>
        <v>302</v>
      </c>
      <c r="I208" s="14" t="str">
        <f t="shared" si="1"/>
        <v>Approval Threshold</v>
      </c>
    </row>
    <row r="209">
      <c r="A209" s="18" t="s">
        <v>216</v>
      </c>
      <c r="B209" s="22">
        <v>257.0</v>
      </c>
      <c r="C209" s="9">
        <v>2.7028942E7</v>
      </c>
      <c r="D209" s="9">
        <v>4.0087195E7</v>
      </c>
      <c r="E209" s="10" t="str">
        <f>IF(C209&gt;percent,"YES","NO")</f>
        <v>NO</v>
      </c>
      <c r="F209" s="19">
        <v>150000.0</v>
      </c>
      <c r="G209" s="12" t="str">
        <f t="shared" si="2"/>
        <v>NOT FUNDED</v>
      </c>
      <c r="H209" s="20">
        <f t="shared" si="3"/>
        <v>302</v>
      </c>
      <c r="I209" s="14" t="str">
        <f t="shared" si="1"/>
        <v>Approval Threshold</v>
      </c>
    </row>
    <row r="210">
      <c r="A210" s="18" t="s">
        <v>217</v>
      </c>
      <c r="B210" s="22">
        <v>247.0</v>
      </c>
      <c r="C210" s="9">
        <v>2.6916085E7</v>
      </c>
      <c r="D210" s="9">
        <v>4.9334967E7</v>
      </c>
      <c r="E210" s="10" t="str">
        <f>IF(C210&gt;percent,"YES","NO")</f>
        <v>NO</v>
      </c>
      <c r="F210" s="19">
        <v>195965.0</v>
      </c>
      <c r="G210" s="12" t="str">
        <f t="shared" si="2"/>
        <v>NOT FUNDED</v>
      </c>
      <c r="H210" s="20">
        <f t="shared" si="3"/>
        <v>302</v>
      </c>
      <c r="I210" s="14" t="str">
        <f t="shared" si="1"/>
        <v>Approval Threshold</v>
      </c>
    </row>
    <row r="211">
      <c r="A211" s="18" t="s">
        <v>218</v>
      </c>
      <c r="B211" s="22">
        <v>199.0</v>
      </c>
      <c r="C211" s="9">
        <v>2.6827484E7</v>
      </c>
      <c r="D211" s="9">
        <v>4.6412004E7</v>
      </c>
      <c r="E211" s="10" t="str">
        <f>IF(C211&gt;percent,"YES","NO")</f>
        <v>NO</v>
      </c>
      <c r="F211" s="19">
        <v>94700.0</v>
      </c>
      <c r="G211" s="12" t="str">
        <f t="shared" si="2"/>
        <v>NOT FUNDED</v>
      </c>
      <c r="H211" s="20">
        <f t="shared" si="3"/>
        <v>302</v>
      </c>
      <c r="I211" s="14" t="str">
        <f t="shared" si="1"/>
        <v>Approval Threshold</v>
      </c>
    </row>
    <row r="212">
      <c r="A212" s="18" t="s">
        <v>219</v>
      </c>
      <c r="B212" s="22">
        <v>208.0</v>
      </c>
      <c r="C212" s="9">
        <v>2.669999E7</v>
      </c>
      <c r="D212" s="9">
        <v>2.9635282E7</v>
      </c>
      <c r="E212" s="10" t="str">
        <f>IF(C212&gt;percent,"YES","NO")</f>
        <v>NO</v>
      </c>
      <c r="F212" s="19">
        <v>150000.0</v>
      </c>
      <c r="G212" s="12" t="str">
        <f t="shared" si="2"/>
        <v>NOT FUNDED</v>
      </c>
      <c r="H212" s="20">
        <f t="shared" si="3"/>
        <v>302</v>
      </c>
      <c r="I212" s="14" t="str">
        <f t="shared" si="1"/>
        <v>Approval Threshold</v>
      </c>
    </row>
    <row r="213">
      <c r="A213" s="18" t="s">
        <v>220</v>
      </c>
      <c r="B213" s="22">
        <v>223.0</v>
      </c>
      <c r="C213" s="9">
        <v>2.6688466E7</v>
      </c>
      <c r="D213" s="9">
        <v>2.6854259E7</v>
      </c>
      <c r="E213" s="10" t="str">
        <f>IF(C213&gt;percent,"YES","NO")</f>
        <v>NO</v>
      </c>
      <c r="F213" s="19">
        <v>175000.0</v>
      </c>
      <c r="G213" s="12" t="str">
        <f t="shared" si="2"/>
        <v>NOT FUNDED</v>
      </c>
      <c r="H213" s="20">
        <f t="shared" si="3"/>
        <v>302</v>
      </c>
      <c r="I213" s="14" t="str">
        <f t="shared" si="1"/>
        <v>Approval Threshold</v>
      </c>
    </row>
    <row r="214">
      <c r="A214" s="18" t="s">
        <v>221</v>
      </c>
      <c r="B214" s="22">
        <v>191.0</v>
      </c>
      <c r="C214" s="9">
        <v>2.6677093E7</v>
      </c>
      <c r="D214" s="9">
        <v>2.7298524E7</v>
      </c>
      <c r="E214" s="10" t="str">
        <f>IF(C214&gt;percent,"YES","NO")</f>
        <v>NO</v>
      </c>
      <c r="F214" s="19">
        <v>110000.0</v>
      </c>
      <c r="G214" s="12" t="str">
        <f t="shared" si="2"/>
        <v>NOT FUNDED</v>
      </c>
      <c r="H214" s="20">
        <f t="shared" si="3"/>
        <v>302</v>
      </c>
      <c r="I214" s="14" t="str">
        <f t="shared" si="1"/>
        <v>Approval Threshold</v>
      </c>
    </row>
    <row r="215">
      <c r="A215" s="18" t="s">
        <v>222</v>
      </c>
      <c r="B215" s="22">
        <v>267.0</v>
      </c>
      <c r="C215" s="9">
        <v>2.6607688E7</v>
      </c>
      <c r="D215" s="9">
        <v>3.9800302E7</v>
      </c>
      <c r="E215" s="10" t="str">
        <f>IF(C215&gt;percent,"YES","NO")</f>
        <v>NO</v>
      </c>
      <c r="F215" s="19">
        <v>200000.0</v>
      </c>
      <c r="G215" s="12" t="str">
        <f t="shared" si="2"/>
        <v>NOT FUNDED</v>
      </c>
      <c r="H215" s="20">
        <f t="shared" si="3"/>
        <v>302</v>
      </c>
      <c r="I215" s="14" t="str">
        <f t="shared" si="1"/>
        <v>Approval Threshold</v>
      </c>
    </row>
    <row r="216">
      <c r="A216" s="18" t="s">
        <v>223</v>
      </c>
      <c r="B216" s="22">
        <v>254.0</v>
      </c>
      <c r="C216" s="9">
        <v>2.6462998E7</v>
      </c>
      <c r="D216" s="9">
        <v>5.3205078E7</v>
      </c>
      <c r="E216" s="10" t="str">
        <f>IF(C216&gt;percent,"YES","NO")</f>
        <v>NO</v>
      </c>
      <c r="F216" s="19">
        <v>25000.0</v>
      </c>
      <c r="G216" s="12" t="str">
        <f t="shared" si="2"/>
        <v>NOT FUNDED</v>
      </c>
      <c r="H216" s="20">
        <f t="shared" si="3"/>
        <v>302</v>
      </c>
      <c r="I216" s="14" t="str">
        <f t="shared" si="1"/>
        <v>Approval Threshold</v>
      </c>
    </row>
    <row r="217">
      <c r="A217" s="18" t="s">
        <v>224</v>
      </c>
      <c r="B217" s="22">
        <v>237.0</v>
      </c>
      <c r="C217" s="9">
        <v>2.5905977E7</v>
      </c>
      <c r="D217" s="9">
        <v>4.9348419E7</v>
      </c>
      <c r="E217" s="10" t="str">
        <f>IF(C217&gt;percent,"YES","NO")</f>
        <v>NO</v>
      </c>
      <c r="F217" s="19">
        <v>94000.0</v>
      </c>
      <c r="G217" s="12" t="str">
        <f t="shared" si="2"/>
        <v>NOT FUNDED</v>
      </c>
      <c r="H217" s="20">
        <f t="shared" si="3"/>
        <v>302</v>
      </c>
      <c r="I217" s="14" t="str">
        <f t="shared" si="1"/>
        <v>Approval Threshold</v>
      </c>
    </row>
    <row r="218">
      <c r="A218" s="18" t="s">
        <v>225</v>
      </c>
      <c r="B218" s="22">
        <v>204.0</v>
      </c>
      <c r="C218" s="9">
        <v>2.5886403E7</v>
      </c>
      <c r="D218" s="9">
        <v>4.7827131E7</v>
      </c>
      <c r="E218" s="10" t="str">
        <f>IF(C218&gt;percent,"YES","NO")</f>
        <v>NO</v>
      </c>
      <c r="F218" s="19">
        <v>115000.0</v>
      </c>
      <c r="G218" s="12" t="str">
        <f t="shared" si="2"/>
        <v>NOT FUNDED</v>
      </c>
      <c r="H218" s="20">
        <f t="shared" si="3"/>
        <v>302</v>
      </c>
      <c r="I218" s="14" t="str">
        <f t="shared" si="1"/>
        <v>Approval Threshold</v>
      </c>
    </row>
    <row r="219">
      <c r="A219" s="18" t="s">
        <v>226</v>
      </c>
      <c r="B219" s="22">
        <v>229.0</v>
      </c>
      <c r="C219" s="9">
        <v>2.572312E7</v>
      </c>
      <c r="D219" s="9">
        <v>4.0469621E7</v>
      </c>
      <c r="E219" s="10" t="str">
        <f>IF(C219&gt;percent,"YES","NO")</f>
        <v>NO</v>
      </c>
      <c r="F219" s="19">
        <v>130000.0</v>
      </c>
      <c r="G219" s="12" t="str">
        <f t="shared" si="2"/>
        <v>NOT FUNDED</v>
      </c>
      <c r="H219" s="20">
        <f t="shared" si="3"/>
        <v>302</v>
      </c>
      <c r="I219" s="14" t="str">
        <f t="shared" si="1"/>
        <v>Approval Threshold</v>
      </c>
    </row>
    <row r="220">
      <c r="A220" s="18" t="s">
        <v>227</v>
      </c>
      <c r="B220" s="22">
        <v>254.0</v>
      </c>
      <c r="C220" s="9">
        <v>2.5720213E7</v>
      </c>
      <c r="D220" s="9">
        <v>4.4680344E7</v>
      </c>
      <c r="E220" s="10" t="str">
        <f>IF(C220&gt;percent,"YES","NO")</f>
        <v>NO</v>
      </c>
      <c r="F220" s="19">
        <v>140000.0</v>
      </c>
      <c r="G220" s="12" t="str">
        <f t="shared" si="2"/>
        <v>NOT FUNDED</v>
      </c>
      <c r="H220" s="20">
        <f t="shared" si="3"/>
        <v>302</v>
      </c>
      <c r="I220" s="14" t="str">
        <f t="shared" si="1"/>
        <v>Approval Threshold</v>
      </c>
    </row>
    <row r="221">
      <c r="A221" s="18" t="s">
        <v>228</v>
      </c>
      <c r="B221" s="22">
        <v>222.0</v>
      </c>
      <c r="C221" s="9">
        <v>2.5708373E7</v>
      </c>
      <c r="D221" s="9">
        <v>4.6153812E7</v>
      </c>
      <c r="E221" s="10" t="str">
        <f>IF(C221&gt;percent,"YES","NO")</f>
        <v>NO</v>
      </c>
      <c r="F221" s="19">
        <v>115000.0</v>
      </c>
      <c r="G221" s="12" t="str">
        <f t="shared" si="2"/>
        <v>NOT FUNDED</v>
      </c>
      <c r="H221" s="20">
        <f t="shared" si="3"/>
        <v>302</v>
      </c>
      <c r="I221" s="14" t="str">
        <f t="shared" si="1"/>
        <v>Approval Threshold</v>
      </c>
    </row>
    <row r="222">
      <c r="A222" s="18" t="s">
        <v>229</v>
      </c>
      <c r="B222" s="22">
        <v>194.0</v>
      </c>
      <c r="C222" s="9">
        <v>2.5655068E7</v>
      </c>
      <c r="D222" s="9">
        <v>4.4449685E7</v>
      </c>
      <c r="E222" s="10" t="str">
        <f>IF(C222&gt;percent,"YES","NO")</f>
        <v>NO</v>
      </c>
      <c r="F222" s="19">
        <v>25000.0</v>
      </c>
      <c r="G222" s="12" t="str">
        <f t="shared" si="2"/>
        <v>NOT FUNDED</v>
      </c>
      <c r="H222" s="20">
        <f t="shared" si="3"/>
        <v>302</v>
      </c>
      <c r="I222" s="14" t="str">
        <f t="shared" si="1"/>
        <v>Approval Threshold</v>
      </c>
    </row>
    <row r="223">
      <c r="A223" s="18" t="s">
        <v>230</v>
      </c>
      <c r="B223" s="22">
        <v>190.0</v>
      </c>
      <c r="C223" s="9">
        <v>2.5251218E7</v>
      </c>
      <c r="D223" s="9">
        <v>3.9898336E7</v>
      </c>
      <c r="E223" s="10" t="str">
        <f>IF(C223&gt;percent,"YES","NO")</f>
        <v>NO</v>
      </c>
      <c r="F223" s="19">
        <v>75000.0</v>
      </c>
      <c r="G223" s="12" t="str">
        <f t="shared" si="2"/>
        <v>NOT FUNDED</v>
      </c>
      <c r="H223" s="20">
        <f t="shared" si="3"/>
        <v>302</v>
      </c>
      <c r="I223" s="14" t="str">
        <f t="shared" si="1"/>
        <v>Approval Threshold</v>
      </c>
    </row>
    <row r="224">
      <c r="A224" s="18" t="s">
        <v>231</v>
      </c>
      <c r="B224" s="22">
        <v>196.0</v>
      </c>
      <c r="C224" s="9">
        <v>2.4935121E7</v>
      </c>
      <c r="D224" s="9">
        <v>3.8372132E7</v>
      </c>
      <c r="E224" s="10" t="str">
        <f>IF(C224&gt;percent,"YES","NO")</f>
        <v>NO</v>
      </c>
      <c r="F224" s="19">
        <v>96000.0</v>
      </c>
      <c r="G224" s="12" t="str">
        <f t="shared" si="2"/>
        <v>NOT FUNDED</v>
      </c>
      <c r="H224" s="20">
        <f t="shared" si="3"/>
        <v>302</v>
      </c>
      <c r="I224" s="14" t="str">
        <f t="shared" si="1"/>
        <v>Approval Threshold</v>
      </c>
    </row>
    <row r="225">
      <c r="A225" s="18" t="s">
        <v>232</v>
      </c>
      <c r="B225" s="22">
        <v>212.0</v>
      </c>
      <c r="C225" s="9">
        <v>2.4903598E7</v>
      </c>
      <c r="D225" s="9">
        <v>3.5489074E7</v>
      </c>
      <c r="E225" s="10" t="str">
        <f>IF(C225&gt;percent,"YES","NO")</f>
        <v>NO</v>
      </c>
      <c r="F225" s="19">
        <v>175000.0</v>
      </c>
      <c r="G225" s="12" t="str">
        <f t="shared" si="2"/>
        <v>NOT FUNDED</v>
      </c>
      <c r="H225" s="20">
        <f t="shared" si="3"/>
        <v>302</v>
      </c>
      <c r="I225" s="14" t="str">
        <f t="shared" si="1"/>
        <v>Approval Threshold</v>
      </c>
    </row>
    <row r="226">
      <c r="A226" s="18" t="s">
        <v>233</v>
      </c>
      <c r="B226" s="22">
        <v>244.0</v>
      </c>
      <c r="C226" s="9">
        <v>2.480819E7</v>
      </c>
      <c r="D226" s="9">
        <v>3.6523386E7</v>
      </c>
      <c r="E226" s="10" t="str">
        <f>IF(C226&gt;percent,"YES","NO")</f>
        <v>NO</v>
      </c>
      <c r="F226" s="19">
        <v>150000.0</v>
      </c>
      <c r="G226" s="12" t="str">
        <f t="shared" si="2"/>
        <v>NOT FUNDED</v>
      </c>
      <c r="H226" s="20">
        <f t="shared" si="3"/>
        <v>302</v>
      </c>
      <c r="I226" s="14" t="str">
        <f t="shared" si="1"/>
        <v>Approval Threshold</v>
      </c>
    </row>
    <row r="227">
      <c r="A227" s="18" t="s">
        <v>234</v>
      </c>
      <c r="B227" s="22">
        <v>208.0</v>
      </c>
      <c r="C227" s="9">
        <v>2.4714684E7</v>
      </c>
      <c r="D227" s="9">
        <v>3.9523294E7</v>
      </c>
      <c r="E227" s="10" t="str">
        <f>IF(C227&gt;percent,"YES","NO")</f>
        <v>NO</v>
      </c>
      <c r="F227" s="19">
        <v>199600.0</v>
      </c>
      <c r="G227" s="12" t="str">
        <f t="shared" si="2"/>
        <v>NOT FUNDED</v>
      </c>
      <c r="H227" s="20">
        <f t="shared" si="3"/>
        <v>302</v>
      </c>
      <c r="I227" s="14" t="str">
        <f t="shared" si="1"/>
        <v>Approval Threshold</v>
      </c>
    </row>
    <row r="228">
      <c r="A228" s="18" t="s">
        <v>235</v>
      </c>
      <c r="B228" s="22">
        <v>235.0</v>
      </c>
      <c r="C228" s="9">
        <v>2.4482824E7</v>
      </c>
      <c r="D228" s="9">
        <v>4.3635618E7</v>
      </c>
      <c r="E228" s="10" t="str">
        <f>IF(C228&gt;percent,"YES","NO")</f>
        <v>NO</v>
      </c>
      <c r="F228" s="19">
        <v>85000.0</v>
      </c>
      <c r="G228" s="12" t="str">
        <f t="shared" si="2"/>
        <v>NOT FUNDED</v>
      </c>
      <c r="H228" s="20">
        <f t="shared" si="3"/>
        <v>302</v>
      </c>
      <c r="I228" s="14" t="str">
        <f t="shared" si="1"/>
        <v>Approval Threshold</v>
      </c>
    </row>
    <row r="229">
      <c r="A229" s="18" t="s">
        <v>236</v>
      </c>
      <c r="B229" s="22">
        <v>204.0</v>
      </c>
      <c r="C229" s="9">
        <v>2.429756E7</v>
      </c>
      <c r="D229" s="9">
        <v>3.3531893E7</v>
      </c>
      <c r="E229" s="10" t="str">
        <f>IF(C229&gt;percent,"YES","NO")</f>
        <v>NO</v>
      </c>
      <c r="F229" s="19">
        <v>150000.0</v>
      </c>
      <c r="G229" s="12" t="str">
        <f t="shared" si="2"/>
        <v>NOT FUNDED</v>
      </c>
      <c r="H229" s="20">
        <f t="shared" si="3"/>
        <v>302</v>
      </c>
      <c r="I229" s="14" t="str">
        <f t="shared" si="1"/>
        <v>Approval Threshold</v>
      </c>
    </row>
    <row r="230">
      <c r="A230" s="18" t="s">
        <v>237</v>
      </c>
      <c r="B230" s="22">
        <v>231.0</v>
      </c>
      <c r="C230" s="9">
        <v>2.4220051E7</v>
      </c>
      <c r="D230" s="9">
        <v>4.180867E7</v>
      </c>
      <c r="E230" s="10" t="str">
        <f>IF(C230&gt;percent,"YES","NO")</f>
        <v>NO</v>
      </c>
      <c r="F230" s="19">
        <v>195000.0</v>
      </c>
      <c r="G230" s="12" t="str">
        <f t="shared" si="2"/>
        <v>NOT FUNDED</v>
      </c>
      <c r="H230" s="20">
        <f t="shared" si="3"/>
        <v>302</v>
      </c>
      <c r="I230" s="14" t="str">
        <f t="shared" si="1"/>
        <v>Approval Threshold</v>
      </c>
    </row>
    <row r="231">
      <c r="A231" s="18" t="s">
        <v>238</v>
      </c>
      <c r="B231" s="22">
        <v>197.0</v>
      </c>
      <c r="C231" s="9">
        <v>2.4185926E7</v>
      </c>
      <c r="D231" s="9">
        <v>3.0985461E7</v>
      </c>
      <c r="E231" s="10" t="str">
        <f>IF(C231&gt;percent,"YES","NO")</f>
        <v>NO</v>
      </c>
      <c r="F231" s="19">
        <v>70000.0</v>
      </c>
      <c r="G231" s="12" t="str">
        <f t="shared" si="2"/>
        <v>NOT FUNDED</v>
      </c>
      <c r="H231" s="20">
        <f t="shared" si="3"/>
        <v>302</v>
      </c>
      <c r="I231" s="14" t="str">
        <f t="shared" si="1"/>
        <v>Approval Threshold</v>
      </c>
    </row>
    <row r="232">
      <c r="A232" s="18" t="s">
        <v>239</v>
      </c>
      <c r="B232" s="22">
        <v>225.0</v>
      </c>
      <c r="C232" s="9">
        <v>2.409937E7</v>
      </c>
      <c r="D232" s="9">
        <v>3.2421983E7</v>
      </c>
      <c r="E232" s="10" t="str">
        <f>IF(C232&gt;percent,"YES","NO")</f>
        <v>NO</v>
      </c>
      <c r="F232" s="19">
        <v>45000.0</v>
      </c>
      <c r="G232" s="12" t="str">
        <f t="shared" si="2"/>
        <v>NOT FUNDED</v>
      </c>
      <c r="H232" s="20">
        <f t="shared" si="3"/>
        <v>302</v>
      </c>
      <c r="I232" s="14" t="str">
        <f t="shared" si="1"/>
        <v>Approval Threshold</v>
      </c>
    </row>
    <row r="233">
      <c r="A233" s="18" t="s">
        <v>240</v>
      </c>
      <c r="B233" s="22">
        <v>261.0</v>
      </c>
      <c r="C233" s="9">
        <v>2.3948478E7</v>
      </c>
      <c r="D233" s="9">
        <v>4.6108831E7</v>
      </c>
      <c r="E233" s="10" t="str">
        <f>IF(C233&gt;percent,"YES","NO")</f>
        <v>NO</v>
      </c>
      <c r="F233" s="19">
        <v>200000.0</v>
      </c>
      <c r="G233" s="12" t="str">
        <f t="shared" si="2"/>
        <v>NOT FUNDED</v>
      </c>
      <c r="H233" s="20">
        <f t="shared" si="3"/>
        <v>302</v>
      </c>
      <c r="I233" s="14" t="str">
        <f t="shared" si="1"/>
        <v>Approval Threshold</v>
      </c>
    </row>
    <row r="234">
      <c r="A234" s="18" t="s">
        <v>241</v>
      </c>
      <c r="B234" s="22">
        <v>240.0</v>
      </c>
      <c r="C234" s="9">
        <v>2.3845772E7</v>
      </c>
      <c r="D234" s="9">
        <v>4.3217481E7</v>
      </c>
      <c r="E234" s="10" t="str">
        <f>IF(C234&gt;percent,"YES","NO")</f>
        <v>NO</v>
      </c>
      <c r="F234" s="19">
        <v>190000.0</v>
      </c>
      <c r="G234" s="12" t="str">
        <f t="shared" si="2"/>
        <v>NOT FUNDED</v>
      </c>
      <c r="H234" s="20">
        <f t="shared" si="3"/>
        <v>302</v>
      </c>
      <c r="I234" s="14" t="str">
        <f t="shared" si="1"/>
        <v>Approval Threshold</v>
      </c>
    </row>
    <row r="235">
      <c r="A235" s="18" t="s">
        <v>242</v>
      </c>
      <c r="B235" s="22">
        <v>231.0</v>
      </c>
      <c r="C235" s="9">
        <v>2.3758573E7</v>
      </c>
      <c r="D235" s="9">
        <v>4.9880481E7</v>
      </c>
      <c r="E235" s="10" t="str">
        <f>IF(C235&gt;percent,"YES","NO")</f>
        <v>NO</v>
      </c>
      <c r="F235" s="19">
        <v>95000.0</v>
      </c>
      <c r="G235" s="12" t="str">
        <f t="shared" si="2"/>
        <v>NOT FUNDED</v>
      </c>
      <c r="H235" s="20">
        <f t="shared" si="3"/>
        <v>302</v>
      </c>
      <c r="I235" s="14" t="str">
        <f t="shared" si="1"/>
        <v>Approval Threshold</v>
      </c>
    </row>
    <row r="236">
      <c r="A236" s="18" t="s">
        <v>243</v>
      </c>
      <c r="B236" s="22">
        <v>194.0</v>
      </c>
      <c r="C236" s="9">
        <v>2.3622292E7</v>
      </c>
      <c r="D236" s="9">
        <v>4.3764312E7</v>
      </c>
      <c r="E236" s="10" t="str">
        <f>IF(C236&gt;percent,"YES","NO")</f>
        <v>NO</v>
      </c>
      <c r="F236" s="19">
        <v>150000.0</v>
      </c>
      <c r="G236" s="12" t="str">
        <f t="shared" si="2"/>
        <v>NOT FUNDED</v>
      </c>
      <c r="H236" s="20">
        <f t="shared" si="3"/>
        <v>302</v>
      </c>
      <c r="I236" s="14" t="str">
        <f t="shared" si="1"/>
        <v>Approval Threshold</v>
      </c>
    </row>
    <row r="237">
      <c r="A237" s="18" t="s">
        <v>244</v>
      </c>
      <c r="B237" s="22">
        <v>279.0</v>
      </c>
      <c r="C237" s="9">
        <v>2.360933E7</v>
      </c>
      <c r="D237" s="9">
        <v>3.751291E7</v>
      </c>
      <c r="E237" s="10" t="str">
        <f>IF(C237&gt;percent,"YES","NO")</f>
        <v>NO</v>
      </c>
      <c r="F237" s="19">
        <v>200000.0</v>
      </c>
      <c r="G237" s="12" t="str">
        <f t="shared" si="2"/>
        <v>NOT FUNDED</v>
      </c>
      <c r="H237" s="20">
        <f t="shared" si="3"/>
        <v>302</v>
      </c>
      <c r="I237" s="14" t="str">
        <f t="shared" si="1"/>
        <v>Approval Threshold</v>
      </c>
    </row>
    <row r="238">
      <c r="A238" s="18" t="s">
        <v>245</v>
      </c>
      <c r="B238" s="22">
        <v>209.0</v>
      </c>
      <c r="C238" s="9">
        <v>2.3529559E7</v>
      </c>
      <c r="D238" s="9">
        <v>4.8578174E7</v>
      </c>
      <c r="E238" s="10" t="str">
        <f>IF(C238&gt;percent,"YES","NO")</f>
        <v>NO</v>
      </c>
      <c r="F238" s="19">
        <v>150000.0</v>
      </c>
      <c r="G238" s="12" t="str">
        <f t="shared" si="2"/>
        <v>NOT FUNDED</v>
      </c>
      <c r="H238" s="20">
        <f t="shared" si="3"/>
        <v>302</v>
      </c>
      <c r="I238" s="14" t="str">
        <f t="shared" si="1"/>
        <v>Approval Threshold</v>
      </c>
    </row>
    <row r="239">
      <c r="A239" s="18" t="s">
        <v>246</v>
      </c>
      <c r="B239" s="22">
        <v>185.0</v>
      </c>
      <c r="C239" s="9">
        <v>2.3468323E7</v>
      </c>
      <c r="D239" s="9">
        <v>2.6767399E7</v>
      </c>
      <c r="E239" s="10" t="str">
        <f>IF(C239&gt;percent,"YES","NO")</f>
        <v>NO</v>
      </c>
      <c r="F239" s="19">
        <v>45000.0</v>
      </c>
      <c r="G239" s="12" t="str">
        <f t="shared" si="2"/>
        <v>NOT FUNDED</v>
      </c>
      <c r="H239" s="20">
        <f t="shared" si="3"/>
        <v>302</v>
      </c>
      <c r="I239" s="14" t="str">
        <f t="shared" si="1"/>
        <v>Approval Threshold</v>
      </c>
    </row>
    <row r="240">
      <c r="A240" s="18" t="s">
        <v>247</v>
      </c>
      <c r="B240" s="22">
        <v>200.0</v>
      </c>
      <c r="C240" s="9">
        <v>2.3414852E7</v>
      </c>
      <c r="D240" s="9">
        <v>2.7322676E7</v>
      </c>
      <c r="E240" s="10" t="str">
        <f>IF(C240&gt;percent,"YES","NO")</f>
        <v>NO</v>
      </c>
      <c r="F240" s="19">
        <v>149000.0</v>
      </c>
      <c r="G240" s="12" t="str">
        <f t="shared" si="2"/>
        <v>NOT FUNDED</v>
      </c>
      <c r="H240" s="20">
        <f t="shared" si="3"/>
        <v>302</v>
      </c>
      <c r="I240" s="14" t="str">
        <f t="shared" si="1"/>
        <v>Approval Threshold</v>
      </c>
    </row>
    <row r="241">
      <c r="A241" s="18" t="s">
        <v>248</v>
      </c>
      <c r="B241" s="22">
        <v>186.0</v>
      </c>
      <c r="C241" s="9">
        <v>2.3355673E7</v>
      </c>
      <c r="D241" s="9">
        <v>3.874027E7</v>
      </c>
      <c r="E241" s="10" t="str">
        <f>IF(C241&gt;percent,"YES","NO")</f>
        <v>NO</v>
      </c>
      <c r="F241" s="19">
        <v>188000.0</v>
      </c>
      <c r="G241" s="12" t="str">
        <f t="shared" si="2"/>
        <v>NOT FUNDED</v>
      </c>
      <c r="H241" s="20">
        <f t="shared" si="3"/>
        <v>302</v>
      </c>
      <c r="I241" s="14" t="str">
        <f t="shared" si="1"/>
        <v>Approval Threshold</v>
      </c>
    </row>
    <row r="242">
      <c r="A242" s="18" t="s">
        <v>249</v>
      </c>
      <c r="B242" s="22">
        <v>205.0</v>
      </c>
      <c r="C242" s="9">
        <v>2.3241813E7</v>
      </c>
      <c r="D242" s="9">
        <v>2.9178972E7</v>
      </c>
      <c r="E242" s="10" t="str">
        <f>IF(C242&gt;percent,"YES","NO")</f>
        <v>NO</v>
      </c>
      <c r="F242" s="19">
        <v>75000.0</v>
      </c>
      <c r="G242" s="12" t="str">
        <f t="shared" si="2"/>
        <v>NOT FUNDED</v>
      </c>
      <c r="H242" s="20">
        <f t="shared" si="3"/>
        <v>302</v>
      </c>
      <c r="I242" s="14" t="str">
        <f t="shared" si="1"/>
        <v>Approval Threshold</v>
      </c>
    </row>
    <row r="243">
      <c r="A243" s="18" t="s">
        <v>250</v>
      </c>
      <c r="B243" s="22">
        <v>228.0</v>
      </c>
      <c r="C243" s="9">
        <v>2.306631E7</v>
      </c>
      <c r="D243" s="9">
        <v>3.8577032E7</v>
      </c>
      <c r="E243" s="10" t="str">
        <f>IF(C243&gt;percent,"YES","NO")</f>
        <v>NO</v>
      </c>
      <c r="F243" s="19">
        <v>200000.0</v>
      </c>
      <c r="G243" s="12" t="str">
        <f t="shared" si="2"/>
        <v>NOT FUNDED</v>
      </c>
      <c r="H243" s="20">
        <f t="shared" si="3"/>
        <v>302</v>
      </c>
      <c r="I243" s="14" t="str">
        <f t="shared" si="1"/>
        <v>Approval Threshold</v>
      </c>
    </row>
    <row r="244">
      <c r="A244" s="18" t="s">
        <v>251</v>
      </c>
      <c r="B244" s="22">
        <v>174.0</v>
      </c>
      <c r="C244" s="9">
        <v>2.2881485E7</v>
      </c>
      <c r="D244" s="9">
        <v>3.7010796E7</v>
      </c>
      <c r="E244" s="10" t="str">
        <f>IF(C244&gt;percent,"YES","NO")</f>
        <v>NO</v>
      </c>
      <c r="F244" s="19">
        <v>100000.0</v>
      </c>
      <c r="G244" s="12" t="str">
        <f t="shared" si="2"/>
        <v>NOT FUNDED</v>
      </c>
      <c r="H244" s="20">
        <f t="shared" si="3"/>
        <v>302</v>
      </c>
      <c r="I244" s="14" t="str">
        <f t="shared" si="1"/>
        <v>Approval Threshold</v>
      </c>
    </row>
    <row r="245">
      <c r="A245" s="18" t="s">
        <v>252</v>
      </c>
      <c r="B245" s="22">
        <v>244.0</v>
      </c>
      <c r="C245" s="9">
        <v>2.2870444E7</v>
      </c>
      <c r="D245" s="9">
        <v>5.1975984E7</v>
      </c>
      <c r="E245" s="10" t="str">
        <f>IF(C245&gt;percent,"YES","NO")</f>
        <v>NO</v>
      </c>
      <c r="F245" s="19">
        <v>180000.0</v>
      </c>
      <c r="G245" s="12" t="str">
        <f t="shared" si="2"/>
        <v>NOT FUNDED</v>
      </c>
      <c r="H245" s="20">
        <f t="shared" si="3"/>
        <v>302</v>
      </c>
      <c r="I245" s="14" t="str">
        <f t="shared" si="1"/>
        <v>Approval Threshold</v>
      </c>
    </row>
    <row r="246">
      <c r="A246" s="18" t="s">
        <v>253</v>
      </c>
      <c r="B246" s="22">
        <v>206.0</v>
      </c>
      <c r="C246" s="9">
        <v>2.286131E7</v>
      </c>
      <c r="D246" s="9">
        <v>5.341112E7</v>
      </c>
      <c r="E246" s="10" t="str">
        <f>IF(C246&gt;percent,"YES","NO")</f>
        <v>NO</v>
      </c>
      <c r="F246" s="19">
        <v>70000.0</v>
      </c>
      <c r="G246" s="12" t="str">
        <f t="shared" si="2"/>
        <v>NOT FUNDED</v>
      </c>
      <c r="H246" s="20">
        <f t="shared" si="3"/>
        <v>302</v>
      </c>
      <c r="I246" s="14" t="str">
        <f t="shared" si="1"/>
        <v>Approval Threshold</v>
      </c>
    </row>
    <row r="247">
      <c r="A247" s="18" t="s">
        <v>254</v>
      </c>
      <c r="B247" s="22">
        <v>213.0</v>
      </c>
      <c r="C247" s="9">
        <v>2.2436434E7</v>
      </c>
      <c r="D247" s="9">
        <v>2.9935293E7</v>
      </c>
      <c r="E247" s="10" t="str">
        <f>IF(C247&gt;percent,"YES","NO")</f>
        <v>NO</v>
      </c>
      <c r="F247" s="19">
        <v>19950.0</v>
      </c>
      <c r="G247" s="12" t="str">
        <f t="shared" si="2"/>
        <v>NOT FUNDED</v>
      </c>
      <c r="H247" s="20">
        <f t="shared" si="3"/>
        <v>302</v>
      </c>
      <c r="I247" s="14" t="str">
        <f t="shared" si="1"/>
        <v>Approval Threshold</v>
      </c>
    </row>
    <row r="248">
      <c r="A248" s="18" t="s">
        <v>255</v>
      </c>
      <c r="B248" s="22">
        <v>244.0</v>
      </c>
      <c r="C248" s="9">
        <v>2.2410947E7</v>
      </c>
      <c r="D248" s="9">
        <v>3.1773693E7</v>
      </c>
      <c r="E248" s="10" t="str">
        <f>IF(C248&gt;percent,"YES","NO")</f>
        <v>NO</v>
      </c>
      <c r="F248" s="19">
        <v>200000.0</v>
      </c>
      <c r="G248" s="12" t="str">
        <f t="shared" si="2"/>
        <v>NOT FUNDED</v>
      </c>
      <c r="H248" s="20">
        <f t="shared" si="3"/>
        <v>302</v>
      </c>
      <c r="I248" s="14" t="str">
        <f t="shared" si="1"/>
        <v>Approval Threshold</v>
      </c>
    </row>
    <row r="249">
      <c r="A249" s="18" t="s">
        <v>256</v>
      </c>
      <c r="B249" s="22">
        <v>214.0</v>
      </c>
      <c r="C249" s="9">
        <v>2.2382384E7</v>
      </c>
      <c r="D249" s="9">
        <v>3.6446456E7</v>
      </c>
      <c r="E249" s="10" t="str">
        <f>IF(C249&gt;percent,"YES","NO")</f>
        <v>NO</v>
      </c>
      <c r="F249" s="19">
        <v>147435.0</v>
      </c>
      <c r="G249" s="12" t="str">
        <f t="shared" si="2"/>
        <v>NOT FUNDED</v>
      </c>
      <c r="H249" s="20">
        <f t="shared" si="3"/>
        <v>302</v>
      </c>
      <c r="I249" s="14" t="str">
        <f t="shared" si="1"/>
        <v>Approval Threshold</v>
      </c>
    </row>
    <row r="250">
      <c r="A250" s="18" t="s">
        <v>257</v>
      </c>
      <c r="B250" s="22">
        <v>196.0</v>
      </c>
      <c r="C250" s="9">
        <v>2.2301046E7</v>
      </c>
      <c r="D250" s="9">
        <v>3.9717587E7</v>
      </c>
      <c r="E250" s="10" t="str">
        <f>IF(C250&gt;percent,"YES","NO")</f>
        <v>NO</v>
      </c>
      <c r="F250" s="19">
        <v>100000.0</v>
      </c>
      <c r="G250" s="12" t="str">
        <f t="shared" si="2"/>
        <v>NOT FUNDED</v>
      </c>
      <c r="H250" s="20">
        <f t="shared" si="3"/>
        <v>302</v>
      </c>
      <c r="I250" s="14" t="str">
        <f t="shared" si="1"/>
        <v>Approval Threshold</v>
      </c>
    </row>
    <row r="251">
      <c r="A251" s="18" t="s">
        <v>258</v>
      </c>
      <c r="B251" s="22">
        <v>208.0</v>
      </c>
      <c r="C251" s="9">
        <v>2.211716E7</v>
      </c>
      <c r="D251" s="9">
        <v>3.3179526E7</v>
      </c>
      <c r="E251" s="10" t="str">
        <f>IF(C251&gt;percent,"YES","NO")</f>
        <v>NO</v>
      </c>
      <c r="F251" s="19">
        <v>150000.0</v>
      </c>
      <c r="G251" s="12" t="str">
        <f t="shared" si="2"/>
        <v>NOT FUNDED</v>
      </c>
      <c r="H251" s="20">
        <f t="shared" si="3"/>
        <v>302</v>
      </c>
      <c r="I251" s="14" t="str">
        <f t="shared" si="1"/>
        <v>Approval Threshold</v>
      </c>
    </row>
    <row r="252">
      <c r="A252" s="18" t="s">
        <v>259</v>
      </c>
      <c r="B252" s="22">
        <v>187.0</v>
      </c>
      <c r="C252" s="9">
        <v>2.2059439E7</v>
      </c>
      <c r="D252" s="9">
        <v>3.1039415E7</v>
      </c>
      <c r="E252" s="10" t="str">
        <f>IF(C252&gt;percent,"YES","NO")</f>
        <v>NO</v>
      </c>
      <c r="F252" s="19">
        <v>90000.0</v>
      </c>
      <c r="G252" s="12" t="str">
        <f t="shared" si="2"/>
        <v>NOT FUNDED</v>
      </c>
      <c r="H252" s="20">
        <f t="shared" si="3"/>
        <v>302</v>
      </c>
      <c r="I252" s="14" t="str">
        <f t="shared" si="1"/>
        <v>Approval Threshold</v>
      </c>
    </row>
    <row r="253">
      <c r="A253" s="18" t="s">
        <v>260</v>
      </c>
      <c r="B253" s="22">
        <v>215.0</v>
      </c>
      <c r="C253" s="9">
        <v>2.1958107E7</v>
      </c>
      <c r="D253" s="9">
        <v>4.9306343E7</v>
      </c>
      <c r="E253" s="10" t="str">
        <f>IF(C253&gt;percent,"YES","NO")</f>
        <v>NO</v>
      </c>
      <c r="F253" s="19">
        <v>90000.0</v>
      </c>
      <c r="G253" s="12" t="str">
        <f t="shared" si="2"/>
        <v>NOT FUNDED</v>
      </c>
      <c r="H253" s="20">
        <f t="shared" si="3"/>
        <v>302</v>
      </c>
      <c r="I253" s="14" t="str">
        <f t="shared" si="1"/>
        <v>Approval Threshold</v>
      </c>
    </row>
    <row r="254">
      <c r="A254" s="18" t="s">
        <v>261</v>
      </c>
      <c r="B254" s="22">
        <v>225.0</v>
      </c>
      <c r="C254" s="9">
        <v>2.1955846E7</v>
      </c>
      <c r="D254" s="9">
        <v>4.0970783E7</v>
      </c>
      <c r="E254" s="10" t="str">
        <f>IF(C254&gt;percent,"YES","NO")</f>
        <v>NO</v>
      </c>
      <c r="F254" s="19">
        <v>99750.0</v>
      </c>
      <c r="G254" s="12" t="str">
        <f t="shared" si="2"/>
        <v>NOT FUNDED</v>
      </c>
      <c r="H254" s="20">
        <f t="shared" si="3"/>
        <v>302</v>
      </c>
      <c r="I254" s="14" t="str">
        <f t="shared" si="1"/>
        <v>Approval Threshold</v>
      </c>
    </row>
    <row r="255">
      <c r="A255" s="18" t="s">
        <v>262</v>
      </c>
      <c r="B255" s="22">
        <v>221.0</v>
      </c>
      <c r="C255" s="9">
        <v>2.1936827E7</v>
      </c>
      <c r="D255" s="9">
        <v>4.2276897E7</v>
      </c>
      <c r="E255" s="10" t="str">
        <f>IF(C255&gt;percent,"YES","NO")</f>
        <v>NO</v>
      </c>
      <c r="F255" s="19">
        <v>50000.0</v>
      </c>
      <c r="G255" s="12" t="str">
        <f t="shared" si="2"/>
        <v>NOT FUNDED</v>
      </c>
      <c r="H255" s="20">
        <f t="shared" si="3"/>
        <v>302</v>
      </c>
      <c r="I255" s="14" t="str">
        <f t="shared" si="1"/>
        <v>Approval Threshold</v>
      </c>
    </row>
    <row r="256">
      <c r="A256" s="18" t="s">
        <v>263</v>
      </c>
      <c r="B256" s="22">
        <v>229.0</v>
      </c>
      <c r="C256" s="9">
        <v>2.1674071E7</v>
      </c>
      <c r="D256" s="9">
        <v>4.3435738E7</v>
      </c>
      <c r="E256" s="10" t="str">
        <f>IF(C256&gt;percent,"YES","NO")</f>
        <v>NO</v>
      </c>
      <c r="F256" s="19">
        <v>100000.0</v>
      </c>
      <c r="G256" s="12" t="str">
        <f t="shared" si="2"/>
        <v>NOT FUNDED</v>
      </c>
      <c r="H256" s="20">
        <f t="shared" si="3"/>
        <v>302</v>
      </c>
      <c r="I256" s="14" t="str">
        <f t="shared" si="1"/>
        <v>Approval Threshold</v>
      </c>
    </row>
    <row r="257">
      <c r="A257" s="18" t="s">
        <v>264</v>
      </c>
      <c r="B257" s="22">
        <v>238.0</v>
      </c>
      <c r="C257" s="9">
        <v>2.1458518E7</v>
      </c>
      <c r="D257" s="9">
        <v>4.60569E7</v>
      </c>
      <c r="E257" s="10" t="str">
        <f>IF(C257&gt;percent,"YES","NO")</f>
        <v>NO</v>
      </c>
      <c r="F257" s="19">
        <v>199893.0</v>
      </c>
      <c r="G257" s="12" t="str">
        <f t="shared" si="2"/>
        <v>NOT FUNDED</v>
      </c>
      <c r="H257" s="20">
        <f t="shared" si="3"/>
        <v>302</v>
      </c>
      <c r="I257" s="14" t="str">
        <f t="shared" si="1"/>
        <v>Approval Threshold</v>
      </c>
    </row>
    <row r="258">
      <c r="A258" s="18" t="s">
        <v>265</v>
      </c>
      <c r="B258" s="22">
        <v>239.0</v>
      </c>
      <c r="C258" s="9">
        <v>2.0987538E7</v>
      </c>
      <c r="D258" s="9">
        <v>3.3632944E7</v>
      </c>
      <c r="E258" s="10" t="str">
        <f>IF(C258&gt;percent,"YES","NO")</f>
        <v>NO</v>
      </c>
      <c r="F258" s="19">
        <v>150000.0</v>
      </c>
      <c r="G258" s="12" t="str">
        <f t="shared" si="2"/>
        <v>NOT FUNDED</v>
      </c>
      <c r="H258" s="20">
        <f t="shared" si="3"/>
        <v>302</v>
      </c>
      <c r="I258" s="14" t="str">
        <f t="shared" si="1"/>
        <v>Approval Threshold</v>
      </c>
    </row>
    <row r="259">
      <c r="A259" s="18" t="s">
        <v>266</v>
      </c>
      <c r="B259" s="22">
        <v>213.0</v>
      </c>
      <c r="C259" s="9">
        <v>2.0967919E7</v>
      </c>
      <c r="D259" s="9">
        <v>4.4482348E7</v>
      </c>
      <c r="E259" s="10" t="str">
        <f>IF(C259&gt;percent,"YES","NO")</f>
        <v>NO</v>
      </c>
      <c r="F259" s="19">
        <v>19950.0</v>
      </c>
      <c r="G259" s="12" t="str">
        <f t="shared" si="2"/>
        <v>NOT FUNDED</v>
      </c>
      <c r="H259" s="20">
        <f t="shared" si="3"/>
        <v>302</v>
      </c>
      <c r="I259" s="14" t="str">
        <f t="shared" si="1"/>
        <v>Approval Threshold</v>
      </c>
    </row>
    <row r="260">
      <c r="A260" s="18" t="s">
        <v>267</v>
      </c>
      <c r="B260" s="22">
        <v>205.0</v>
      </c>
      <c r="C260" s="9">
        <v>2.0811552E7</v>
      </c>
      <c r="D260" s="9">
        <v>4.0086205E7</v>
      </c>
      <c r="E260" s="10" t="str">
        <f>IF(C260&gt;percent,"YES","NO")</f>
        <v>NO</v>
      </c>
      <c r="F260" s="19">
        <v>60000.0</v>
      </c>
      <c r="G260" s="12" t="str">
        <f t="shared" si="2"/>
        <v>NOT FUNDED</v>
      </c>
      <c r="H260" s="20">
        <f t="shared" si="3"/>
        <v>302</v>
      </c>
      <c r="I260" s="14" t="str">
        <f t="shared" si="1"/>
        <v>Approval Threshold</v>
      </c>
    </row>
    <row r="261">
      <c r="A261" s="18" t="s">
        <v>268</v>
      </c>
      <c r="B261" s="22">
        <v>250.0</v>
      </c>
      <c r="C261" s="9">
        <v>2.0772382E7</v>
      </c>
      <c r="D261" s="9">
        <v>5.8401547E7</v>
      </c>
      <c r="E261" s="10" t="str">
        <f>IF(C261&gt;percent,"YES","NO")</f>
        <v>NO</v>
      </c>
      <c r="F261" s="19">
        <v>200000.0</v>
      </c>
      <c r="G261" s="12" t="str">
        <f t="shared" si="2"/>
        <v>NOT FUNDED</v>
      </c>
      <c r="H261" s="20">
        <f t="shared" si="3"/>
        <v>302</v>
      </c>
      <c r="I261" s="14" t="str">
        <f t="shared" si="1"/>
        <v>Approval Threshold</v>
      </c>
    </row>
    <row r="262">
      <c r="A262" s="18" t="s">
        <v>269</v>
      </c>
      <c r="B262" s="22">
        <v>215.0</v>
      </c>
      <c r="C262" s="9">
        <v>2.0742812E7</v>
      </c>
      <c r="D262" s="9">
        <v>4.2018839E7</v>
      </c>
      <c r="E262" s="10" t="str">
        <f>IF(C262&gt;percent,"YES","NO")</f>
        <v>NO</v>
      </c>
      <c r="F262" s="19">
        <v>150000.0</v>
      </c>
      <c r="G262" s="12" t="str">
        <f t="shared" si="2"/>
        <v>NOT FUNDED</v>
      </c>
      <c r="H262" s="20">
        <f t="shared" si="3"/>
        <v>302</v>
      </c>
      <c r="I262" s="14" t="str">
        <f t="shared" si="1"/>
        <v>Approval Threshold</v>
      </c>
    </row>
    <row r="263">
      <c r="A263" s="18" t="s">
        <v>270</v>
      </c>
      <c r="B263" s="22">
        <v>203.0</v>
      </c>
      <c r="C263" s="9">
        <v>2.0741153E7</v>
      </c>
      <c r="D263" s="9">
        <v>3.3266388E7</v>
      </c>
      <c r="E263" s="10" t="str">
        <f>IF(C263&gt;percent,"YES","NO")</f>
        <v>NO</v>
      </c>
      <c r="F263" s="19">
        <v>50000.0</v>
      </c>
      <c r="G263" s="12" t="str">
        <f t="shared" si="2"/>
        <v>NOT FUNDED</v>
      </c>
      <c r="H263" s="20">
        <f t="shared" si="3"/>
        <v>302</v>
      </c>
      <c r="I263" s="14" t="str">
        <f t="shared" si="1"/>
        <v>Approval Threshold</v>
      </c>
    </row>
    <row r="264">
      <c r="A264" s="18" t="s">
        <v>271</v>
      </c>
      <c r="B264" s="22">
        <v>209.0</v>
      </c>
      <c r="C264" s="9">
        <v>2.0722514E7</v>
      </c>
      <c r="D264" s="9">
        <v>4.375239E7</v>
      </c>
      <c r="E264" s="10" t="str">
        <f>IF(C264&gt;percent,"YES","NO")</f>
        <v>NO</v>
      </c>
      <c r="F264" s="19">
        <v>200000.0</v>
      </c>
      <c r="G264" s="12" t="str">
        <f t="shared" si="2"/>
        <v>NOT FUNDED</v>
      </c>
      <c r="H264" s="20">
        <f t="shared" si="3"/>
        <v>302</v>
      </c>
      <c r="I264" s="14" t="str">
        <f t="shared" si="1"/>
        <v>Approval Threshold</v>
      </c>
    </row>
    <row r="265">
      <c r="A265" s="18" t="s">
        <v>272</v>
      </c>
      <c r="B265" s="22">
        <v>191.0</v>
      </c>
      <c r="C265" s="9">
        <v>2.0531918E7</v>
      </c>
      <c r="D265" s="9">
        <v>4.6561949E7</v>
      </c>
      <c r="E265" s="10" t="str">
        <f>IF(C265&gt;percent,"YES","NO")</f>
        <v>NO</v>
      </c>
      <c r="F265" s="19">
        <v>80000.0</v>
      </c>
      <c r="G265" s="12" t="str">
        <f t="shared" si="2"/>
        <v>NOT FUNDED</v>
      </c>
      <c r="H265" s="20">
        <f t="shared" si="3"/>
        <v>302</v>
      </c>
      <c r="I265" s="14" t="str">
        <f t="shared" si="1"/>
        <v>Approval Threshold</v>
      </c>
    </row>
    <row r="266">
      <c r="A266" s="18" t="s">
        <v>273</v>
      </c>
      <c r="B266" s="22">
        <v>228.0</v>
      </c>
      <c r="C266" s="9">
        <v>2.0297389E7</v>
      </c>
      <c r="D266" s="9">
        <v>5.3177474E7</v>
      </c>
      <c r="E266" s="10" t="str">
        <f>IF(C266&gt;percent,"YES","NO")</f>
        <v>NO</v>
      </c>
      <c r="F266" s="19">
        <v>45000.0</v>
      </c>
      <c r="G266" s="12" t="str">
        <f t="shared" si="2"/>
        <v>NOT FUNDED</v>
      </c>
      <c r="H266" s="20">
        <f t="shared" si="3"/>
        <v>302</v>
      </c>
      <c r="I266" s="14" t="str">
        <f t="shared" si="1"/>
        <v>Approval Threshold</v>
      </c>
    </row>
    <row r="267">
      <c r="A267" s="18" t="s">
        <v>274</v>
      </c>
      <c r="B267" s="22">
        <v>208.0</v>
      </c>
      <c r="C267" s="9">
        <v>2.0279912E7</v>
      </c>
      <c r="D267" s="9">
        <v>3.0140206E7</v>
      </c>
      <c r="E267" s="10" t="str">
        <f>IF(C267&gt;percent,"YES","NO")</f>
        <v>NO</v>
      </c>
      <c r="F267" s="19">
        <v>175000.0</v>
      </c>
      <c r="G267" s="12" t="str">
        <f t="shared" si="2"/>
        <v>NOT FUNDED</v>
      </c>
      <c r="H267" s="20">
        <f t="shared" si="3"/>
        <v>302</v>
      </c>
      <c r="I267" s="14" t="str">
        <f t="shared" si="1"/>
        <v>Approval Threshold</v>
      </c>
    </row>
    <row r="268">
      <c r="A268" s="18" t="s">
        <v>275</v>
      </c>
      <c r="B268" s="22">
        <v>198.0</v>
      </c>
      <c r="C268" s="9">
        <v>2.0272939E7</v>
      </c>
      <c r="D268" s="9">
        <v>4.8131592E7</v>
      </c>
      <c r="E268" s="10" t="str">
        <f>IF(C268&gt;percent,"YES","NO")</f>
        <v>NO</v>
      </c>
      <c r="F268" s="19">
        <v>190000.0</v>
      </c>
      <c r="G268" s="12" t="str">
        <f t="shared" si="2"/>
        <v>NOT FUNDED</v>
      </c>
      <c r="H268" s="20">
        <f t="shared" si="3"/>
        <v>302</v>
      </c>
      <c r="I268" s="14" t="str">
        <f t="shared" si="1"/>
        <v>Approval Threshold</v>
      </c>
    </row>
    <row r="269">
      <c r="A269" s="18" t="s">
        <v>276</v>
      </c>
      <c r="B269" s="22">
        <v>200.0</v>
      </c>
      <c r="C269" s="9">
        <v>2.0113042E7</v>
      </c>
      <c r="D269" s="9">
        <v>3.7808957E7</v>
      </c>
      <c r="E269" s="10" t="str">
        <f>IF(C269&gt;percent,"YES","NO")</f>
        <v>NO</v>
      </c>
      <c r="F269" s="19">
        <v>190000.0</v>
      </c>
      <c r="G269" s="12" t="str">
        <f t="shared" si="2"/>
        <v>NOT FUNDED</v>
      </c>
      <c r="H269" s="20">
        <f t="shared" si="3"/>
        <v>302</v>
      </c>
      <c r="I269" s="14" t="str">
        <f t="shared" si="1"/>
        <v>Approval Threshold</v>
      </c>
    </row>
    <row r="270">
      <c r="A270" s="18" t="s">
        <v>277</v>
      </c>
      <c r="B270" s="22">
        <v>191.0</v>
      </c>
      <c r="C270" s="9">
        <v>2.0051626E7</v>
      </c>
      <c r="D270" s="9">
        <v>3.5206406E7</v>
      </c>
      <c r="E270" s="10" t="str">
        <f>IF(C270&gt;percent,"YES","NO")</f>
        <v>NO</v>
      </c>
      <c r="F270" s="19">
        <v>189000.0</v>
      </c>
      <c r="G270" s="12" t="str">
        <f t="shared" si="2"/>
        <v>NOT FUNDED</v>
      </c>
      <c r="H270" s="20">
        <f t="shared" si="3"/>
        <v>302</v>
      </c>
      <c r="I270" s="14" t="str">
        <f t="shared" si="1"/>
        <v>Approval Threshold</v>
      </c>
    </row>
    <row r="271">
      <c r="A271" s="18" t="s">
        <v>278</v>
      </c>
      <c r="B271" s="22">
        <v>226.0</v>
      </c>
      <c r="C271" s="9">
        <v>2.0050008E7</v>
      </c>
      <c r="D271" s="9">
        <v>3.5774488E7</v>
      </c>
      <c r="E271" s="10" t="str">
        <f>IF(C271&gt;percent,"YES","NO")</f>
        <v>NO</v>
      </c>
      <c r="F271" s="19">
        <v>150000.0</v>
      </c>
      <c r="G271" s="12" t="str">
        <f t="shared" si="2"/>
        <v>NOT FUNDED</v>
      </c>
      <c r="H271" s="20">
        <f t="shared" si="3"/>
        <v>302</v>
      </c>
      <c r="I271" s="14" t="str">
        <f t="shared" si="1"/>
        <v>Approval Threshold</v>
      </c>
    </row>
    <row r="272">
      <c r="A272" s="18" t="s">
        <v>279</v>
      </c>
      <c r="B272" s="22">
        <v>178.0</v>
      </c>
      <c r="C272" s="9">
        <v>1.9875568E7</v>
      </c>
      <c r="D272" s="9">
        <v>5.1087847E7</v>
      </c>
      <c r="E272" s="10" t="str">
        <f>IF(C272&gt;percent,"YES","NO")</f>
        <v>NO</v>
      </c>
      <c r="F272" s="19">
        <v>100000.0</v>
      </c>
      <c r="G272" s="12" t="str">
        <f t="shared" si="2"/>
        <v>NOT FUNDED</v>
      </c>
      <c r="H272" s="20">
        <f t="shared" si="3"/>
        <v>302</v>
      </c>
      <c r="I272" s="14" t="str">
        <f t="shared" si="1"/>
        <v>Approval Threshold</v>
      </c>
    </row>
    <row r="273">
      <c r="A273" s="18" t="s">
        <v>280</v>
      </c>
      <c r="B273" s="22">
        <v>238.0</v>
      </c>
      <c r="C273" s="9">
        <v>1.9788941E7</v>
      </c>
      <c r="D273" s="9">
        <v>3.3292278E7</v>
      </c>
      <c r="E273" s="10" t="str">
        <f>IF(C273&gt;percent,"YES","NO")</f>
        <v>NO</v>
      </c>
      <c r="F273" s="19">
        <v>46550.0</v>
      </c>
      <c r="G273" s="12" t="str">
        <f t="shared" si="2"/>
        <v>NOT FUNDED</v>
      </c>
      <c r="H273" s="20">
        <f t="shared" si="3"/>
        <v>302</v>
      </c>
      <c r="I273" s="14" t="str">
        <f t="shared" si="1"/>
        <v>Approval Threshold</v>
      </c>
    </row>
    <row r="274">
      <c r="A274" s="18" t="s">
        <v>281</v>
      </c>
      <c r="B274" s="22">
        <v>230.0</v>
      </c>
      <c r="C274" s="9">
        <v>1.9773913E7</v>
      </c>
      <c r="D274" s="9">
        <v>4.5422225E7</v>
      </c>
      <c r="E274" s="10" t="str">
        <f>IF(C274&gt;percent,"YES","NO")</f>
        <v>NO</v>
      </c>
      <c r="F274" s="19">
        <v>200000.0</v>
      </c>
      <c r="G274" s="12" t="str">
        <f t="shared" si="2"/>
        <v>NOT FUNDED</v>
      </c>
      <c r="H274" s="20">
        <f t="shared" si="3"/>
        <v>302</v>
      </c>
      <c r="I274" s="14" t="str">
        <f t="shared" si="1"/>
        <v>Approval Threshold</v>
      </c>
    </row>
    <row r="275">
      <c r="A275" s="18" t="s">
        <v>282</v>
      </c>
      <c r="B275" s="22">
        <v>194.0</v>
      </c>
      <c r="C275" s="9">
        <v>1.9571742E7</v>
      </c>
      <c r="D275" s="9">
        <v>5.5685405E7</v>
      </c>
      <c r="E275" s="10" t="str">
        <f>IF(C275&gt;percent,"YES","NO")</f>
        <v>NO</v>
      </c>
      <c r="F275" s="19">
        <v>87770.0</v>
      </c>
      <c r="G275" s="12" t="str">
        <f t="shared" si="2"/>
        <v>NOT FUNDED</v>
      </c>
      <c r="H275" s="20">
        <f t="shared" si="3"/>
        <v>302</v>
      </c>
      <c r="I275" s="14" t="str">
        <f t="shared" si="1"/>
        <v>Approval Threshold</v>
      </c>
    </row>
    <row r="276">
      <c r="A276" s="18" t="s">
        <v>283</v>
      </c>
      <c r="B276" s="22">
        <v>220.0</v>
      </c>
      <c r="C276" s="9">
        <v>1.9444294E7</v>
      </c>
      <c r="D276" s="9">
        <v>4.2738825E7</v>
      </c>
      <c r="E276" s="10" t="str">
        <f>IF(C276&gt;percent,"YES","NO")</f>
        <v>NO</v>
      </c>
      <c r="F276" s="19">
        <v>48000.0</v>
      </c>
      <c r="G276" s="12" t="str">
        <f t="shared" si="2"/>
        <v>NOT FUNDED</v>
      </c>
      <c r="H276" s="20">
        <f t="shared" si="3"/>
        <v>302</v>
      </c>
      <c r="I276" s="14" t="str">
        <f t="shared" si="1"/>
        <v>Approval Threshold</v>
      </c>
    </row>
    <row r="277">
      <c r="A277" s="18" t="s">
        <v>284</v>
      </c>
      <c r="B277" s="22">
        <v>212.0</v>
      </c>
      <c r="C277" s="9">
        <v>1.9429096E7</v>
      </c>
      <c r="D277" s="9">
        <v>3.2691682E7</v>
      </c>
      <c r="E277" s="10" t="str">
        <f>IF(C277&gt;percent,"YES","NO")</f>
        <v>NO</v>
      </c>
      <c r="F277" s="19">
        <v>37000.0</v>
      </c>
      <c r="G277" s="12" t="str">
        <f t="shared" si="2"/>
        <v>NOT FUNDED</v>
      </c>
      <c r="H277" s="20">
        <f t="shared" si="3"/>
        <v>302</v>
      </c>
      <c r="I277" s="14" t="str">
        <f t="shared" si="1"/>
        <v>Approval Threshold</v>
      </c>
    </row>
    <row r="278">
      <c r="A278" s="18" t="s">
        <v>285</v>
      </c>
      <c r="B278" s="22">
        <v>194.0</v>
      </c>
      <c r="C278" s="9">
        <v>1.9088954E7</v>
      </c>
      <c r="D278" s="9">
        <v>3.2594475E7</v>
      </c>
      <c r="E278" s="10" t="str">
        <f>IF(C278&gt;percent,"YES","NO")</f>
        <v>NO</v>
      </c>
      <c r="F278" s="19">
        <v>100000.0</v>
      </c>
      <c r="G278" s="12" t="str">
        <f t="shared" si="2"/>
        <v>NOT FUNDED</v>
      </c>
      <c r="H278" s="20">
        <f t="shared" si="3"/>
        <v>302</v>
      </c>
      <c r="I278" s="14" t="str">
        <f t="shared" si="1"/>
        <v>Approval Threshold</v>
      </c>
    </row>
    <row r="279">
      <c r="A279" s="18" t="s">
        <v>286</v>
      </c>
      <c r="B279" s="22">
        <v>189.0</v>
      </c>
      <c r="C279" s="9">
        <v>1.8982474E7</v>
      </c>
      <c r="D279" s="9">
        <v>4.5491274E7</v>
      </c>
      <c r="E279" s="10" t="str">
        <f>IF(C279&gt;percent,"YES","NO")</f>
        <v>NO</v>
      </c>
      <c r="F279" s="19">
        <v>75000.0</v>
      </c>
      <c r="G279" s="12" t="str">
        <f t="shared" si="2"/>
        <v>NOT FUNDED</v>
      </c>
      <c r="H279" s="20">
        <f t="shared" si="3"/>
        <v>302</v>
      </c>
      <c r="I279" s="14" t="str">
        <f t="shared" si="1"/>
        <v>Approval Threshold</v>
      </c>
    </row>
    <row r="280">
      <c r="A280" s="18" t="s">
        <v>287</v>
      </c>
      <c r="B280" s="22">
        <v>202.0</v>
      </c>
      <c r="C280" s="9">
        <v>1.8963373E7</v>
      </c>
      <c r="D280" s="9">
        <v>3.5570557E7</v>
      </c>
      <c r="E280" s="10" t="str">
        <f>IF(C280&gt;percent,"YES","NO")</f>
        <v>NO</v>
      </c>
      <c r="F280" s="19">
        <v>50000.0</v>
      </c>
      <c r="G280" s="12" t="str">
        <f t="shared" si="2"/>
        <v>NOT FUNDED</v>
      </c>
      <c r="H280" s="20">
        <f t="shared" si="3"/>
        <v>302</v>
      </c>
      <c r="I280" s="14" t="str">
        <f t="shared" si="1"/>
        <v>Approval Threshold</v>
      </c>
    </row>
    <row r="281">
      <c r="A281" s="18" t="s">
        <v>288</v>
      </c>
      <c r="B281" s="22">
        <v>172.0</v>
      </c>
      <c r="C281" s="9">
        <v>1.8884502E7</v>
      </c>
      <c r="D281" s="9">
        <v>3.6324791E7</v>
      </c>
      <c r="E281" s="10" t="str">
        <f>IF(C281&gt;percent,"YES","NO")</f>
        <v>NO</v>
      </c>
      <c r="F281" s="19">
        <v>175000.0</v>
      </c>
      <c r="G281" s="12" t="str">
        <f t="shared" si="2"/>
        <v>NOT FUNDED</v>
      </c>
      <c r="H281" s="20">
        <f t="shared" si="3"/>
        <v>302</v>
      </c>
      <c r="I281" s="14" t="str">
        <f t="shared" si="1"/>
        <v>Approval Threshold</v>
      </c>
    </row>
    <row r="282">
      <c r="A282" s="18" t="s">
        <v>289</v>
      </c>
      <c r="B282" s="22">
        <v>211.0</v>
      </c>
      <c r="C282" s="9">
        <v>1.8805314E7</v>
      </c>
      <c r="D282" s="9">
        <v>4.8001008E7</v>
      </c>
      <c r="E282" s="10" t="str">
        <f>IF(C282&gt;percent,"YES","NO")</f>
        <v>NO</v>
      </c>
      <c r="F282" s="19">
        <v>150000.0</v>
      </c>
      <c r="G282" s="12" t="str">
        <f t="shared" si="2"/>
        <v>NOT FUNDED</v>
      </c>
      <c r="H282" s="20">
        <f t="shared" si="3"/>
        <v>302</v>
      </c>
      <c r="I282" s="14" t="str">
        <f t="shared" si="1"/>
        <v>Approval Threshold</v>
      </c>
    </row>
    <row r="283">
      <c r="A283" s="18" t="s">
        <v>290</v>
      </c>
      <c r="B283" s="22">
        <v>187.0</v>
      </c>
      <c r="C283" s="9">
        <v>1.8542741E7</v>
      </c>
      <c r="D283" s="9">
        <v>3.2097035E7</v>
      </c>
      <c r="E283" s="10" t="str">
        <f>IF(C283&gt;percent,"YES","NO")</f>
        <v>NO</v>
      </c>
      <c r="F283" s="19">
        <v>175000.0</v>
      </c>
      <c r="G283" s="12" t="str">
        <f t="shared" si="2"/>
        <v>NOT FUNDED</v>
      </c>
      <c r="H283" s="20">
        <f t="shared" si="3"/>
        <v>302</v>
      </c>
      <c r="I283" s="14" t="str">
        <f t="shared" si="1"/>
        <v>Approval Threshold</v>
      </c>
    </row>
    <row r="284">
      <c r="A284" s="18" t="s">
        <v>291</v>
      </c>
      <c r="B284" s="22">
        <v>218.0</v>
      </c>
      <c r="C284" s="9">
        <v>1.8467879E7</v>
      </c>
      <c r="D284" s="9">
        <v>4.7803128E7</v>
      </c>
      <c r="E284" s="10" t="str">
        <f>IF(C284&gt;percent,"YES","NO")</f>
        <v>NO</v>
      </c>
      <c r="F284" s="19">
        <v>185000.0</v>
      </c>
      <c r="G284" s="12" t="str">
        <f t="shared" si="2"/>
        <v>NOT FUNDED</v>
      </c>
      <c r="H284" s="20">
        <f t="shared" si="3"/>
        <v>302</v>
      </c>
      <c r="I284" s="14" t="str">
        <f t="shared" si="1"/>
        <v>Approval Threshold</v>
      </c>
    </row>
    <row r="285">
      <c r="A285" s="18" t="s">
        <v>292</v>
      </c>
      <c r="B285" s="22">
        <v>204.0</v>
      </c>
      <c r="C285" s="9">
        <v>1.8441564E7</v>
      </c>
      <c r="D285" s="9">
        <v>4.240306E7</v>
      </c>
      <c r="E285" s="10" t="str">
        <f>IF(C285&gt;percent,"YES","NO")</f>
        <v>NO</v>
      </c>
      <c r="F285" s="19">
        <v>60000.0</v>
      </c>
      <c r="G285" s="12" t="str">
        <f t="shared" si="2"/>
        <v>NOT FUNDED</v>
      </c>
      <c r="H285" s="20">
        <f t="shared" si="3"/>
        <v>302</v>
      </c>
      <c r="I285" s="14" t="str">
        <f t="shared" si="1"/>
        <v>Approval Threshold</v>
      </c>
    </row>
    <row r="286">
      <c r="A286" s="18" t="s">
        <v>293</v>
      </c>
      <c r="B286" s="22">
        <v>180.0</v>
      </c>
      <c r="C286" s="9">
        <v>1.8318499E7</v>
      </c>
      <c r="D286" s="9">
        <v>3.3720942E7</v>
      </c>
      <c r="E286" s="10" t="str">
        <f>IF(C286&gt;percent,"YES","NO")</f>
        <v>NO</v>
      </c>
      <c r="F286" s="19">
        <v>160000.0</v>
      </c>
      <c r="G286" s="12" t="str">
        <f t="shared" si="2"/>
        <v>NOT FUNDED</v>
      </c>
      <c r="H286" s="20">
        <f t="shared" si="3"/>
        <v>302</v>
      </c>
      <c r="I286" s="14" t="str">
        <f t="shared" si="1"/>
        <v>Approval Threshold</v>
      </c>
    </row>
    <row r="287">
      <c r="A287" s="18" t="s">
        <v>294</v>
      </c>
      <c r="B287" s="22">
        <v>206.0</v>
      </c>
      <c r="C287" s="9">
        <v>1.8311413E7</v>
      </c>
      <c r="D287" s="9">
        <v>4.5381202E7</v>
      </c>
      <c r="E287" s="10" t="str">
        <f>IF(C287&gt;percent,"YES","NO")</f>
        <v>NO</v>
      </c>
      <c r="F287" s="19">
        <v>87059.0</v>
      </c>
      <c r="G287" s="12" t="str">
        <f t="shared" si="2"/>
        <v>NOT FUNDED</v>
      </c>
      <c r="H287" s="20">
        <f t="shared" si="3"/>
        <v>302</v>
      </c>
      <c r="I287" s="14" t="str">
        <f t="shared" si="1"/>
        <v>Approval Threshold</v>
      </c>
    </row>
    <row r="288">
      <c r="A288" s="18" t="s">
        <v>295</v>
      </c>
      <c r="B288" s="22">
        <v>210.0</v>
      </c>
      <c r="C288" s="9">
        <v>1.8151423E7</v>
      </c>
      <c r="D288" s="9">
        <v>4.0353095E7</v>
      </c>
      <c r="E288" s="10" t="str">
        <f>IF(C288&gt;percent,"YES","NO")</f>
        <v>NO</v>
      </c>
      <c r="F288" s="19">
        <v>200000.0</v>
      </c>
      <c r="G288" s="12" t="str">
        <f t="shared" si="2"/>
        <v>NOT FUNDED</v>
      </c>
      <c r="H288" s="20">
        <f t="shared" si="3"/>
        <v>302</v>
      </c>
      <c r="I288" s="14" t="str">
        <f t="shared" si="1"/>
        <v>Approval Threshold</v>
      </c>
    </row>
    <row r="289">
      <c r="A289" s="18" t="s">
        <v>296</v>
      </c>
      <c r="B289" s="22">
        <v>191.0</v>
      </c>
      <c r="C289" s="9">
        <v>1.8014817E7</v>
      </c>
      <c r="D289" s="9">
        <v>4.2762889E7</v>
      </c>
      <c r="E289" s="10" t="str">
        <f>IF(C289&gt;percent,"YES","NO")</f>
        <v>NO</v>
      </c>
      <c r="F289" s="19">
        <v>70000.0</v>
      </c>
      <c r="G289" s="12" t="str">
        <f t="shared" si="2"/>
        <v>NOT FUNDED</v>
      </c>
      <c r="H289" s="20">
        <f t="shared" si="3"/>
        <v>302</v>
      </c>
      <c r="I289" s="14" t="str">
        <f t="shared" si="1"/>
        <v>Approval Threshold</v>
      </c>
    </row>
    <row r="290">
      <c r="A290" s="18" t="s">
        <v>297</v>
      </c>
      <c r="B290" s="22">
        <v>230.0</v>
      </c>
      <c r="C290" s="9">
        <v>1.799285E7</v>
      </c>
      <c r="D290" s="9">
        <v>5.5268175E7</v>
      </c>
      <c r="E290" s="10" t="str">
        <f>IF(C290&gt;percent,"YES","NO")</f>
        <v>NO</v>
      </c>
      <c r="F290" s="19">
        <v>45000.0</v>
      </c>
      <c r="G290" s="12" t="str">
        <f t="shared" si="2"/>
        <v>NOT FUNDED</v>
      </c>
      <c r="H290" s="20">
        <f t="shared" si="3"/>
        <v>302</v>
      </c>
      <c r="I290" s="14" t="str">
        <f t="shared" si="1"/>
        <v>Approval Threshold</v>
      </c>
    </row>
    <row r="291">
      <c r="A291" s="18" t="s">
        <v>298</v>
      </c>
      <c r="B291" s="22">
        <v>198.0</v>
      </c>
      <c r="C291" s="9">
        <v>1.7817844E7</v>
      </c>
      <c r="D291" s="9">
        <v>4.7480667E7</v>
      </c>
      <c r="E291" s="10" t="str">
        <f>IF(C291&gt;percent,"YES","NO")</f>
        <v>NO</v>
      </c>
      <c r="F291" s="19">
        <v>120000.0</v>
      </c>
      <c r="G291" s="12" t="str">
        <f t="shared" si="2"/>
        <v>NOT FUNDED</v>
      </c>
      <c r="H291" s="20">
        <f t="shared" si="3"/>
        <v>302</v>
      </c>
      <c r="I291" s="14" t="str">
        <f t="shared" si="1"/>
        <v>Approval Threshold</v>
      </c>
    </row>
    <row r="292">
      <c r="A292" s="18" t="s">
        <v>299</v>
      </c>
      <c r="B292" s="22">
        <v>187.0</v>
      </c>
      <c r="C292" s="9">
        <v>1.7746867E7</v>
      </c>
      <c r="D292" s="9">
        <v>2.8603326E7</v>
      </c>
      <c r="E292" s="10" t="str">
        <f>IF(C292&gt;percent,"YES","NO")</f>
        <v>NO</v>
      </c>
      <c r="F292" s="19">
        <v>125000.0</v>
      </c>
      <c r="G292" s="12" t="str">
        <f t="shared" si="2"/>
        <v>NOT FUNDED</v>
      </c>
      <c r="H292" s="20">
        <f t="shared" si="3"/>
        <v>302</v>
      </c>
      <c r="I292" s="14" t="str">
        <f t="shared" si="1"/>
        <v>Approval Threshold</v>
      </c>
    </row>
    <row r="293">
      <c r="A293" s="18" t="s">
        <v>300</v>
      </c>
      <c r="B293" s="22">
        <v>193.0</v>
      </c>
      <c r="C293" s="9">
        <v>1.7584234E7</v>
      </c>
      <c r="D293" s="9">
        <v>5.0335578E7</v>
      </c>
      <c r="E293" s="10" t="str">
        <f>IF(C293&gt;percent,"YES","NO")</f>
        <v>NO</v>
      </c>
      <c r="F293" s="19">
        <v>104166.0</v>
      </c>
      <c r="G293" s="12" t="str">
        <f t="shared" si="2"/>
        <v>NOT FUNDED</v>
      </c>
      <c r="H293" s="20">
        <f t="shared" si="3"/>
        <v>302</v>
      </c>
      <c r="I293" s="14" t="str">
        <f t="shared" si="1"/>
        <v>Approval Threshold</v>
      </c>
    </row>
    <row r="294">
      <c r="A294" s="18" t="s">
        <v>301</v>
      </c>
      <c r="B294" s="22">
        <v>225.0</v>
      </c>
      <c r="C294" s="9">
        <v>1.7555737E7</v>
      </c>
      <c r="D294" s="9">
        <v>3.5572025E7</v>
      </c>
      <c r="E294" s="10" t="str">
        <f>IF(C294&gt;percent,"YES","NO")</f>
        <v>NO</v>
      </c>
      <c r="F294" s="19">
        <v>74285.0</v>
      </c>
      <c r="G294" s="12" t="str">
        <f t="shared" si="2"/>
        <v>NOT FUNDED</v>
      </c>
      <c r="H294" s="20">
        <f t="shared" si="3"/>
        <v>302</v>
      </c>
      <c r="I294" s="14" t="str">
        <f t="shared" si="1"/>
        <v>Approval Threshold</v>
      </c>
    </row>
    <row r="295">
      <c r="A295" s="18" t="s">
        <v>302</v>
      </c>
      <c r="B295" s="22">
        <v>185.0</v>
      </c>
      <c r="C295" s="9">
        <v>1.7261752E7</v>
      </c>
      <c r="D295" s="9">
        <v>2.9775924E7</v>
      </c>
      <c r="E295" s="10" t="str">
        <f>IF(C295&gt;percent,"YES","NO")</f>
        <v>NO</v>
      </c>
      <c r="F295" s="19">
        <v>150000.0</v>
      </c>
      <c r="G295" s="12" t="str">
        <f t="shared" si="2"/>
        <v>NOT FUNDED</v>
      </c>
      <c r="H295" s="20">
        <f t="shared" si="3"/>
        <v>302</v>
      </c>
      <c r="I295" s="14" t="str">
        <f t="shared" si="1"/>
        <v>Approval Threshold</v>
      </c>
    </row>
    <row r="296">
      <c r="A296" s="18" t="s">
        <v>303</v>
      </c>
      <c r="B296" s="22">
        <v>231.0</v>
      </c>
      <c r="C296" s="9">
        <v>1.7213162E7</v>
      </c>
      <c r="D296" s="9">
        <v>4.9083325E7</v>
      </c>
      <c r="E296" s="10" t="str">
        <f>IF(C296&gt;percent,"YES","NO")</f>
        <v>NO</v>
      </c>
      <c r="F296" s="19">
        <v>75000.0</v>
      </c>
      <c r="G296" s="12" t="str">
        <f t="shared" si="2"/>
        <v>NOT FUNDED</v>
      </c>
      <c r="H296" s="20">
        <f t="shared" si="3"/>
        <v>302</v>
      </c>
      <c r="I296" s="14" t="str">
        <f t="shared" si="1"/>
        <v>Approval Threshold</v>
      </c>
    </row>
    <row r="297">
      <c r="A297" s="18" t="s">
        <v>304</v>
      </c>
      <c r="B297" s="22">
        <v>200.0</v>
      </c>
      <c r="C297" s="9">
        <v>1.7051606E7</v>
      </c>
      <c r="D297" s="9">
        <v>4.6435155E7</v>
      </c>
      <c r="E297" s="10" t="str">
        <f>IF(C297&gt;percent,"YES","NO")</f>
        <v>NO</v>
      </c>
      <c r="F297" s="19">
        <v>45000.0</v>
      </c>
      <c r="G297" s="12" t="str">
        <f t="shared" si="2"/>
        <v>NOT FUNDED</v>
      </c>
      <c r="H297" s="20">
        <f t="shared" si="3"/>
        <v>302</v>
      </c>
      <c r="I297" s="14" t="str">
        <f t="shared" si="1"/>
        <v>Approval Threshold</v>
      </c>
    </row>
    <row r="298">
      <c r="A298" s="18" t="s">
        <v>305</v>
      </c>
      <c r="B298" s="22">
        <v>177.0</v>
      </c>
      <c r="C298" s="9">
        <v>1.7026756E7</v>
      </c>
      <c r="D298" s="9">
        <v>5.6804949E7</v>
      </c>
      <c r="E298" s="10" t="str">
        <f>IF(C298&gt;percent,"YES","NO")</f>
        <v>NO</v>
      </c>
      <c r="F298" s="19">
        <v>150000.0</v>
      </c>
      <c r="G298" s="12" t="str">
        <f t="shared" si="2"/>
        <v>NOT FUNDED</v>
      </c>
      <c r="H298" s="20">
        <f t="shared" si="3"/>
        <v>302</v>
      </c>
      <c r="I298" s="14" t="str">
        <f t="shared" si="1"/>
        <v>Approval Threshold</v>
      </c>
    </row>
    <row r="299">
      <c r="A299" s="18" t="s">
        <v>306</v>
      </c>
      <c r="B299" s="22">
        <v>217.0</v>
      </c>
      <c r="C299" s="9">
        <v>1.695865E7</v>
      </c>
      <c r="D299" s="9">
        <v>3.8148948E7</v>
      </c>
      <c r="E299" s="10" t="str">
        <f>IF(C299&gt;percent,"YES","NO")</f>
        <v>NO</v>
      </c>
      <c r="F299" s="19">
        <v>110000.0</v>
      </c>
      <c r="G299" s="12" t="str">
        <f t="shared" si="2"/>
        <v>NOT FUNDED</v>
      </c>
      <c r="H299" s="20">
        <f t="shared" si="3"/>
        <v>302</v>
      </c>
      <c r="I299" s="14" t="str">
        <f t="shared" si="1"/>
        <v>Approval Threshold</v>
      </c>
    </row>
    <row r="300">
      <c r="A300" s="18" t="s">
        <v>307</v>
      </c>
      <c r="B300" s="22">
        <v>205.0</v>
      </c>
      <c r="C300" s="9">
        <v>1.6787505E7</v>
      </c>
      <c r="D300" s="9">
        <v>4.7542669E7</v>
      </c>
      <c r="E300" s="10" t="str">
        <f>IF(C300&gt;percent,"YES","NO")</f>
        <v>NO</v>
      </c>
      <c r="F300" s="19">
        <v>71540.0</v>
      </c>
      <c r="G300" s="12" t="str">
        <f t="shared" si="2"/>
        <v>NOT FUNDED</v>
      </c>
      <c r="H300" s="20">
        <f t="shared" si="3"/>
        <v>302</v>
      </c>
      <c r="I300" s="14" t="str">
        <f t="shared" si="1"/>
        <v>Approval Threshold</v>
      </c>
    </row>
    <row r="301">
      <c r="A301" s="18" t="s">
        <v>308</v>
      </c>
      <c r="B301" s="22">
        <v>185.0</v>
      </c>
      <c r="C301" s="9">
        <v>1.6776393E7</v>
      </c>
      <c r="D301" s="9">
        <v>3.046725E7</v>
      </c>
      <c r="E301" s="10" t="str">
        <f>IF(C301&gt;percent,"YES","NO")</f>
        <v>NO</v>
      </c>
      <c r="F301" s="19">
        <v>120000.0</v>
      </c>
      <c r="G301" s="12" t="str">
        <f t="shared" si="2"/>
        <v>NOT FUNDED</v>
      </c>
      <c r="H301" s="20">
        <f t="shared" si="3"/>
        <v>302</v>
      </c>
      <c r="I301" s="14" t="str">
        <f t="shared" si="1"/>
        <v>Approval Threshold</v>
      </c>
    </row>
    <row r="302">
      <c r="A302" s="18" t="s">
        <v>309</v>
      </c>
      <c r="B302" s="22">
        <v>209.0</v>
      </c>
      <c r="C302" s="9">
        <v>1.6761778E7</v>
      </c>
      <c r="D302" s="9">
        <v>4.9568911E7</v>
      </c>
      <c r="E302" s="10" t="str">
        <f>IF(C302&gt;percent,"YES","NO")</f>
        <v>NO</v>
      </c>
      <c r="F302" s="19">
        <v>120000.0</v>
      </c>
      <c r="G302" s="12" t="str">
        <f t="shared" si="2"/>
        <v>NOT FUNDED</v>
      </c>
      <c r="H302" s="20">
        <f t="shared" si="3"/>
        <v>302</v>
      </c>
      <c r="I302" s="14" t="str">
        <f t="shared" si="1"/>
        <v>Approval Threshold</v>
      </c>
    </row>
    <row r="303">
      <c r="A303" s="18" t="s">
        <v>310</v>
      </c>
      <c r="B303" s="22">
        <v>194.0</v>
      </c>
      <c r="C303" s="9">
        <v>1.6660295E7</v>
      </c>
      <c r="D303" s="9">
        <v>4.5466584E7</v>
      </c>
      <c r="E303" s="10" t="str">
        <f>IF(C303&gt;percent,"YES","NO")</f>
        <v>NO</v>
      </c>
      <c r="F303" s="19">
        <v>182812.0</v>
      </c>
      <c r="G303" s="12" t="str">
        <f t="shared" si="2"/>
        <v>NOT FUNDED</v>
      </c>
      <c r="H303" s="20">
        <f t="shared" si="3"/>
        <v>302</v>
      </c>
      <c r="I303" s="14" t="str">
        <f t="shared" si="1"/>
        <v>Approval Threshold</v>
      </c>
    </row>
    <row r="304">
      <c r="A304" s="18" t="s">
        <v>311</v>
      </c>
      <c r="B304" s="22">
        <v>221.0</v>
      </c>
      <c r="C304" s="9">
        <v>1.6447733E7</v>
      </c>
      <c r="D304" s="9">
        <v>4.3369621E7</v>
      </c>
      <c r="E304" s="10" t="str">
        <f>IF(C304&gt;percent,"YES","NO")</f>
        <v>NO</v>
      </c>
      <c r="F304" s="19">
        <v>200000.0</v>
      </c>
      <c r="G304" s="12" t="str">
        <f t="shared" si="2"/>
        <v>NOT FUNDED</v>
      </c>
      <c r="H304" s="20">
        <f t="shared" si="3"/>
        <v>302</v>
      </c>
      <c r="I304" s="14" t="str">
        <f t="shared" si="1"/>
        <v>Approval Threshold</v>
      </c>
    </row>
    <row r="305">
      <c r="A305" s="18" t="s">
        <v>312</v>
      </c>
      <c r="B305" s="22">
        <v>192.0</v>
      </c>
      <c r="C305" s="9">
        <v>1.6004992E7</v>
      </c>
      <c r="D305" s="9">
        <v>4.3260341E7</v>
      </c>
      <c r="E305" s="10" t="str">
        <f>IF(C305&gt;percent,"YES","NO")</f>
        <v>NO</v>
      </c>
      <c r="F305" s="19">
        <v>25000.0</v>
      </c>
      <c r="G305" s="12" t="str">
        <f t="shared" si="2"/>
        <v>NOT FUNDED</v>
      </c>
      <c r="H305" s="20">
        <f t="shared" si="3"/>
        <v>302</v>
      </c>
      <c r="I305" s="14" t="str">
        <f t="shared" si="1"/>
        <v>Approval Threshold</v>
      </c>
    </row>
    <row r="306">
      <c r="A306" s="18" t="s">
        <v>313</v>
      </c>
      <c r="B306" s="22">
        <v>182.0</v>
      </c>
      <c r="C306" s="9">
        <v>1.5903446E7</v>
      </c>
      <c r="D306" s="9">
        <v>4.6214825E7</v>
      </c>
      <c r="E306" s="10" t="str">
        <f>IF(C306&gt;percent,"YES","NO")</f>
        <v>NO</v>
      </c>
      <c r="F306" s="19">
        <v>100000.0</v>
      </c>
      <c r="G306" s="12" t="str">
        <f t="shared" si="2"/>
        <v>NOT FUNDED</v>
      </c>
      <c r="H306" s="20">
        <f t="shared" si="3"/>
        <v>302</v>
      </c>
      <c r="I306" s="14" t="str">
        <f t="shared" si="1"/>
        <v>Approval Threshold</v>
      </c>
    </row>
    <row r="307">
      <c r="A307" s="18" t="s">
        <v>314</v>
      </c>
      <c r="B307" s="22">
        <v>184.0</v>
      </c>
      <c r="C307" s="9">
        <v>1.5766876E7</v>
      </c>
      <c r="D307" s="9">
        <v>2.7940574E7</v>
      </c>
      <c r="E307" s="10" t="str">
        <f>IF(C307&gt;percent,"YES","NO")</f>
        <v>NO</v>
      </c>
      <c r="F307" s="19">
        <v>30000.0</v>
      </c>
      <c r="G307" s="12" t="str">
        <f t="shared" si="2"/>
        <v>NOT FUNDED</v>
      </c>
      <c r="H307" s="20">
        <f t="shared" si="3"/>
        <v>302</v>
      </c>
      <c r="I307" s="14" t="str">
        <f t="shared" si="1"/>
        <v>Approval Threshold</v>
      </c>
    </row>
    <row r="308">
      <c r="A308" s="18" t="s">
        <v>315</v>
      </c>
      <c r="B308" s="22">
        <v>211.0</v>
      </c>
      <c r="C308" s="9">
        <v>1.5676377E7</v>
      </c>
      <c r="D308" s="9">
        <v>4.8048406E7</v>
      </c>
      <c r="E308" s="10" t="str">
        <f>IF(C308&gt;percent,"YES","NO")</f>
        <v>NO</v>
      </c>
      <c r="F308" s="19">
        <v>193500.0</v>
      </c>
      <c r="G308" s="12" t="str">
        <f t="shared" si="2"/>
        <v>NOT FUNDED</v>
      </c>
      <c r="H308" s="20">
        <f t="shared" si="3"/>
        <v>302</v>
      </c>
      <c r="I308" s="14" t="str">
        <f t="shared" si="1"/>
        <v>Approval Threshold</v>
      </c>
    </row>
    <row r="309">
      <c r="A309" s="18" t="s">
        <v>316</v>
      </c>
      <c r="B309" s="22">
        <v>249.0</v>
      </c>
      <c r="C309" s="9">
        <v>1.5609487E7</v>
      </c>
      <c r="D309" s="9">
        <v>5.2262942E7</v>
      </c>
      <c r="E309" s="10" t="str">
        <f>IF(C309&gt;percent,"YES","NO")</f>
        <v>NO</v>
      </c>
      <c r="F309" s="19">
        <v>30000.0</v>
      </c>
      <c r="G309" s="12" t="str">
        <f t="shared" si="2"/>
        <v>NOT FUNDED</v>
      </c>
      <c r="H309" s="20">
        <f t="shared" si="3"/>
        <v>302</v>
      </c>
      <c r="I309" s="14" t="str">
        <f t="shared" si="1"/>
        <v>Approval Threshold</v>
      </c>
    </row>
    <row r="310">
      <c r="A310" s="18" t="s">
        <v>317</v>
      </c>
      <c r="B310" s="22">
        <v>184.0</v>
      </c>
      <c r="C310" s="9">
        <v>1.5480105E7</v>
      </c>
      <c r="D310" s="9">
        <v>4.7784154E7</v>
      </c>
      <c r="E310" s="10" t="str">
        <f>IF(C310&gt;percent,"YES","NO")</f>
        <v>NO</v>
      </c>
      <c r="F310" s="19">
        <v>80000.0</v>
      </c>
      <c r="G310" s="12" t="str">
        <f t="shared" si="2"/>
        <v>NOT FUNDED</v>
      </c>
      <c r="H310" s="20">
        <f t="shared" si="3"/>
        <v>302</v>
      </c>
      <c r="I310" s="14" t="str">
        <f t="shared" si="1"/>
        <v>Approval Threshold</v>
      </c>
    </row>
    <row r="311">
      <c r="A311" s="18" t="s">
        <v>318</v>
      </c>
      <c r="B311" s="22">
        <v>225.0</v>
      </c>
      <c r="C311" s="9">
        <v>1.5479438E7</v>
      </c>
      <c r="D311" s="9">
        <v>5.4817592E7</v>
      </c>
      <c r="E311" s="10" t="str">
        <f>IF(C311&gt;percent,"YES","NO")</f>
        <v>NO</v>
      </c>
      <c r="F311" s="19">
        <v>75000.0</v>
      </c>
      <c r="G311" s="12" t="str">
        <f t="shared" si="2"/>
        <v>NOT FUNDED</v>
      </c>
      <c r="H311" s="20">
        <f t="shared" si="3"/>
        <v>302</v>
      </c>
      <c r="I311" s="14" t="str">
        <f t="shared" si="1"/>
        <v>Approval Threshold</v>
      </c>
    </row>
    <row r="312">
      <c r="A312" s="18" t="s">
        <v>319</v>
      </c>
      <c r="B312" s="22">
        <v>196.0</v>
      </c>
      <c r="C312" s="9">
        <v>1.541225E7</v>
      </c>
      <c r="D312" s="9">
        <v>4.5715202E7</v>
      </c>
      <c r="E312" s="10" t="str">
        <f>IF(C312&gt;percent,"YES","NO")</f>
        <v>NO</v>
      </c>
      <c r="F312" s="19">
        <v>32000.0</v>
      </c>
      <c r="G312" s="12" t="str">
        <f t="shared" si="2"/>
        <v>NOT FUNDED</v>
      </c>
      <c r="H312" s="20">
        <f t="shared" si="3"/>
        <v>302</v>
      </c>
      <c r="I312" s="14" t="str">
        <f t="shared" si="1"/>
        <v>Approval Threshold</v>
      </c>
    </row>
    <row r="313">
      <c r="A313" s="18" t="s">
        <v>320</v>
      </c>
      <c r="B313" s="22">
        <v>181.0</v>
      </c>
      <c r="C313" s="9">
        <v>1.5406538E7</v>
      </c>
      <c r="D313" s="9">
        <v>4.2626136E7</v>
      </c>
      <c r="E313" s="10" t="str">
        <f>IF(C313&gt;percent,"YES","NO")</f>
        <v>NO</v>
      </c>
      <c r="F313" s="19">
        <v>40000.0</v>
      </c>
      <c r="G313" s="12" t="str">
        <f t="shared" si="2"/>
        <v>NOT FUNDED</v>
      </c>
      <c r="H313" s="20">
        <f t="shared" si="3"/>
        <v>302</v>
      </c>
      <c r="I313" s="14" t="str">
        <f t="shared" si="1"/>
        <v>Approval Threshold</v>
      </c>
    </row>
    <row r="314">
      <c r="A314" s="18" t="s">
        <v>321</v>
      </c>
      <c r="B314" s="22">
        <v>175.0</v>
      </c>
      <c r="C314" s="9">
        <v>1.5373745E7</v>
      </c>
      <c r="D314" s="9">
        <v>4.476149E7</v>
      </c>
      <c r="E314" s="10" t="str">
        <f>IF(C314&gt;percent,"YES","NO")</f>
        <v>NO</v>
      </c>
      <c r="F314" s="19">
        <v>95000.0</v>
      </c>
      <c r="G314" s="12" t="str">
        <f t="shared" si="2"/>
        <v>NOT FUNDED</v>
      </c>
      <c r="H314" s="20">
        <f t="shared" si="3"/>
        <v>302</v>
      </c>
      <c r="I314" s="14" t="str">
        <f t="shared" si="1"/>
        <v>Approval Threshold</v>
      </c>
    </row>
    <row r="315">
      <c r="A315" s="18" t="s">
        <v>322</v>
      </c>
      <c r="B315" s="22">
        <v>232.0</v>
      </c>
      <c r="C315" s="9">
        <v>1.5271389E7</v>
      </c>
      <c r="D315" s="9">
        <v>4.1005536E7</v>
      </c>
      <c r="E315" s="10" t="str">
        <f>IF(C315&gt;percent,"YES","NO")</f>
        <v>NO</v>
      </c>
      <c r="F315" s="19">
        <v>175000.0</v>
      </c>
      <c r="G315" s="12" t="str">
        <f t="shared" si="2"/>
        <v>NOT FUNDED</v>
      </c>
      <c r="H315" s="20">
        <f t="shared" si="3"/>
        <v>302</v>
      </c>
      <c r="I315" s="14" t="str">
        <f t="shared" si="1"/>
        <v>Approval Threshold</v>
      </c>
    </row>
    <row r="316">
      <c r="A316" s="18" t="s">
        <v>323</v>
      </c>
      <c r="B316" s="22">
        <v>218.0</v>
      </c>
      <c r="C316" s="9">
        <v>1.5247488E7</v>
      </c>
      <c r="D316" s="9">
        <v>4.7749522E7</v>
      </c>
      <c r="E316" s="10" t="str">
        <f>IF(C316&gt;percent,"YES","NO")</f>
        <v>NO</v>
      </c>
      <c r="F316" s="19">
        <v>175000.0</v>
      </c>
      <c r="G316" s="12" t="str">
        <f t="shared" si="2"/>
        <v>NOT FUNDED</v>
      </c>
      <c r="H316" s="20">
        <f t="shared" si="3"/>
        <v>302</v>
      </c>
      <c r="I316" s="14" t="str">
        <f t="shared" si="1"/>
        <v>Approval Threshold</v>
      </c>
    </row>
    <row r="317">
      <c r="A317" s="18" t="s">
        <v>324</v>
      </c>
      <c r="B317" s="22">
        <v>219.0</v>
      </c>
      <c r="C317" s="9">
        <v>1.51197E7</v>
      </c>
      <c r="D317" s="9">
        <v>4.9268758E7</v>
      </c>
      <c r="E317" s="10" t="str">
        <f>IF(C317&gt;percent,"YES","NO")</f>
        <v>NO</v>
      </c>
      <c r="F317" s="19">
        <v>100000.0</v>
      </c>
      <c r="G317" s="12" t="str">
        <f t="shared" si="2"/>
        <v>NOT FUNDED</v>
      </c>
      <c r="H317" s="20">
        <f t="shared" si="3"/>
        <v>302</v>
      </c>
      <c r="I317" s="14" t="str">
        <f t="shared" si="1"/>
        <v>Approval Threshold</v>
      </c>
    </row>
    <row r="318">
      <c r="A318" s="18" t="s">
        <v>325</v>
      </c>
      <c r="B318" s="22">
        <v>207.0</v>
      </c>
      <c r="C318" s="9">
        <v>1.5100931E7</v>
      </c>
      <c r="D318" s="9">
        <v>4.7804127E7</v>
      </c>
      <c r="E318" s="10" t="str">
        <f>IF(C318&gt;percent,"YES","NO")</f>
        <v>NO</v>
      </c>
      <c r="F318" s="19">
        <v>50000.0</v>
      </c>
      <c r="G318" s="12" t="str">
        <f t="shared" si="2"/>
        <v>NOT FUNDED</v>
      </c>
      <c r="H318" s="20">
        <f t="shared" si="3"/>
        <v>302</v>
      </c>
      <c r="I318" s="14" t="str">
        <f t="shared" si="1"/>
        <v>Approval Threshold</v>
      </c>
    </row>
    <row r="319">
      <c r="A319" s="18" t="s">
        <v>326</v>
      </c>
      <c r="B319" s="22">
        <v>205.0</v>
      </c>
      <c r="C319" s="9">
        <v>1.4955476E7</v>
      </c>
      <c r="D319" s="9">
        <v>3.2262135E7</v>
      </c>
      <c r="E319" s="10" t="str">
        <f>IF(C319&gt;percent,"YES","NO")</f>
        <v>NO</v>
      </c>
      <c r="F319" s="19">
        <v>107886.0</v>
      </c>
      <c r="G319" s="12" t="str">
        <f t="shared" si="2"/>
        <v>NOT FUNDED</v>
      </c>
      <c r="H319" s="20">
        <f t="shared" si="3"/>
        <v>302</v>
      </c>
      <c r="I319" s="14" t="str">
        <f t="shared" si="1"/>
        <v>Approval Threshold</v>
      </c>
    </row>
    <row r="320">
      <c r="A320" s="18" t="s">
        <v>327</v>
      </c>
      <c r="B320" s="22">
        <v>193.0</v>
      </c>
      <c r="C320" s="9">
        <v>1.4915504E7</v>
      </c>
      <c r="D320" s="9">
        <v>5.1888797E7</v>
      </c>
      <c r="E320" s="10" t="str">
        <f>IF(C320&gt;percent,"YES","NO")</f>
        <v>NO</v>
      </c>
      <c r="F320" s="19">
        <v>200000.0</v>
      </c>
      <c r="G320" s="12" t="str">
        <f t="shared" si="2"/>
        <v>NOT FUNDED</v>
      </c>
      <c r="H320" s="20">
        <f t="shared" si="3"/>
        <v>302</v>
      </c>
      <c r="I320" s="14" t="str">
        <f t="shared" si="1"/>
        <v>Approval Threshold</v>
      </c>
    </row>
    <row r="321">
      <c r="A321" s="18" t="s">
        <v>328</v>
      </c>
      <c r="B321" s="22">
        <v>202.0</v>
      </c>
      <c r="C321" s="9">
        <v>1.4885274E7</v>
      </c>
      <c r="D321" s="9">
        <v>4.8837624E7</v>
      </c>
      <c r="E321" s="10" t="str">
        <f>IF(C321&gt;percent,"YES","NO")</f>
        <v>NO</v>
      </c>
      <c r="F321" s="19">
        <v>75000.0</v>
      </c>
      <c r="G321" s="12" t="str">
        <f t="shared" si="2"/>
        <v>NOT FUNDED</v>
      </c>
      <c r="H321" s="20">
        <f t="shared" si="3"/>
        <v>302</v>
      </c>
      <c r="I321" s="14" t="str">
        <f t="shared" si="1"/>
        <v>Approval Threshold</v>
      </c>
    </row>
    <row r="322">
      <c r="A322" s="18" t="s">
        <v>329</v>
      </c>
      <c r="B322" s="22">
        <v>220.0</v>
      </c>
      <c r="C322" s="9">
        <v>1.4843331E7</v>
      </c>
      <c r="D322" s="9">
        <v>3.0317398E7</v>
      </c>
      <c r="E322" s="10" t="str">
        <f>IF(C322&gt;percent,"YES","NO")</f>
        <v>NO</v>
      </c>
      <c r="F322" s="19">
        <v>50000.0</v>
      </c>
      <c r="G322" s="12" t="str">
        <f t="shared" si="2"/>
        <v>NOT FUNDED</v>
      </c>
      <c r="H322" s="20">
        <f t="shared" si="3"/>
        <v>302</v>
      </c>
      <c r="I322" s="14" t="str">
        <f t="shared" si="1"/>
        <v>Approval Threshold</v>
      </c>
    </row>
    <row r="323">
      <c r="A323" s="18" t="s">
        <v>330</v>
      </c>
      <c r="B323" s="22">
        <v>202.0</v>
      </c>
      <c r="C323" s="9">
        <v>1.4832342E7</v>
      </c>
      <c r="D323" s="9">
        <v>4.7168079E7</v>
      </c>
      <c r="E323" s="10" t="str">
        <f>IF(C323&gt;percent,"YES","NO")</f>
        <v>NO</v>
      </c>
      <c r="F323" s="19">
        <v>53200.0</v>
      </c>
      <c r="G323" s="12" t="str">
        <f t="shared" si="2"/>
        <v>NOT FUNDED</v>
      </c>
      <c r="H323" s="20">
        <f t="shared" si="3"/>
        <v>302</v>
      </c>
      <c r="I323" s="14" t="str">
        <f t="shared" si="1"/>
        <v>Approval Threshold</v>
      </c>
    </row>
    <row r="324">
      <c r="A324" s="18" t="s">
        <v>331</v>
      </c>
      <c r="B324" s="22">
        <v>229.0</v>
      </c>
      <c r="C324" s="9">
        <v>1.4806112E7</v>
      </c>
      <c r="D324" s="9">
        <v>4.0441625E7</v>
      </c>
      <c r="E324" s="10" t="str">
        <f>IF(C324&gt;percent,"YES","NO")</f>
        <v>NO</v>
      </c>
      <c r="F324" s="19">
        <v>200000.0</v>
      </c>
      <c r="G324" s="12" t="str">
        <f t="shared" si="2"/>
        <v>NOT FUNDED</v>
      </c>
      <c r="H324" s="20">
        <f t="shared" si="3"/>
        <v>302</v>
      </c>
      <c r="I324" s="14" t="str">
        <f t="shared" si="1"/>
        <v>Approval Threshold</v>
      </c>
    </row>
    <row r="325">
      <c r="A325" s="23" t="s">
        <v>332</v>
      </c>
      <c r="B325" s="22">
        <v>213.0</v>
      </c>
      <c r="C325" s="9">
        <v>1.4724724E7</v>
      </c>
      <c r="D325" s="9">
        <v>4.6616255E7</v>
      </c>
      <c r="E325" s="10" t="str">
        <f>IF(C325&gt;percent,"YES","NO")</f>
        <v>NO</v>
      </c>
      <c r="F325" s="19">
        <v>100000.0</v>
      </c>
      <c r="G325" s="12" t="str">
        <f t="shared" si="2"/>
        <v>NOT FUNDED</v>
      </c>
      <c r="H325" s="20">
        <f t="shared" si="3"/>
        <v>302</v>
      </c>
      <c r="I325" s="14" t="str">
        <f t="shared" si="1"/>
        <v>Approval Threshold</v>
      </c>
    </row>
    <row r="326">
      <c r="A326" s="18" t="s">
        <v>333</v>
      </c>
      <c r="B326" s="22">
        <v>185.0</v>
      </c>
      <c r="C326" s="9">
        <v>1.4506449E7</v>
      </c>
      <c r="D326" s="9">
        <v>3.4088758E7</v>
      </c>
      <c r="E326" s="10" t="str">
        <f>IF(C326&gt;percent,"YES","NO")</f>
        <v>NO</v>
      </c>
      <c r="F326" s="19">
        <v>100000.0</v>
      </c>
      <c r="G326" s="12" t="str">
        <f t="shared" si="2"/>
        <v>NOT FUNDED</v>
      </c>
      <c r="H326" s="20">
        <f t="shared" si="3"/>
        <v>302</v>
      </c>
      <c r="I326" s="14" t="str">
        <f t="shared" si="1"/>
        <v>Approval Threshold</v>
      </c>
    </row>
    <row r="327">
      <c r="A327" s="18" t="s">
        <v>334</v>
      </c>
      <c r="B327" s="22">
        <v>241.0</v>
      </c>
      <c r="C327" s="9">
        <v>1.4473518E7</v>
      </c>
      <c r="D327" s="9">
        <v>5.5700145E7</v>
      </c>
      <c r="E327" s="10" t="str">
        <f>IF(C327&gt;percent,"YES","NO")</f>
        <v>NO</v>
      </c>
      <c r="F327" s="19">
        <v>200000.0</v>
      </c>
      <c r="G327" s="12" t="str">
        <f t="shared" si="2"/>
        <v>NOT FUNDED</v>
      </c>
      <c r="H327" s="20">
        <f t="shared" si="3"/>
        <v>302</v>
      </c>
      <c r="I327" s="14" t="str">
        <f t="shared" si="1"/>
        <v>Approval Threshold</v>
      </c>
    </row>
    <row r="328">
      <c r="A328" s="18" t="s">
        <v>335</v>
      </c>
      <c r="B328" s="22">
        <v>204.0</v>
      </c>
      <c r="C328" s="9">
        <v>1.4305679E7</v>
      </c>
      <c r="D328" s="9">
        <v>4.0329857E7</v>
      </c>
      <c r="E328" s="10" t="str">
        <f>IF(C328&gt;percent,"YES","NO")</f>
        <v>NO</v>
      </c>
      <c r="F328" s="19">
        <v>120000.0</v>
      </c>
      <c r="G328" s="12" t="str">
        <f t="shared" si="2"/>
        <v>NOT FUNDED</v>
      </c>
      <c r="H328" s="20">
        <f t="shared" si="3"/>
        <v>302</v>
      </c>
      <c r="I328" s="14" t="str">
        <f t="shared" si="1"/>
        <v>Approval Threshold</v>
      </c>
    </row>
    <row r="329">
      <c r="A329" s="18" t="s">
        <v>336</v>
      </c>
      <c r="B329" s="22">
        <v>174.0</v>
      </c>
      <c r="C329" s="9">
        <v>1.4305261E7</v>
      </c>
      <c r="D329" s="9">
        <v>3.9508547E7</v>
      </c>
      <c r="E329" s="10" t="str">
        <f>IF(C329&gt;percent,"YES","NO")</f>
        <v>NO</v>
      </c>
      <c r="F329" s="19">
        <v>130000.0</v>
      </c>
      <c r="G329" s="12" t="str">
        <f t="shared" si="2"/>
        <v>NOT FUNDED</v>
      </c>
      <c r="H329" s="20">
        <f t="shared" si="3"/>
        <v>302</v>
      </c>
      <c r="I329" s="14" t="str">
        <f t="shared" si="1"/>
        <v>Approval Threshold</v>
      </c>
    </row>
    <row r="330">
      <c r="A330" s="18" t="s">
        <v>337</v>
      </c>
      <c r="B330" s="22">
        <v>209.0</v>
      </c>
      <c r="C330" s="9">
        <v>1.4282239E7</v>
      </c>
      <c r="D330" s="9">
        <v>4.4513438E7</v>
      </c>
      <c r="E330" s="10" t="str">
        <f>IF(C330&gt;percent,"YES","NO")</f>
        <v>NO</v>
      </c>
      <c r="F330" s="19">
        <v>51428.0</v>
      </c>
      <c r="G330" s="12" t="str">
        <f t="shared" si="2"/>
        <v>NOT FUNDED</v>
      </c>
      <c r="H330" s="20">
        <f t="shared" si="3"/>
        <v>302</v>
      </c>
      <c r="I330" s="14" t="str">
        <f t="shared" si="1"/>
        <v>Approval Threshold</v>
      </c>
    </row>
    <row r="331">
      <c r="A331" s="18" t="s">
        <v>338</v>
      </c>
      <c r="B331" s="22">
        <v>215.0</v>
      </c>
      <c r="C331" s="9">
        <v>1.3849707E7</v>
      </c>
      <c r="D331" s="9">
        <v>3.2158629E7</v>
      </c>
      <c r="E331" s="10" t="str">
        <f>IF(C331&gt;percent,"YES","NO")</f>
        <v>NO</v>
      </c>
      <c r="F331" s="19">
        <v>100000.0</v>
      </c>
      <c r="G331" s="12" t="str">
        <f t="shared" si="2"/>
        <v>NOT FUNDED</v>
      </c>
      <c r="H331" s="20">
        <f t="shared" si="3"/>
        <v>302</v>
      </c>
      <c r="I331" s="14" t="str">
        <f t="shared" si="1"/>
        <v>Approval Threshold</v>
      </c>
    </row>
    <row r="332">
      <c r="A332" s="18" t="s">
        <v>339</v>
      </c>
      <c r="B332" s="22">
        <v>188.0</v>
      </c>
      <c r="C332" s="9">
        <v>1.3721499E7</v>
      </c>
      <c r="D332" s="9">
        <v>3.1194476E7</v>
      </c>
      <c r="E332" s="10" t="str">
        <f>IF(C332&gt;percent,"YES","NO")</f>
        <v>NO</v>
      </c>
      <c r="F332" s="19">
        <v>49000.0</v>
      </c>
      <c r="G332" s="12" t="str">
        <f t="shared" si="2"/>
        <v>NOT FUNDED</v>
      </c>
      <c r="H332" s="20">
        <f t="shared" si="3"/>
        <v>302</v>
      </c>
      <c r="I332" s="14" t="str">
        <f t="shared" si="1"/>
        <v>Approval Threshold</v>
      </c>
    </row>
    <row r="333">
      <c r="A333" s="18" t="s">
        <v>340</v>
      </c>
      <c r="B333" s="22">
        <v>196.0</v>
      </c>
      <c r="C333" s="9">
        <v>1.333573E7</v>
      </c>
      <c r="D333" s="9">
        <v>4.5952107E7</v>
      </c>
      <c r="E333" s="10" t="str">
        <f>IF(C333&gt;percent,"YES","NO")</f>
        <v>NO</v>
      </c>
      <c r="F333" s="19">
        <v>87000.0</v>
      </c>
      <c r="G333" s="12" t="str">
        <f t="shared" si="2"/>
        <v>NOT FUNDED</v>
      </c>
      <c r="H333" s="20">
        <f t="shared" si="3"/>
        <v>302</v>
      </c>
      <c r="I333" s="14" t="str">
        <f t="shared" si="1"/>
        <v>Approval Threshold</v>
      </c>
    </row>
    <row r="334">
      <c r="A334" s="18" t="s">
        <v>341</v>
      </c>
      <c r="B334" s="22">
        <v>189.0</v>
      </c>
      <c r="C334" s="9">
        <v>1.3324947E7</v>
      </c>
      <c r="D334" s="9">
        <v>3.7678366E7</v>
      </c>
      <c r="E334" s="10" t="str">
        <f>IF(C334&gt;percent,"YES","NO")</f>
        <v>NO</v>
      </c>
      <c r="F334" s="19">
        <v>150000.0</v>
      </c>
      <c r="G334" s="12" t="str">
        <f t="shared" si="2"/>
        <v>NOT FUNDED</v>
      </c>
      <c r="H334" s="20">
        <f t="shared" si="3"/>
        <v>302</v>
      </c>
      <c r="I334" s="14" t="str">
        <f t="shared" si="1"/>
        <v>Approval Threshold</v>
      </c>
    </row>
    <row r="335">
      <c r="A335" s="18" t="s">
        <v>342</v>
      </c>
      <c r="B335" s="22">
        <v>189.0</v>
      </c>
      <c r="C335" s="9">
        <v>1.314483E7</v>
      </c>
      <c r="D335" s="9">
        <v>2.9194163E7</v>
      </c>
      <c r="E335" s="10" t="str">
        <f>IF(C335&gt;percent,"YES","NO")</f>
        <v>NO</v>
      </c>
      <c r="F335" s="19">
        <v>30000.0</v>
      </c>
      <c r="G335" s="12" t="str">
        <f t="shared" si="2"/>
        <v>NOT FUNDED</v>
      </c>
      <c r="H335" s="20">
        <f t="shared" si="3"/>
        <v>302</v>
      </c>
      <c r="I335" s="14" t="str">
        <f t="shared" si="1"/>
        <v>Approval Threshold</v>
      </c>
    </row>
    <row r="336">
      <c r="A336" s="18" t="s">
        <v>343</v>
      </c>
      <c r="B336" s="22">
        <v>188.0</v>
      </c>
      <c r="C336" s="9">
        <v>1.3105243E7</v>
      </c>
      <c r="D336" s="9">
        <v>5.094741E7</v>
      </c>
      <c r="E336" s="10" t="str">
        <f>IF(C336&gt;percent,"YES","NO")</f>
        <v>NO</v>
      </c>
      <c r="F336" s="19">
        <v>150000.0</v>
      </c>
      <c r="G336" s="12" t="str">
        <f t="shared" si="2"/>
        <v>NOT FUNDED</v>
      </c>
      <c r="H336" s="20">
        <f t="shared" si="3"/>
        <v>302</v>
      </c>
      <c r="I336" s="14" t="str">
        <f t="shared" si="1"/>
        <v>Approval Threshold</v>
      </c>
    </row>
    <row r="337">
      <c r="A337" s="18" t="s">
        <v>344</v>
      </c>
      <c r="B337" s="22">
        <v>227.0</v>
      </c>
      <c r="C337" s="9">
        <v>1.2801323E7</v>
      </c>
      <c r="D337" s="9">
        <v>5.7235901E7</v>
      </c>
      <c r="E337" s="10" t="str">
        <f>IF(C337&gt;percent,"YES","NO")</f>
        <v>NO</v>
      </c>
      <c r="F337" s="19">
        <v>200000.0</v>
      </c>
      <c r="G337" s="12" t="str">
        <f t="shared" si="2"/>
        <v>NOT FUNDED</v>
      </c>
      <c r="H337" s="20">
        <f t="shared" si="3"/>
        <v>302</v>
      </c>
      <c r="I337" s="14" t="str">
        <f t="shared" si="1"/>
        <v>Approval Threshold</v>
      </c>
    </row>
    <row r="338">
      <c r="A338" s="18" t="s">
        <v>345</v>
      </c>
      <c r="B338" s="22">
        <v>195.0</v>
      </c>
      <c r="C338" s="9">
        <v>1.2613493E7</v>
      </c>
      <c r="D338" s="9">
        <v>6.3438173E7</v>
      </c>
      <c r="E338" s="10" t="str">
        <f>IF(C338&gt;percent,"YES","NO")</f>
        <v>NO</v>
      </c>
      <c r="F338" s="19">
        <v>200000.0</v>
      </c>
      <c r="G338" s="12" t="str">
        <f t="shared" si="2"/>
        <v>NOT FUNDED</v>
      </c>
      <c r="H338" s="20">
        <f t="shared" si="3"/>
        <v>302</v>
      </c>
      <c r="I338" s="14" t="str">
        <f t="shared" si="1"/>
        <v>Approval Threshold</v>
      </c>
    </row>
    <row r="339">
      <c r="A339" s="18" t="s">
        <v>346</v>
      </c>
      <c r="B339" s="22">
        <v>215.0</v>
      </c>
      <c r="C339" s="9">
        <v>1.2597076E7</v>
      </c>
      <c r="D339" s="9">
        <v>4.0935165E7</v>
      </c>
      <c r="E339" s="10" t="str">
        <f>IF(C339&gt;percent,"YES","NO")</f>
        <v>NO</v>
      </c>
      <c r="F339" s="19">
        <v>200000.0</v>
      </c>
      <c r="G339" s="12" t="str">
        <f t="shared" si="2"/>
        <v>NOT FUNDED</v>
      </c>
      <c r="H339" s="20">
        <f t="shared" si="3"/>
        <v>302</v>
      </c>
      <c r="I339" s="14" t="str">
        <f t="shared" si="1"/>
        <v>Approval Threshold</v>
      </c>
    </row>
    <row r="340">
      <c r="A340" s="18" t="s">
        <v>347</v>
      </c>
      <c r="B340" s="22">
        <v>196.0</v>
      </c>
      <c r="C340" s="9">
        <v>1.2314494E7</v>
      </c>
      <c r="D340" s="9">
        <v>4.9419353E7</v>
      </c>
      <c r="E340" s="10" t="str">
        <f>IF(C340&gt;percent,"YES","NO")</f>
        <v>NO</v>
      </c>
      <c r="F340" s="19">
        <v>158500.0</v>
      </c>
      <c r="G340" s="12" t="str">
        <f t="shared" si="2"/>
        <v>NOT FUNDED</v>
      </c>
      <c r="H340" s="20">
        <f t="shared" si="3"/>
        <v>302</v>
      </c>
      <c r="I340" s="14" t="str">
        <f t="shared" si="1"/>
        <v>Approval Threshold</v>
      </c>
    </row>
    <row r="341">
      <c r="A341" s="18" t="s">
        <v>348</v>
      </c>
      <c r="B341" s="22">
        <v>217.0</v>
      </c>
      <c r="C341" s="9">
        <v>1.2293806E7</v>
      </c>
      <c r="D341" s="9">
        <v>3.5657955E7</v>
      </c>
      <c r="E341" s="10" t="str">
        <f>IF(C341&gt;percent,"YES","NO")</f>
        <v>NO</v>
      </c>
      <c r="F341" s="19">
        <v>50000.0</v>
      </c>
      <c r="G341" s="12" t="str">
        <f t="shared" si="2"/>
        <v>NOT FUNDED</v>
      </c>
      <c r="H341" s="20">
        <f t="shared" si="3"/>
        <v>302</v>
      </c>
      <c r="I341" s="14" t="str">
        <f t="shared" si="1"/>
        <v>Approval Threshold</v>
      </c>
    </row>
    <row r="342">
      <c r="A342" s="18" t="s">
        <v>349</v>
      </c>
      <c r="B342" s="22">
        <v>190.0</v>
      </c>
      <c r="C342" s="9">
        <v>1.2159902E7</v>
      </c>
      <c r="D342" s="9">
        <v>4.9576778E7</v>
      </c>
      <c r="E342" s="10" t="str">
        <f>IF(C342&gt;percent,"YES","NO")</f>
        <v>NO</v>
      </c>
      <c r="F342" s="19">
        <v>187500.0</v>
      </c>
      <c r="G342" s="12" t="str">
        <f t="shared" si="2"/>
        <v>NOT FUNDED</v>
      </c>
      <c r="H342" s="20">
        <f t="shared" si="3"/>
        <v>302</v>
      </c>
      <c r="I342" s="14" t="str">
        <f t="shared" si="1"/>
        <v>Approval Threshold</v>
      </c>
    </row>
    <row r="343">
      <c r="A343" s="18" t="s">
        <v>350</v>
      </c>
      <c r="B343" s="22">
        <v>180.0</v>
      </c>
      <c r="C343" s="9">
        <v>1.1666232E7</v>
      </c>
      <c r="D343" s="9">
        <v>4.9877136E7</v>
      </c>
      <c r="E343" s="10" t="str">
        <f>IF(C343&gt;percent,"YES","NO")</f>
        <v>NO</v>
      </c>
      <c r="F343" s="19">
        <v>70000.0</v>
      </c>
      <c r="G343" s="12" t="str">
        <f t="shared" si="2"/>
        <v>NOT FUNDED</v>
      </c>
      <c r="H343" s="20">
        <f t="shared" si="3"/>
        <v>302</v>
      </c>
      <c r="I343" s="14" t="str">
        <f t="shared" si="1"/>
        <v>Approval Threshold</v>
      </c>
    </row>
    <row r="344">
      <c r="A344" s="18" t="s">
        <v>351</v>
      </c>
      <c r="B344" s="22">
        <v>160.0</v>
      </c>
      <c r="C344" s="9">
        <v>1.1658499E7</v>
      </c>
      <c r="D344" s="9">
        <v>3.664931E7</v>
      </c>
      <c r="E344" s="10" t="str">
        <f>IF(C344&gt;percent,"YES","NO")</f>
        <v>NO</v>
      </c>
      <c r="F344" s="19">
        <v>65000.0</v>
      </c>
      <c r="G344" s="12" t="str">
        <f t="shared" si="2"/>
        <v>NOT FUNDED</v>
      </c>
      <c r="H344" s="20">
        <f t="shared" si="3"/>
        <v>302</v>
      </c>
      <c r="I344" s="14" t="str">
        <f t="shared" si="1"/>
        <v>Approval Threshold</v>
      </c>
    </row>
    <row r="345">
      <c r="A345" s="18" t="s">
        <v>352</v>
      </c>
      <c r="B345" s="22">
        <v>187.0</v>
      </c>
      <c r="C345" s="9">
        <v>1.146105E7</v>
      </c>
      <c r="D345" s="9">
        <v>4.8539239E7</v>
      </c>
      <c r="E345" s="10" t="str">
        <f>IF(C345&gt;percent,"YES","NO")</f>
        <v>NO</v>
      </c>
      <c r="F345" s="19">
        <v>80000.0</v>
      </c>
      <c r="G345" s="12" t="str">
        <f t="shared" si="2"/>
        <v>NOT FUNDED</v>
      </c>
      <c r="H345" s="20">
        <f t="shared" si="3"/>
        <v>302</v>
      </c>
      <c r="I345" s="14" t="str">
        <f t="shared" si="1"/>
        <v>Approval Threshold</v>
      </c>
    </row>
    <row r="346">
      <c r="A346" s="18" t="s">
        <v>353</v>
      </c>
      <c r="B346" s="22">
        <v>165.0</v>
      </c>
      <c r="C346" s="9">
        <v>1.091031E7</v>
      </c>
      <c r="D346" s="9">
        <v>4.5333958E7</v>
      </c>
      <c r="E346" s="10" t="str">
        <f>IF(C346&gt;percent,"YES","NO")</f>
        <v>NO</v>
      </c>
      <c r="F346" s="19">
        <v>99000.0</v>
      </c>
      <c r="G346" s="12" t="str">
        <f t="shared" si="2"/>
        <v>NOT FUNDED</v>
      </c>
      <c r="H346" s="20">
        <f t="shared" si="3"/>
        <v>302</v>
      </c>
      <c r="I346" s="14" t="str">
        <f t="shared" si="1"/>
        <v>Approval Threshold</v>
      </c>
    </row>
    <row r="347">
      <c r="A347" s="18" t="s">
        <v>354</v>
      </c>
      <c r="B347" s="22">
        <v>205.0</v>
      </c>
      <c r="C347" s="9">
        <v>1.0855253E7</v>
      </c>
      <c r="D347" s="9">
        <v>3.8620693E7</v>
      </c>
      <c r="E347" s="10" t="str">
        <f>IF(C347&gt;percent,"YES","NO")</f>
        <v>NO</v>
      </c>
      <c r="F347" s="19">
        <v>130000.0</v>
      </c>
      <c r="G347" s="12" t="str">
        <f t="shared" si="2"/>
        <v>NOT FUNDED</v>
      </c>
      <c r="H347" s="20">
        <f t="shared" si="3"/>
        <v>302</v>
      </c>
      <c r="I347" s="14" t="str">
        <f t="shared" si="1"/>
        <v>Approval Threshold</v>
      </c>
    </row>
    <row r="348">
      <c r="A348" s="18" t="s">
        <v>355</v>
      </c>
      <c r="B348" s="22">
        <v>172.0</v>
      </c>
      <c r="C348" s="9">
        <v>1.0305846E7</v>
      </c>
      <c r="D348" s="9">
        <v>4.0166287E7</v>
      </c>
      <c r="E348" s="10" t="str">
        <f>IF(C348&gt;percent,"YES","NO")</f>
        <v>NO</v>
      </c>
      <c r="F348" s="19">
        <v>200000.0</v>
      </c>
      <c r="G348" s="12" t="str">
        <f t="shared" si="2"/>
        <v>NOT FUNDED</v>
      </c>
      <c r="H348" s="20">
        <f t="shared" si="3"/>
        <v>302</v>
      </c>
      <c r="I348" s="14" t="str">
        <f t="shared" si="1"/>
        <v>Approval Threshold</v>
      </c>
    </row>
    <row r="349">
      <c r="A349" s="18" t="s">
        <v>356</v>
      </c>
      <c r="B349" s="22">
        <v>192.0</v>
      </c>
      <c r="C349" s="9">
        <v>1.0201501E7</v>
      </c>
      <c r="D349" s="9">
        <v>4.991001E7</v>
      </c>
      <c r="E349" s="10" t="str">
        <f>IF(C349&gt;percent,"YES","NO")</f>
        <v>NO</v>
      </c>
      <c r="F349" s="19">
        <v>113333.0</v>
      </c>
      <c r="G349" s="12" t="str">
        <f t="shared" si="2"/>
        <v>NOT FUNDED</v>
      </c>
      <c r="H349" s="20">
        <f t="shared" si="3"/>
        <v>302</v>
      </c>
      <c r="I349" s="14" t="str">
        <f t="shared" si="1"/>
        <v>Approval Threshold</v>
      </c>
    </row>
    <row r="350">
      <c r="A350" s="18" t="s">
        <v>357</v>
      </c>
      <c r="B350" s="22">
        <v>183.0</v>
      </c>
      <c r="C350" s="9">
        <v>1.0131506E7</v>
      </c>
      <c r="D350" s="9">
        <v>3.960503E7</v>
      </c>
      <c r="E350" s="10" t="str">
        <f>IF(C350&gt;percent,"YES","NO")</f>
        <v>NO</v>
      </c>
      <c r="F350" s="19">
        <v>150000.0</v>
      </c>
      <c r="G350" s="12" t="str">
        <f t="shared" si="2"/>
        <v>NOT FUNDED</v>
      </c>
      <c r="H350" s="20">
        <f t="shared" si="3"/>
        <v>302</v>
      </c>
      <c r="I350" s="14" t="str">
        <f t="shared" si="1"/>
        <v>Approval Threshold</v>
      </c>
    </row>
    <row r="351">
      <c r="A351" s="18" t="s">
        <v>358</v>
      </c>
      <c r="B351" s="22">
        <v>193.0</v>
      </c>
      <c r="C351" s="9">
        <v>9804287.0</v>
      </c>
      <c r="D351" s="9">
        <v>4.0642038E7</v>
      </c>
      <c r="E351" s="10" t="str">
        <f>IF(C351&gt;percent,"YES","NO")</f>
        <v>NO</v>
      </c>
      <c r="F351" s="19">
        <v>150000.0</v>
      </c>
      <c r="G351" s="12" t="str">
        <f t="shared" si="2"/>
        <v>NOT FUNDED</v>
      </c>
      <c r="H351" s="20">
        <f t="shared" si="3"/>
        <v>302</v>
      </c>
      <c r="I351" s="14" t="str">
        <f t="shared" si="1"/>
        <v>Approval Threshold</v>
      </c>
    </row>
    <row r="352">
      <c r="A352" s="18" t="s">
        <v>359</v>
      </c>
      <c r="B352" s="22">
        <v>184.0</v>
      </c>
      <c r="C352" s="9">
        <v>9695860.0</v>
      </c>
      <c r="D352" s="9">
        <v>4.978721E7</v>
      </c>
      <c r="E352" s="10" t="str">
        <f>IF(C352&gt;percent,"YES","NO")</f>
        <v>NO</v>
      </c>
      <c r="F352" s="19">
        <v>71000.0</v>
      </c>
      <c r="G352" s="12" t="str">
        <f t="shared" si="2"/>
        <v>NOT FUNDED</v>
      </c>
      <c r="H352" s="20">
        <f t="shared" si="3"/>
        <v>302</v>
      </c>
      <c r="I352" s="14" t="str">
        <f t="shared" si="1"/>
        <v>Approval Threshold</v>
      </c>
    </row>
    <row r="353">
      <c r="A353" s="18" t="s">
        <v>360</v>
      </c>
      <c r="B353" s="22">
        <v>181.0</v>
      </c>
      <c r="C353" s="9">
        <v>9689491.0</v>
      </c>
      <c r="D353" s="9">
        <v>3.4436164E7</v>
      </c>
      <c r="E353" s="10" t="str">
        <f>IF(C353&gt;percent,"YES","NO")</f>
        <v>NO</v>
      </c>
      <c r="F353" s="19">
        <v>67000.0</v>
      </c>
      <c r="G353" s="12" t="str">
        <f t="shared" si="2"/>
        <v>NOT FUNDED</v>
      </c>
      <c r="H353" s="20">
        <f t="shared" si="3"/>
        <v>302</v>
      </c>
      <c r="I353" s="14" t="str">
        <f t="shared" si="1"/>
        <v>Approval Threshold</v>
      </c>
    </row>
    <row r="354">
      <c r="A354" s="18" t="s">
        <v>361</v>
      </c>
      <c r="B354" s="22">
        <v>232.0</v>
      </c>
      <c r="C354" s="9">
        <v>9592770.0</v>
      </c>
      <c r="D354" s="9">
        <v>4.9282815E7</v>
      </c>
      <c r="E354" s="10" t="str">
        <f>IF(C354&gt;percent,"YES","NO")</f>
        <v>NO</v>
      </c>
      <c r="F354" s="19">
        <v>200000.0</v>
      </c>
      <c r="G354" s="12" t="str">
        <f t="shared" si="2"/>
        <v>NOT FUNDED</v>
      </c>
      <c r="H354" s="20">
        <f t="shared" si="3"/>
        <v>302</v>
      </c>
      <c r="I354" s="14" t="str">
        <f t="shared" si="1"/>
        <v>Approval Threshold</v>
      </c>
    </row>
    <row r="355">
      <c r="A355" s="18" t="s">
        <v>362</v>
      </c>
      <c r="B355" s="22">
        <v>186.0</v>
      </c>
      <c r="C355" s="9">
        <v>9443374.0</v>
      </c>
      <c r="D355" s="9">
        <v>6.2901653E7</v>
      </c>
      <c r="E355" s="10" t="str">
        <f>IF(C355&gt;percent,"YES","NO")</f>
        <v>NO</v>
      </c>
      <c r="F355" s="19">
        <v>200000.0</v>
      </c>
      <c r="G355" s="12" t="str">
        <f t="shared" si="2"/>
        <v>NOT FUNDED</v>
      </c>
      <c r="H355" s="20">
        <f t="shared" si="3"/>
        <v>302</v>
      </c>
      <c r="I355" s="14" t="str">
        <f t="shared" si="1"/>
        <v>Approval Threshold</v>
      </c>
    </row>
    <row r="356">
      <c r="A356" s="18" t="s">
        <v>363</v>
      </c>
      <c r="B356" s="22">
        <v>180.0</v>
      </c>
      <c r="C356" s="9">
        <v>8671123.0</v>
      </c>
      <c r="D356" s="9">
        <v>3.5425673E7</v>
      </c>
      <c r="E356" s="10" t="str">
        <f>IF(C356&gt;percent,"YES","NO")</f>
        <v>NO</v>
      </c>
      <c r="F356" s="19">
        <v>95000.0</v>
      </c>
      <c r="G356" s="12" t="str">
        <f t="shared" si="2"/>
        <v>NOT FUNDED</v>
      </c>
      <c r="H356" s="20">
        <f t="shared" si="3"/>
        <v>302</v>
      </c>
      <c r="I356" s="14" t="str">
        <f t="shared" si="1"/>
        <v>Approval Threshold</v>
      </c>
    </row>
    <row r="357">
      <c r="A357" s="18" t="s">
        <v>364</v>
      </c>
      <c r="B357" s="22">
        <v>174.0</v>
      </c>
      <c r="C357" s="9">
        <v>8632382.0</v>
      </c>
      <c r="D357" s="9">
        <v>4.9714301E7</v>
      </c>
      <c r="E357" s="10" t="str">
        <f>IF(C357&gt;percent,"YES","NO")</f>
        <v>NO</v>
      </c>
      <c r="F357" s="19">
        <v>175000.0</v>
      </c>
      <c r="G357" s="12" t="str">
        <f t="shared" si="2"/>
        <v>NOT FUNDED</v>
      </c>
      <c r="H357" s="20">
        <f t="shared" si="3"/>
        <v>302</v>
      </c>
      <c r="I357" s="14" t="str">
        <f t="shared" si="1"/>
        <v>Approval Threshold</v>
      </c>
    </row>
    <row r="358">
      <c r="A358" s="18" t="s">
        <v>365</v>
      </c>
      <c r="B358" s="22">
        <v>170.0</v>
      </c>
      <c r="C358" s="9">
        <v>6488148.0</v>
      </c>
      <c r="D358" s="9">
        <v>3.9898818E7</v>
      </c>
      <c r="E358" s="10" t="str">
        <f>IF(C358&gt;percent,"YES","NO")</f>
        <v>NO</v>
      </c>
      <c r="F358" s="19">
        <v>120000.0</v>
      </c>
      <c r="G358" s="12" t="str">
        <f t="shared" si="2"/>
        <v>NOT FUNDED</v>
      </c>
      <c r="H358" s="20">
        <f t="shared" si="3"/>
        <v>302</v>
      </c>
      <c r="I358" s="14" t="str">
        <f t="shared" si="1"/>
        <v>Approval Threshold</v>
      </c>
    </row>
  </sheetData>
  <autoFilter ref="$A$1:$F$358">
    <sortState ref="A1:F358">
      <sortCondition descending="1" ref="C1:C358"/>
      <sortCondition ref="A1:A358"/>
    </sortState>
  </autoFilter>
  <conditionalFormatting sqref="G2:G358">
    <cfRule type="cellIs" dxfId="0" priority="1" operator="equal">
      <formula>"FUNDED"</formula>
    </cfRule>
  </conditionalFormatting>
  <conditionalFormatting sqref="G2:G358">
    <cfRule type="cellIs" dxfId="1" priority="2" operator="equal">
      <formula>"NOT FUNDED"</formula>
    </cfRule>
  </conditionalFormatting>
  <conditionalFormatting sqref="I2:I358">
    <cfRule type="cellIs" dxfId="0" priority="3" operator="greaterThan">
      <formula>999</formula>
    </cfRule>
  </conditionalFormatting>
  <conditionalFormatting sqref="I2:I358">
    <cfRule type="cellIs" dxfId="0" priority="4" operator="greaterThan">
      <formula>999</formula>
    </cfRule>
  </conditionalFormatting>
  <conditionalFormatting sqref="I2:I358">
    <cfRule type="containsText" dxfId="1" priority="5" operator="containsText" text="NOT FUNDED">
      <formula>NOT(ISERROR(SEARCH(("NOT FUNDED"),(I2))))</formula>
    </cfRule>
  </conditionalFormatting>
  <conditionalFormatting sqref="I2:I358">
    <cfRule type="cellIs" dxfId="2" priority="6" operator="equal">
      <formula>"Over Budget"</formula>
    </cfRule>
  </conditionalFormatting>
  <conditionalFormatting sqref="I2:I358">
    <cfRule type="cellIs" dxfId="1" priority="7" operator="equal">
      <formula>"Approval Threshold"</formula>
    </cfRule>
  </conditionalFormatting>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 r:id="rId154" ref="A155"/>
    <hyperlink r:id="rId155" ref="A156"/>
    <hyperlink r:id="rId156" ref="A157"/>
    <hyperlink r:id="rId157" ref="A158"/>
    <hyperlink r:id="rId158" ref="A159"/>
    <hyperlink r:id="rId159" ref="A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 r:id="rId172" ref="A173"/>
    <hyperlink r:id="rId173" ref="A174"/>
    <hyperlink r:id="rId174" ref="A175"/>
    <hyperlink r:id="rId175" ref="A176"/>
    <hyperlink r:id="rId176" ref="A177"/>
    <hyperlink r:id="rId177" ref="A178"/>
    <hyperlink r:id="rId178" ref="A179"/>
    <hyperlink r:id="rId179" ref="A180"/>
    <hyperlink r:id="rId180" ref="A181"/>
    <hyperlink r:id="rId181" ref="A182"/>
    <hyperlink r:id="rId182" ref="A183"/>
    <hyperlink r:id="rId183" ref="A184"/>
    <hyperlink r:id="rId184" ref="A185"/>
    <hyperlink r:id="rId185" ref="A186"/>
    <hyperlink r:id="rId186" ref="A187"/>
    <hyperlink r:id="rId187" ref="A188"/>
    <hyperlink r:id="rId188" ref="A189"/>
    <hyperlink r:id="rId189" ref="A190"/>
    <hyperlink r:id="rId190" ref="A191"/>
    <hyperlink r:id="rId191" ref="A192"/>
    <hyperlink r:id="rId192" ref="A193"/>
    <hyperlink r:id="rId193" ref="A194"/>
    <hyperlink r:id="rId194" ref="A195"/>
    <hyperlink r:id="rId195" ref="A196"/>
    <hyperlink r:id="rId196" ref="A197"/>
    <hyperlink r:id="rId197" ref="A198"/>
    <hyperlink r:id="rId198" ref="A199"/>
    <hyperlink r:id="rId199" ref="A200"/>
    <hyperlink r:id="rId200" ref="A201"/>
    <hyperlink r:id="rId201" ref="A202"/>
    <hyperlink r:id="rId202" ref="A203"/>
    <hyperlink r:id="rId203" ref="A204"/>
    <hyperlink r:id="rId204" ref="A205"/>
    <hyperlink r:id="rId205" ref="A206"/>
    <hyperlink r:id="rId206" ref="A207"/>
    <hyperlink r:id="rId207" ref="A208"/>
    <hyperlink r:id="rId208" ref="A209"/>
    <hyperlink r:id="rId209" ref="A210"/>
    <hyperlink r:id="rId210" ref="A211"/>
    <hyperlink r:id="rId211" ref="A212"/>
    <hyperlink r:id="rId212" ref="A213"/>
    <hyperlink r:id="rId213" ref="A214"/>
    <hyperlink r:id="rId214" ref="A215"/>
    <hyperlink r:id="rId215" ref="A216"/>
    <hyperlink r:id="rId216" ref="A217"/>
    <hyperlink r:id="rId217" ref="A218"/>
    <hyperlink r:id="rId218" ref="A219"/>
    <hyperlink r:id="rId219" ref="A220"/>
    <hyperlink r:id="rId220" ref="A221"/>
    <hyperlink r:id="rId221" ref="A222"/>
    <hyperlink r:id="rId222" ref="A223"/>
    <hyperlink r:id="rId223" ref="A224"/>
    <hyperlink r:id="rId224" ref="A225"/>
    <hyperlink r:id="rId225" ref="A226"/>
    <hyperlink r:id="rId226" ref="A227"/>
    <hyperlink r:id="rId227" ref="A228"/>
    <hyperlink r:id="rId228" ref="A229"/>
    <hyperlink r:id="rId229" ref="A230"/>
    <hyperlink r:id="rId230" ref="A231"/>
    <hyperlink r:id="rId231" ref="A232"/>
    <hyperlink r:id="rId232" ref="A233"/>
    <hyperlink r:id="rId233" ref="A234"/>
    <hyperlink r:id="rId234" ref="A235"/>
    <hyperlink r:id="rId235" ref="A236"/>
    <hyperlink r:id="rId236" ref="A237"/>
    <hyperlink r:id="rId237" ref="A238"/>
    <hyperlink r:id="rId238" ref="A239"/>
    <hyperlink r:id="rId239" ref="A240"/>
    <hyperlink r:id="rId240" ref="A241"/>
    <hyperlink r:id="rId241" ref="A242"/>
    <hyperlink r:id="rId242" ref="A243"/>
    <hyperlink r:id="rId243" ref="A244"/>
    <hyperlink r:id="rId244" ref="A245"/>
    <hyperlink r:id="rId245" ref="A246"/>
    <hyperlink r:id="rId246" ref="A247"/>
    <hyperlink r:id="rId247" ref="A248"/>
    <hyperlink r:id="rId248" ref="A249"/>
    <hyperlink r:id="rId249" ref="A250"/>
    <hyperlink r:id="rId250" ref="A251"/>
    <hyperlink r:id="rId251" ref="A252"/>
    <hyperlink r:id="rId252" ref="A253"/>
    <hyperlink r:id="rId253" ref="A254"/>
    <hyperlink r:id="rId254" ref="A255"/>
    <hyperlink r:id="rId255" ref="A256"/>
    <hyperlink r:id="rId256" ref="A257"/>
    <hyperlink r:id="rId257" ref="A258"/>
    <hyperlink r:id="rId258" ref="A259"/>
    <hyperlink r:id="rId259" ref="A260"/>
    <hyperlink r:id="rId260" ref="A261"/>
    <hyperlink r:id="rId261" ref="A262"/>
    <hyperlink r:id="rId262" ref="A263"/>
    <hyperlink r:id="rId263" ref="A264"/>
    <hyperlink r:id="rId264" ref="A265"/>
    <hyperlink r:id="rId265" ref="A266"/>
    <hyperlink r:id="rId266" ref="A267"/>
    <hyperlink r:id="rId267" ref="A268"/>
    <hyperlink r:id="rId268" ref="A269"/>
    <hyperlink r:id="rId269" ref="A270"/>
    <hyperlink r:id="rId270" ref="A271"/>
    <hyperlink r:id="rId271" ref="A272"/>
    <hyperlink r:id="rId272" ref="A273"/>
    <hyperlink r:id="rId273" ref="A274"/>
    <hyperlink r:id="rId274" ref="A275"/>
    <hyperlink r:id="rId275" ref="A276"/>
    <hyperlink r:id="rId276" ref="A277"/>
    <hyperlink r:id="rId277" ref="A278"/>
    <hyperlink r:id="rId278" ref="A279"/>
    <hyperlink r:id="rId279" ref="A280"/>
    <hyperlink r:id="rId280" ref="A281"/>
    <hyperlink r:id="rId281" ref="A282"/>
    <hyperlink r:id="rId282" ref="A283"/>
    <hyperlink r:id="rId283" ref="A284"/>
    <hyperlink r:id="rId284" ref="A285"/>
    <hyperlink r:id="rId285" ref="A286"/>
    <hyperlink r:id="rId286" ref="A287"/>
    <hyperlink r:id="rId287" ref="A288"/>
    <hyperlink r:id="rId288" ref="A289"/>
    <hyperlink r:id="rId289" ref="A290"/>
    <hyperlink r:id="rId290" ref="A291"/>
    <hyperlink r:id="rId291" ref="A292"/>
    <hyperlink r:id="rId292" ref="A293"/>
    <hyperlink r:id="rId293" ref="A294"/>
    <hyperlink r:id="rId294" ref="A295"/>
    <hyperlink r:id="rId295" ref="A296"/>
    <hyperlink r:id="rId296" ref="A297"/>
    <hyperlink r:id="rId297" ref="A298"/>
    <hyperlink r:id="rId298" ref="A299"/>
    <hyperlink r:id="rId299" ref="A300"/>
    <hyperlink r:id="rId300" ref="A301"/>
    <hyperlink r:id="rId301" ref="A302"/>
    <hyperlink r:id="rId302" ref="A303"/>
    <hyperlink r:id="rId303" ref="A304"/>
    <hyperlink r:id="rId304" ref="A305"/>
    <hyperlink r:id="rId305" ref="A306"/>
    <hyperlink r:id="rId306" ref="A307"/>
    <hyperlink r:id="rId307" ref="A308"/>
    <hyperlink r:id="rId308" ref="A309"/>
    <hyperlink r:id="rId309" ref="A310"/>
    <hyperlink r:id="rId310" ref="A311"/>
    <hyperlink r:id="rId311" ref="A312"/>
    <hyperlink r:id="rId312" ref="A313"/>
    <hyperlink r:id="rId313" ref="A314"/>
    <hyperlink r:id="rId314" ref="A315"/>
    <hyperlink r:id="rId315" ref="A316"/>
    <hyperlink r:id="rId316" ref="A317"/>
    <hyperlink r:id="rId317" ref="A318"/>
    <hyperlink r:id="rId318" ref="A319"/>
    <hyperlink r:id="rId319" ref="A320"/>
    <hyperlink r:id="rId320" ref="A321"/>
    <hyperlink r:id="rId321" ref="A322"/>
    <hyperlink r:id="rId322" ref="A323"/>
    <hyperlink r:id="rId323" ref="A324"/>
    <hyperlink r:id="rId324" ref="A325"/>
    <hyperlink r:id="rId325" ref="A326"/>
    <hyperlink r:id="rId326" ref="A327"/>
    <hyperlink r:id="rId327" ref="A328"/>
    <hyperlink r:id="rId328" ref="A329"/>
    <hyperlink r:id="rId329" ref="A330"/>
    <hyperlink r:id="rId330" ref="A331"/>
    <hyperlink r:id="rId331" ref="A332"/>
    <hyperlink r:id="rId332" ref="A333"/>
    <hyperlink r:id="rId333" ref="A334"/>
    <hyperlink r:id="rId334" ref="A335"/>
    <hyperlink r:id="rId335" ref="A336"/>
    <hyperlink r:id="rId336" ref="A337"/>
    <hyperlink r:id="rId337" ref="A338"/>
    <hyperlink r:id="rId338" ref="A339"/>
    <hyperlink r:id="rId339" ref="A340"/>
    <hyperlink r:id="rId340" ref="A341"/>
    <hyperlink r:id="rId341" ref="A342"/>
    <hyperlink r:id="rId342" ref="A343"/>
    <hyperlink r:id="rId343" ref="A344"/>
    <hyperlink r:id="rId344" ref="A345"/>
    <hyperlink r:id="rId345" ref="A346"/>
    <hyperlink r:id="rId346" ref="A347"/>
    <hyperlink r:id="rId347" ref="A348"/>
    <hyperlink r:id="rId348" ref="A349"/>
    <hyperlink r:id="rId349" ref="A350"/>
    <hyperlink r:id="rId350" ref="A351"/>
    <hyperlink r:id="rId351" ref="A352"/>
    <hyperlink r:id="rId352" ref="A353"/>
    <hyperlink r:id="rId353" ref="A354"/>
    <hyperlink r:id="rId354" ref="A355"/>
    <hyperlink r:id="rId355" ref="A356"/>
    <hyperlink r:id="rId356" ref="A357"/>
    <hyperlink r:id="rId357" ref="A358"/>
  </hyperlinks>
  <drawing r:id="rId35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1.88"/>
    <col customWidth="1" min="2" max="2" width="14.0"/>
    <col customWidth="1" min="3" max="4" width="17.88"/>
    <col customWidth="1" min="5" max="5" width="11.88"/>
    <col customWidth="1" min="6" max="6" width="15.63"/>
    <col customWidth="1" min="7" max="7" width="12.25"/>
    <col customWidth="1" min="8" max="8" width="13.25"/>
    <col customWidth="1" min="9" max="9" width="26.88"/>
  </cols>
  <sheetData>
    <row r="1">
      <c r="A1" s="1" t="s">
        <v>0</v>
      </c>
      <c r="B1" s="2" t="s">
        <v>1</v>
      </c>
      <c r="C1" s="3" t="s">
        <v>2</v>
      </c>
      <c r="D1" s="3" t="s">
        <v>3</v>
      </c>
      <c r="E1" s="3" t="s">
        <v>4</v>
      </c>
      <c r="F1" s="4" t="s">
        <v>5</v>
      </c>
      <c r="G1" s="5" t="s">
        <v>6</v>
      </c>
      <c r="H1" s="17" t="s">
        <v>7</v>
      </c>
      <c r="I1" s="6" t="s">
        <v>8</v>
      </c>
    </row>
    <row r="2">
      <c r="A2" s="18" t="s">
        <v>366</v>
      </c>
      <c r="B2" s="8">
        <v>484.0</v>
      </c>
      <c r="C2" s="9">
        <v>5.0411721E8</v>
      </c>
      <c r="D2" s="9">
        <v>2.8754037E7</v>
      </c>
      <c r="E2" s="10" t="str">
        <f>IF(C2&gt;percent,"YES","NO")</f>
        <v>YES</v>
      </c>
      <c r="F2" s="19">
        <v>100000.0</v>
      </c>
      <c r="G2" s="12" t="str">
        <f>If(eco&gt;=F2,IF(E2="Yes","FUNDED","NOT FUNDED"),"NOT FUNDED")</f>
        <v>FUNDED</v>
      </c>
      <c r="H2" s="20">
        <f>If(eco&gt;=F2,eco-F2,eco)</f>
        <v>4900000</v>
      </c>
      <c r="I2" s="14" t="str">
        <f t="shared" ref="I2:I518" si="1">If(E2="YES",IF(G2="FUNDED","","Over Budget"),"Approval Threshold")</f>
        <v/>
      </c>
    </row>
    <row r="3">
      <c r="A3" s="18" t="s">
        <v>367</v>
      </c>
      <c r="B3" s="8">
        <v>328.0</v>
      </c>
      <c r="C3" s="9">
        <v>3.32835647E8</v>
      </c>
      <c r="D3" s="9">
        <v>3.2208642E7</v>
      </c>
      <c r="E3" s="10" t="str">
        <f>IF(C3&gt;percent,"YES","NO")</f>
        <v>YES</v>
      </c>
      <c r="F3" s="19">
        <v>99016.0</v>
      </c>
      <c r="G3" s="12" t="str">
        <f t="shared" ref="G3:G518" si="2">If(H2&gt;=F3,IF(E3="Yes","FUNDED","NOT FUNDED"),"NOT FUNDED")</f>
        <v>FUNDED</v>
      </c>
      <c r="H3" s="20">
        <f t="shared" ref="H3:H518" si="3">If(G3="FUNDED",IF(H2&gt;=F3,(H2-F3),H2),H2)</f>
        <v>4800984</v>
      </c>
      <c r="I3" s="14" t="str">
        <f t="shared" si="1"/>
        <v/>
      </c>
    </row>
    <row r="4">
      <c r="A4" s="18" t="s">
        <v>368</v>
      </c>
      <c r="B4" s="8">
        <v>460.0</v>
      </c>
      <c r="C4" s="9">
        <v>3.06269032E8</v>
      </c>
      <c r="D4" s="9">
        <v>3.0293785E7</v>
      </c>
      <c r="E4" s="10" t="str">
        <f>IF(C4&gt;percent,"YES","NO")</f>
        <v>YES</v>
      </c>
      <c r="F4" s="19">
        <v>100000.0</v>
      </c>
      <c r="G4" s="12" t="str">
        <f t="shared" si="2"/>
        <v>FUNDED</v>
      </c>
      <c r="H4" s="20">
        <f t="shared" si="3"/>
        <v>4700984</v>
      </c>
      <c r="I4" s="14" t="str">
        <f t="shared" si="1"/>
        <v/>
      </c>
    </row>
    <row r="5">
      <c r="A5" s="18" t="s">
        <v>369</v>
      </c>
      <c r="B5" s="8">
        <v>324.0</v>
      </c>
      <c r="C5" s="9">
        <v>2.5603464E8</v>
      </c>
      <c r="D5" s="9">
        <v>3.6487186E7</v>
      </c>
      <c r="E5" s="10" t="str">
        <f>IF(C5&gt;percent,"YES","NO")</f>
        <v>YES</v>
      </c>
      <c r="F5" s="19">
        <v>100000.0</v>
      </c>
      <c r="G5" s="12" t="str">
        <f t="shared" si="2"/>
        <v>FUNDED</v>
      </c>
      <c r="H5" s="20">
        <f t="shared" si="3"/>
        <v>4600984</v>
      </c>
      <c r="I5" s="14" t="str">
        <f t="shared" si="1"/>
        <v/>
      </c>
    </row>
    <row r="6">
      <c r="A6" s="18" t="s">
        <v>370</v>
      </c>
      <c r="B6" s="8">
        <v>219.0</v>
      </c>
      <c r="C6" s="9">
        <v>2.53908262E8</v>
      </c>
      <c r="D6" s="9">
        <v>3.4980165E7</v>
      </c>
      <c r="E6" s="10" t="str">
        <f>IF(C6&gt;percent,"YES","NO")</f>
        <v>YES</v>
      </c>
      <c r="F6" s="19">
        <v>100000.0</v>
      </c>
      <c r="G6" s="12" t="str">
        <f t="shared" si="2"/>
        <v>FUNDED</v>
      </c>
      <c r="H6" s="20">
        <f t="shared" si="3"/>
        <v>4500984</v>
      </c>
      <c r="I6" s="14" t="str">
        <f t="shared" si="1"/>
        <v/>
      </c>
    </row>
    <row r="7">
      <c r="A7" s="18" t="s">
        <v>371</v>
      </c>
      <c r="B7" s="8">
        <v>176.0</v>
      </c>
      <c r="C7" s="9">
        <v>2.53783005E8</v>
      </c>
      <c r="D7" s="9">
        <v>2.5613028E7</v>
      </c>
      <c r="E7" s="10" t="str">
        <f>IF(C7&gt;percent,"YES","NO")</f>
        <v>YES</v>
      </c>
      <c r="F7" s="19">
        <v>100000.0</v>
      </c>
      <c r="G7" s="12" t="str">
        <f t="shared" si="2"/>
        <v>FUNDED</v>
      </c>
      <c r="H7" s="20">
        <f t="shared" si="3"/>
        <v>4400984</v>
      </c>
      <c r="I7" s="14" t="str">
        <f t="shared" si="1"/>
        <v/>
      </c>
    </row>
    <row r="8">
      <c r="A8" s="18" t="s">
        <v>372</v>
      </c>
      <c r="B8" s="8">
        <v>398.0</v>
      </c>
      <c r="C8" s="9">
        <v>2.44785966E8</v>
      </c>
      <c r="D8" s="9">
        <v>3.2644743E7</v>
      </c>
      <c r="E8" s="10" t="str">
        <f>IF(C8&gt;percent,"YES","NO")</f>
        <v>YES</v>
      </c>
      <c r="F8" s="19">
        <v>100000.0</v>
      </c>
      <c r="G8" s="12" t="str">
        <f t="shared" si="2"/>
        <v>FUNDED</v>
      </c>
      <c r="H8" s="20">
        <f t="shared" si="3"/>
        <v>4300984</v>
      </c>
      <c r="I8" s="14" t="str">
        <f t="shared" si="1"/>
        <v/>
      </c>
    </row>
    <row r="9">
      <c r="A9" s="18" t="s">
        <v>373</v>
      </c>
      <c r="B9" s="8">
        <v>138.0</v>
      </c>
      <c r="C9" s="9">
        <v>2.35785844E8</v>
      </c>
      <c r="D9" s="9">
        <v>3.5056277E7</v>
      </c>
      <c r="E9" s="10" t="str">
        <f>IF(C9&gt;percent,"YES","NO")</f>
        <v>YES</v>
      </c>
      <c r="F9" s="19">
        <v>100000.0</v>
      </c>
      <c r="G9" s="12" t="str">
        <f t="shared" si="2"/>
        <v>FUNDED</v>
      </c>
      <c r="H9" s="20">
        <f t="shared" si="3"/>
        <v>4200984</v>
      </c>
      <c r="I9" s="14" t="str">
        <f t="shared" si="1"/>
        <v/>
      </c>
    </row>
    <row r="10">
      <c r="A10" s="18" t="s">
        <v>374</v>
      </c>
      <c r="B10" s="8">
        <v>260.0</v>
      </c>
      <c r="C10" s="9">
        <v>2.24046908E8</v>
      </c>
      <c r="D10" s="9">
        <v>3.9111834E7</v>
      </c>
      <c r="E10" s="10" t="str">
        <f>IF(C10&gt;percent,"YES","NO")</f>
        <v>YES</v>
      </c>
      <c r="F10" s="19">
        <v>100000.0</v>
      </c>
      <c r="G10" s="12" t="str">
        <f t="shared" si="2"/>
        <v>FUNDED</v>
      </c>
      <c r="H10" s="20">
        <f t="shared" si="3"/>
        <v>4100984</v>
      </c>
      <c r="I10" s="14" t="str">
        <f t="shared" si="1"/>
        <v/>
      </c>
    </row>
    <row r="11">
      <c r="A11" s="18" t="s">
        <v>375</v>
      </c>
      <c r="B11" s="8">
        <v>172.0</v>
      </c>
      <c r="C11" s="9">
        <v>2.19258113E8</v>
      </c>
      <c r="D11" s="9">
        <v>2.7148578E7</v>
      </c>
      <c r="E11" s="10" t="str">
        <f>IF(C11&gt;percent,"YES","NO")</f>
        <v>YES</v>
      </c>
      <c r="F11" s="19">
        <v>99516.0</v>
      </c>
      <c r="G11" s="12" t="str">
        <f t="shared" si="2"/>
        <v>FUNDED</v>
      </c>
      <c r="H11" s="20">
        <f t="shared" si="3"/>
        <v>4001468</v>
      </c>
      <c r="I11" s="14" t="str">
        <f t="shared" si="1"/>
        <v/>
      </c>
    </row>
    <row r="12">
      <c r="A12" s="18" t="s">
        <v>376</v>
      </c>
      <c r="B12" s="8">
        <v>155.0</v>
      </c>
      <c r="C12" s="9">
        <v>2.18077758E8</v>
      </c>
      <c r="D12" s="9">
        <v>2.0131941E7</v>
      </c>
      <c r="E12" s="10" t="str">
        <f>IF(C12&gt;percent,"YES","NO")</f>
        <v>YES</v>
      </c>
      <c r="F12" s="19">
        <v>43500.0</v>
      </c>
      <c r="G12" s="12" t="str">
        <f t="shared" si="2"/>
        <v>FUNDED</v>
      </c>
      <c r="H12" s="20">
        <f t="shared" si="3"/>
        <v>3957968</v>
      </c>
      <c r="I12" s="14" t="str">
        <f t="shared" si="1"/>
        <v/>
      </c>
    </row>
    <row r="13">
      <c r="A13" s="18" t="s">
        <v>377</v>
      </c>
      <c r="B13" s="8">
        <v>227.0</v>
      </c>
      <c r="C13" s="9">
        <v>2.18073219E8</v>
      </c>
      <c r="D13" s="9">
        <v>2.3488316E7</v>
      </c>
      <c r="E13" s="10" t="str">
        <f>IF(C13&gt;percent,"YES","NO")</f>
        <v>YES</v>
      </c>
      <c r="F13" s="19">
        <v>15000.0</v>
      </c>
      <c r="G13" s="12" t="str">
        <f t="shared" si="2"/>
        <v>FUNDED</v>
      </c>
      <c r="H13" s="20">
        <f t="shared" si="3"/>
        <v>3942968</v>
      </c>
      <c r="I13" s="14" t="str">
        <f t="shared" si="1"/>
        <v/>
      </c>
    </row>
    <row r="14">
      <c r="A14" s="18" t="s">
        <v>378</v>
      </c>
      <c r="B14" s="8">
        <v>153.0</v>
      </c>
      <c r="C14" s="9">
        <v>2.17019171E8</v>
      </c>
      <c r="D14" s="9">
        <v>2.3429868E7</v>
      </c>
      <c r="E14" s="10" t="str">
        <f>IF(C14&gt;percent,"YES","NO")</f>
        <v>YES</v>
      </c>
      <c r="F14" s="19">
        <v>98847.0</v>
      </c>
      <c r="G14" s="12" t="str">
        <f t="shared" si="2"/>
        <v>FUNDED</v>
      </c>
      <c r="H14" s="20">
        <f t="shared" si="3"/>
        <v>3844121</v>
      </c>
      <c r="I14" s="14" t="str">
        <f t="shared" si="1"/>
        <v/>
      </c>
    </row>
    <row r="15">
      <c r="A15" s="18" t="s">
        <v>379</v>
      </c>
      <c r="B15" s="8">
        <v>156.0</v>
      </c>
      <c r="C15" s="9">
        <v>2.16918556E8</v>
      </c>
      <c r="D15" s="9">
        <v>2.9582626E7</v>
      </c>
      <c r="E15" s="10" t="str">
        <f>IF(C15&gt;percent,"YES","NO")</f>
        <v>YES</v>
      </c>
      <c r="F15" s="19">
        <v>96789.0</v>
      </c>
      <c r="G15" s="12" t="str">
        <f t="shared" si="2"/>
        <v>FUNDED</v>
      </c>
      <c r="H15" s="20">
        <f t="shared" si="3"/>
        <v>3747332</v>
      </c>
      <c r="I15" s="14" t="str">
        <f t="shared" si="1"/>
        <v/>
      </c>
    </row>
    <row r="16">
      <c r="A16" s="18" t="s">
        <v>380</v>
      </c>
      <c r="B16" s="8">
        <v>246.0</v>
      </c>
      <c r="C16" s="9">
        <v>2.15253478E8</v>
      </c>
      <c r="D16" s="9">
        <v>3.4310751E7</v>
      </c>
      <c r="E16" s="10" t="str">
        <f>IF(C16&gt;percent,"YES","NO")</f>
        <v>YES</v>
      </c>
      <c r="F16" s="19">
        <v>67900.0</v>
      </c>
      <c r="G16" s="12" t="str">
        <f t="shared" si="2"/>
        <v>FUNDED</v>
      </c>
      <c r="H16" s="20">
        <f t="shared" si="3"/>
        <v>3679432</v>
      </c>
      <c r="I16" s="14" t="str">
        <f t="shared" si="1"/>
        <v/>
      </c>
    </row>
    <row r="17">
      <c r="A17" s="18" t="s">
        <v>381</v>
      </c>
      <c r="B17" s="8">
        <v>192.0</v>
      </c>
      <c r="C17" s="9">
        <v>2.14400067E8</v>
      </c>
      <c r="D17" s="9">
        <v>1.8778404E7</v>
      </c>
      <c r="E17" s="10" t="str">
        <f>IF(C17&gt;percent,"YES","NO")</f>
        <v>YES</v>
      </c>
      <c r="F17" s="19">
        <v>34857.0</v>
      </c>
      <c r="G17" s="12" t="str">
        <f t="shared" si="2"/>
        <v>FUNDED</v>
      </c>
      <c r="H17" s="20">
        <f t="shared" si="3"/>
        <v>3644575</v>
      </c>
      <c r="I17" s="14" t="str">
        <f t="shared" si="1"/>
        <v/>
      </c>
    </row>
    <row r="18">
      <c r="A18" s="18" t="s">
        <v>382</v>
      </c>
      <c r="B18" s="8">
        <v>118.0</v>
      </c>
      <c r="C18" s="9">
        <v>2.13062352E8</v>
      </c>
      <c r="D18" s="9">
        <v>2.7608519E7</v>
      </c>
      <c r="E18" s="10" t="str">
        <f>IF(C18&gt;percent,"YES","NO")</f>
        <v>YES</v>
      </c>
      <c r="F18" s="19">
        <v>98847.0</v>
      </c>
      <c r="G18" s="12" t="str">
        <f t="shared" si="2"/>
        <v>FUNDED</v>
      </c>
      <c r="H18" s="20">
        <f t="shared" si="3"/>
        <v>3545728</v>
      </c>
      <c r="I18" s="14" t="str">
        <f t="shared" si="1"/>
        <v/>
      </c>
    </row>
    <row r="19">
      <c r="A19" s="18" t="s">
        <v>383</v>
      </c>
      <c r="B19" s="8">
        <v>231.0</v>
      </c>
      <c r="C19" s="9">
        <v>2.12999613E8</v>
      </c>
      <c r="D19" s="9">
        <v>2.5256421E7</v>
      </c>
      <c r="E19" s="10" t="str">
        <f>IF(C19&gt;percent,"YES","NO")</f>
        <v>YES</v>
      </c>
      <c r="F19" s="19">
        <v>100000.0</v>
      </c>
      <c r="G19" s="12" t="str">
        <f t="shared" si="2"/>
        <v>FUNDED</v>
      </c>
      <c r="H19" s="20">
        <f t="shared" si="3"/>
        <v>3445728</v>
      </c>
      <c r="I19" s="14" t="str">
        <f t="shared" si="1"/>
        <v/>
      </c>
    </row>
    <row r="20">
      <c r="A20" s="18" t="s">
        <v>384</v>
      </c>
      <c r="B20" s="8">
        <v>213.0</v>
      </c>
      <c r="C20" s="9">
        <v>2.12826286E8</v>
      </c>
      <c r="D20" s="9">
        <v>2.1908846E7</v>
      </c>
      <c r="E20" s="10" t="str">
        <f>IF(C20&gt;percent,"YES","NO")</f>
        <v>YES</v>
      </c>
      <c r="F20" s="19">
        <v>90000.0</v>
      </c>
      <c r="G20" s="12" t="str">
        <f t="shared" si="2"/>
        <v>FUNDED</v>
      </c>
      <c r="H20" s="20">
        <f t="shared" si="3"/>
        <v>3355728</v>
      </c>
      <c r="I20" s="14" t="str">
        <f t="shared" si="1"/>
        <v/>
      </c>
    </row>
    <row r="21">
      <c r="A21" s="18" t="s">
        <v>385</v>
      </c>
      <c r="B21" s="8">
        <v>129.0</v>
      </c>
      <c r="C21" s="9">
        <v>2.11614751E8</v>
      </c>
      <c r="D21" s="9">
        <v>2.9028552E7</v>
      </c>
      <c r="E21" s="10" t="str">
        <f>IF(C21&gt;percent,"YES","NO")</f>
        <v>YES</v>
      </c>
      <c r="F21" s="19">
        <v>98934.0</v>
      </c>
      <c r="G21" s="12" t="str">
        <f t="shared" si="2"/>
        <v>FUNDED</v>
      </c>
      <c r="H21" s="20">
        <f t="shared" si="3"/>
        <v>3256794</v>
      </c>
      <c r="I21" s="14" t="str">
        <f t="shared" si="1"/>
        <v/>
      </c>
    </row>
    <row r="22">
      <c r="A22" s="18" t="s">
        <v>386</v>
      </c>
      <c r="B22" s="8">
        <v>199.0</v>
      </c>
      <c r="C22" s="9">
        <v>2.11433723E8</v>
      </c>
      <c r="D22" s="9">
        <v>2.5913251E7</v>
      </c>
      <c r="E22" s="10" t="str">
        <f>IF(C22&gt;percent,"YES","NO")</f>
        <v>YES</v>
      </c>
      <c r="F22" s="19">
        <v>27370.0</v>
      </c>
      <c r="G22" s="12" t="str">
        <f t="shared" si="2"/>
        <v>FUNDED</v>
      </c>
      <c r="H22" s="20">
        <f t="shared" si="3"/>
        <v>3229424</v>
      </c>
      <c r="I22" s="14" t="str">
        <f t="shared" si="1"/>
        <v/>
      </c>
    </row>
    <row r="23">
      <c r="A23" s="18" t="s">
        <v>387</v>
      </c>
      <c r="B23" s="8">
        <v>173.0</v>
      </c>
      <c r="C23" s="9">
        <v>2.11125742E8</v>
      </c>
      <c r="D23" s="9">
        <v>2.7609597E7</v>
      </c>
      <c r="E23" s="10" t="str">
        <f>IF(C23&gt;percent,"YES","NO")</f>
        <v>YES</v>
      </c>
      <c r="F23" s="19">
        <v>100000.0</v>
      </c>
      <c r="G23" s="12" t="str">
        <f t="shared" si="2"/>
        <v>FUNDED</v>
      </c>
      <c r="H23" s="20">
        <f t="shared" si="3"/>
        <v>3129424</v>
      </c>
      <c r="I23" s="14" t="str">
        <f t="shared" si="1"/>
        <v/>
      </c>
    </row>
    <row r="24">
      <c r="A24" s="18" t="s">
        <v>388</v>
      </c>
      <c r="B24" s="8">
        <v>133.0</v>
      </c>
      <c r="C24" s="9">
        <v>2.09821715E8</v>
      </c>
      <c r="D24" s="9">
        <v>3.185422E7</v>
      </c>
      <c r="E24" s="10" t="str">
        <f>IF(C24&gt;percent,"YES","NO")</f>
        <v>YES</v>
      </c>
      <c r="F24" s="19">
        <v>100000.0</v>
      </c>
      <c r="G24" s="12" t="str">
        <f t="shared" si="2"/>
        <v>FUNDED</v>
      </c>
      <c r="H24" s="20">
        <f t="shared" si="3"/>
        <v>3029424</v>
      </c>
      <c r="I24" s="14" t="str">
        <f t="shared" si="1"/>
        <v/>
      </c>
    </row>
    <row r="25">
      <c r="A25" s="18" t="s">
        <v>389</v>
      </c>
      <c r="B25" s="8">
        <v>176.0</v>
      </c>
      <c r="C25" s="9">
        <v>2.09810505E8</v>
      </c>
      <c r="D25" s="9">
        <v>2.579185E7</v>
      </c>
      <c r="E25" s="10" t="str">
        <f>IF(C25&gt;percent,"YES","NO")</f>
        <v>YES</v>
      </c>
      <c r="F25" s="19">
        <v>100000.0</v>
      </c>
      <c r="G25" s="12" t="str">
        <f t="shared" si="2"/>
        <v>FUNDED</v>
      </c>
      <c r="H25" s="20">
        <f t="shared" si="3"/>
        <v>2929424</v>
      </c>
      <c r="I25" s="14" t="str">
        <f t="shared" si="1"/>
        <v/>
      </c>
    </row>
    <row r="26">
      <c r="A26" s="21" t="s">
        <v>390</v>
      </c>
      <c r="B26" s="8">
        <v>136.0</v>
      </c>
      <c r="C26" s="9">
        <v>2.07856844E8</v>
      </c>
      <c r="D26" s="9">
        <v>1.8730035E7</v>
      </c>
      <c r="E26" s="10" t="str">
        <f>IF(C26&gt;percent,"YES","NO")</f>
        <v>YES</v>
      </c>
      <c r="F26" s="19">
        <v>29230.0</v>
      </c>
      <c r="G26" s="12" t="str">
        <f t="shared" si="2"/>
        <v>FUNDED</v>
      </c>
      <c r="H26" s="20">
        <f t="shared" si="3"/>
        <v>2900194</v>
      </c>
      <c r="I26" s="14" t="str">
        <f t="shared" si="1"/>
        <v/>
      </c>
    </row>
    <row r="27">
      <c r="A27" s="18" t="s">
        <v>391</v>
      </c>
      <c r="B27" s="8">
        <v>188.0</v>
      </c>
      <c r="C27" s="9">
        <v>2.0485105E8</v>
      </c>
      <c r="D27" s="9">
        <v>2.7487756E7</v>
      </c>
      <c r="E27" s="10" t="str">
        <f>IF(C27&gt;percent,"YES","NO")</f>
        <v>YES</v>
      </c>
      <c r="F27" s="19">
        <v>68000.0</v>
      </c>
      <c r="G27" s="12" t="str">
        <f t="shared" si="2"/>
        <v>FUNDED</v>
      </c>
      <c r="H27" s="20">
        <f t="shared" si="3"/>
        <v>2832194</v>
      </c>
      <c r="I27" s="14" t="str">
        <f t="shared" si="1"/>
        <v/>
      </c>
    </row>
    <row r="28">
      <c r="A28" s="18" t="s">
        <v>392</v>
      </c>
      <c r="B28" s="8">
        <v>166.0</v>
      </c>
      <c r="C28" s="9">
        <v>2.03618042E8</v>
      </c>
      <c r="D28" s="9">
        <v>3.062177E7</v>
      </c>
      <c r="E28" s="10" t="str">
        <f>IF(C28&gt;percent,"YES","NO")</f>
        <v>YES</v>
      </c>
      <c r="F28" s="19">
        <v>35500.0</v>
      </c>
      <c r="G28" s="12" t="str">
        <f t="shared" si="2"/>
        <v>FUNDED</v>
      </c>
      <c r="H28" s="20">
        <f t="shared" si="3"/>
        <v>2796694</v>
      </c>
      <c r="I28" s="14" t="str">
        <f t="shared" si="1"/>
        <v/>
      </c>
    </row>
    <row r="29">
      <c r="A29" s="18" t="s">
        <v>393</v>
      </c>
      <c r="B29" s="8">
        <v>177.0</v>
      </c>
      <c r="C29" s="9">
        <v>2.01997039E8</v>
      </c>
      <c r="D29" s="9">
        <v>3.3985905E7</v>
      </c>
      <c r="E29" s="10" t="str">
        <f>IF(C29&gt;percent,"YES","NO")</f>
        <v>YES</v>
      </c>
      <c r="F29" s="19">
        <v>100000.0</v>
      </c>
      <c r="G29" s="12" t="str">
        <f t="shared" si="2"/>
        <v>FUNDED</v>
      </c>
      <c r="H29" s="20">
        <f t="shared" si="3"/>
        <v>2696694</v>
      </c>
      <c r="I29" s="14" t="str">
        <f t="shared" si="1"/>
        <v/>
      </c>
    </row>
    <row r="30">
      <c r="A30" s="18" t="s">
        <v>394</v>
      </c>
      <c r="B30" s="8">
        <v>167.0</v>
      </c>
      <c r="C30" s="9">
        <v>2.01583138E8</v>
      </c>
      <c r="D30" s="9">
        <v>2.4988044E7</v>
      </c>
      <c r="E30" s="10" t="str">
        <f>IF(C30&gt;percent,"YES","NO")</f>
        <v>YES</v>
      </c>
      <c r="F30" s="19">
        <v>100000.0</v>
      </c>
      <c r="G30" s="12" t="str">
        <f t="shared" si="2"/>
        <v>FUNDED</v>
      </c>
      <c r="H30" s="20">
        <f t="shared" si="3"/>
        <v>2596694</v>
      </c>
      <c r="I30" s="14" t="str">
        <f t="shared" si="1"/>
        <v/>
      </c>
    </row>
    <row r="31">
      <c r="A31" s="18" t="s">
        <v>395</v>
      </c>
      <c r="B31" s="8">
        <v>116.0</v>
      </c>
      <c r="C31" s="9">
        <v>2.01533788E8</v>
      </c>
      <c r="D31" s="9">
        <v>2.7335825E7</v>
      </c>
      <c r="E31" s="10" t="str">
        <f>IF(C31&gt;percent,"YES","NO")</f>
        <v>YES</v>
      </c>
      <c r="F31" s="19">
        <v>96789.0</v>
      </c>
      <c r="G31" s="12" t="str">
        <f t="shared" si="2"/>
        <v>FUNDED</v>
      </c>
      <c r="H31" s="20">
        <f t="shared" si="3"/>
        <v>2499905</v>
      </c>
      <c r="I31" s="14" t="str">
        <f t="shared" si="1"/>
        <v/>
      </c>
    </row>
    <row r="32">
      <c r="A32" s="18" t="s">
        <v>396</v>
      </c>
      <c r="B32" s="8">
        <v>122.0</v>
      </c>
      <c r="C32" s="9">
        <v>2.00552197E8</v>
      </c>
      <c r="D32" s="9">
        <v>2.7082349E7</v>
      </c>
      <c r="E32" s="10" t="str">
        <f>IF(C32&gt;percent,"YES","NO")</f>
        <v>YES</v>
      </c>
      <c r="F32" s="19">
        <v>37700.0</v>
      </c>
      <c r="G32" s="12" t="str">
        <f t="shared" si="2"/>
        <v>FUNDED</v>
      </c>
      <c r="H32" s="20">
        <f t="shared" si="3"/>
        <v>2462205</v>
      </c>
      <c r="I32" s="14" t="str">
        <f t="shared" si="1"/>
        <v/>
      </c>
    </row>
    <row r="33">
      <c r="A33" s="18" t="s">
        <v>397</v>
      </c>
      <c r="B33" s="8">
        <v>192.0</v>
      </c>
      <c r="C33" s="9">
        <v>2.0029759E8</v>
      </c>
      <c r="D33" s="9">
        <v>3.1889851E7</v>
      </c>
      <c r="E33" s="10" t="str">
        <f>IF(C33&gt;percent,"YES","NO")</f>
        <v>YES</v>
      </c>
      <c r="F33" s="19">
        <v>98256.0</v>
      </c>
      <c r="G33" s="12" t="str">
        <f t="shared" si="2"/>
        <v>FUNDED</v>
      </c>
      <c r="H33" s="20">
        <f t="shared" si="3"/>
        <v>2363949</v>
      </c>
      <c r="I33" s="14" t="str">
        <f t="shared" si="1"/>
        <v/>
      </c>
    </row>
    <row r="34">
      <c r="A34" s="18" t="s">
        <v>398</v>
      </c>
      <c r="B34" s="8">
        <v>118.0</v>
      </c>
      <c r="C34" s="9">
        <v>1.99779924E8</v>
      </c>
      <c r="D34" s="9">
        <v>4.1171464E7</v>
      </c>
      <c r="E34" s="10" t="str">
        <f>IF(C34&gt;percent,"YES","NO")</f>
        <v>YES</v>
      </c>
      <c r="F34" s="19">
        <v>95000.0</v>
      </c>
      <c r="G34" s="12" t="str">
        <f t="shared" si="2"/>
        <v>FUNDED</v>
      </c>
      <c r="H34" s="20">
        <f t="shared" si="3"/>
        <v>2268949</v>
      </c>
      <c r="I34" s="14" t="str">
        <f t="shared" si="1"/>
        <v/>
      </c>
    </row>
    <row r="35">
      <c r="A35" s="18" t="s">
        <v>399</v>
      </c>
      <c r="B35" s="8">
        <v>139.0</v>
      </c>
      <c r="C35" s="9">
        <v>1.99435376E8</v>
      </c>
      <c r="D35" s="9">
        <v>2.9813729E7</v>
      </c>
      <c r="E35" s="10" t="str">
        <f>IF(C35&gt;percent,"YES","NO")</f>
        <v>YES</v>
      </c>
      <c r="F35" s="19">
        <v>100000.0</v>
      </c>
      <c r="G35" s="12" t="str">
        <f t="shared" si="2"/>
        <v>FUNDED</v>
      </c>
      <c r="H35" s="20">
        <f t="shared" si="3"/>
        <v>2168949</v>
      </c>
      <c r="I35" s="14" t="str">
        <f t="shared" si="1"/>
        <v/>
      </c>
    </row>
    <row r="36">
      <c r="A36" s="18" t="s">
        <v>400</v>
      </c>
      <c r="B36" s="8">
        <v>137.0</v>
      </c>
      <c r="C36" s="9">
        <v>1.99163294E8</v>
      </c>
      <c r="D36" s="9">
        <v>3.5744053E7</v>
      </c>
      <c r="E36" s="10" t="str">
        <f>IF(C36&gt;percent,"YES","NO")</f>
        <v>YES</v>
      </c>
      <c r="F36" s="19">
        <v>80000.0</v>
      </c>
      <c r="G36" s="12" t="str">
        <f t="shared" si="2"/>
        <v>FUNDED</v>
      </c>
      <c r="H36" s="20">
        <f t="shared" si="3"/>
        <v>2088949</v>
      </c>
      <c r="I36" s="14" t="str">
        <f t="shared" si="1"/>
        <v/>
      </c>
    </row>
    <row r="37">
      <c r="A37" s="18" t="s">
        <v>401</v>
      </c>
      <c r="B37" s="8">
        <v>134.0</v>
      </c>
      <c r="C37" s="9">
        <v>1.98672689E8</v>
      </c>
      <c r="D37" s="9">
        <v>3.0820032E7</v>
      </c>
      <c r="E37" s="10" t="str">
        <f>IF(C37&gt;percent,"YES","NO")</f>
        <v>YES</v>
      </c>
      <c r="F37" s="19">
        <v>100000.0</v>
      </c>
      <c r="G37" s="12" t="str">
        <f t="shared" si="2"/>
        <v>FUNDED</v>
      </c>
      <c r="H37" s="20">
        <f t="shared" si="3"/>
        <v>1988949</v>
      </c>
      <c r="I37" s="14" t="str">
        <f t="shared" si="1"/>
        <v/>
      </c>
    </row>
    <row r="38">
      <c r="A38" s="18" t="s">
        <v>402</v>
      </c>
      <c r="B38" s="8">
        <v>139.0</v>
      </c>
      <c r="C38" s="9">
        <v>1.98172298E8</v>
      </c>
      <c r="D38" s="9">
        <v>2.7130315E7</v>
      </c>
      <c r="E38" s="10" t="str">
        <f>IF(C38&gt;percent,"YES","NO")</f>
        <v>YES</v>
      </c>
      <c r="F38" s="19">
        <v>30000.0</v>
      </c>
      <c r="G38" s="12" t="str">
        <f t="shared" si="2"/>
        <v>FUNDED</v>
      </c>
      <c r="H38" s="20">
        <f t="shared" si="3"/>
        <v>1958949</v>
      </c>
      <c r="I38" s="14" t="str">
        <f t="shared" si="1"/>
        <v/>
      </c>
    </row>
    <row r="39">
      <c r="A39" s="18" t="s">
        <v>403</v>
      </c>
      <c r="B39" s="8">
        <v>134.0</v>
      </c>
      <c r="C39" s="9">
        <v>1.98062878E8</v>
      </c>
      <c r="D39" s="9">
        <v>2.8638701E7</v>
      </c>
      <c r="E39" s="10" t="str">
        <f>IF(C39&gt;percent,"YES","NO")</f>
        <v>YES</v>
      </c>
      <c r="F39" s="19">
        <v>49810.0</v>
      </c>
      <c r="G39" s="12" t="str">
        <f t="shared" si="2"/>
        <v>FUNDED</v>
      </c>
      <c r="H39" s="20">
        <f t="shared" si="3"/>
        <v>1909139</v>
      </c>
      <c r="I39" s="14" t="str">
        <f t="shared" si="1"/>
        <v/>
      </c>
    </row>
    <row r="40">
      <c r="A40" s="18" t="s">
        <v>404</v>
      </c>
      <c r="B40" s="8">
        <v>122.0</v>
      </c>
      <c r="C40" s="9">
        <v>1.97695457E8</v>
      </c>
      <c r="D40" s="9">
        <v>2.2170342E7</v>
      </c>
      <c r="E40" s="10" t="str">
        <f>IF(C40&gt;percent,"YES","NO")</f>
        <v>YES</v>
      </c>
      <c r="F40" s="19">
        <v>32500.0</v>
      </c>
      <c r="G40" s="12" t="str">
        <f t="shared" si="2"/>
        <v>FUNDED</v>
      </c>
      <c r="H40" s="20">
        <f t="shared" si="3"/>
        <v>1876639</v>
      </c>
      <c r="I40" s="14" t="str">
        <f t="shared" si="1"/>
        <v/>
      </c>
    </row>
    <row r="41">
      <c r="A41" s="18" t="s">
        <v>405</v>
      </c>
      <c r="B41" s="8">
        <v>140.0</v>
      </c>
      <c r="C41" s="9">
        <v>1.97458481E8</v>
      </c>
      <c r="D41" s="9">
        <v>2.6070667E7</v>
      </c>
      <c r="E41" s="10" t="str">
        <f>IF(C41&gt;percent,"YES","NO")</f>
        <v>YES</v>
      </c>
      <c r="F41" s="19">
        <v>90000.0</v>
      </c>
      <c r="G41" s="12" t="str">
        <f t="shared" si="2"/>
        <v>FUNDED</v>
      </c>
      <c r="H41" s="20">
        <f t="shared" si="3"/>
        <v>1786639</v>
      </c>
      <c r="I41" s="14" t="str">
        <f t="shared" si="1"/>
        <v/>
      </c>
    </row>
    <row r="42">
      <c r="A42" s="18" t="s">
        <v>406</v>
      </c>
      <c r="B42" s="8">
        <v>146.0</v>
      </c>
      <c r="C42" s="9">
        <v>1.97269435E8</v>
      </c>
      <c r="D42" s="9">
        <v>3.0505224E7</v>
      </c>
      <c r="E42" s="10" t="str">
        <f>IF(C42&gt;percent,"YES","NO")</f>
        <v>YES</v>
      </c>
      <c r="F42" s="19">
        <v>100000.0</v>
      </c>
      <c r="G42" s="12" t="str">
        <f t="shared" si="2"/>
        <v>FUNDED</v>
      </c>
      <c r="H42" s="20">
        <f t="shared" si="3"/>
        <v>1686639</v>
      </c>
      <c r="I42" s="14" t="str">
        <f t="shared" si="1"/>
        <v/>
      </c>
    </row>
    <row r="43">
      <c r="A43" s="18" t="s">
        <v>407</v>
      </c>
      <c r="B43" s="8">
        <v>124.0</v>
      </c>
      <c r="C43" s="9">
        <v>1.9723761E8</v>
      </c>
      <c r="D43" s="9">
        <v>2.9923058E7</v>
      </c>
      <c r="E43" s="10" t="str">
        <f>IF(C43&gt;percent,"YES","NO")</f>
        <v>YES</v>
      </c>
      <c r="F43" s="19">
        <v>76388.0</v>
      </c>
      <c r="G43" s="12" t="str">
        <f t="shared" si="2"/>
        <v>FUNDED</v>
      </c>
      <c r="H43" s="20">
        <f t="shared" si="3"/>
        <v>1610251</v>
      </c>
      <c r="I43" s="14" t="str">
        <f t="shared" si="1"/>
        <v/>
      </c>
    </row>
    <row r="44">
      <c r="A44" s="18" t="s">
        <v>408</v>
      </c>
      <c r="B44" s="8">
        <v>150.0</v>
      </c>
      <c r="C44" s="9">
        <v>1.957565E8</v>
      </c>
      <c r="D44" s="9">
        <v>3.2289182E7</v>
      </c>
      <c r="E44" s="10" t="str">
        <f>IF(C44&gt;percent,"YES","NO")</f>
        <v>YES</v>
      </c>
      <c r="F44" s="19">
        <v>92100.0</v>
      </c>
      <c r="G44" s="12" t="str">
        <f t="shared" si="2"/>
        <v>FUNDED</v>
      </c>
      <c r="H44" s="20">
        <f t="shared" si="3"/>
        <v>1518151</v>
      </c>
      <c r="I44" s="14" t="str">
        <f t="shared" si="1"/>
        <v/>
      </c>
    </row>
    <row r="45">
      <c r="A45" s="18" t="s">
        <v>409</v>
      </c>
      <c r="B45" s="22">
        <v>130.0</v>
      </c>
      <c r="C45" s="9">
        <v>1.94914017E8</v>
      </c>
      <c r="D45" s="9">
        <v>2.4847422E7</v>
      </c>
      <c r="E45" s="10" t="str">
        <f>IF(C45&gt;percent,"YES","NO")</f>
        <v>YES</v>
      </c>
      <c r="F45" s="19">
        <v>87250.0</v>
      </c>
      <c r="G45" s="12" t="str">
        <f t="shared" si="2"/>
        <v>FUNDED</v>
      </c>
      <c r="H45" s="20">
        <f t="shared" si="3"/>
        <v>1430901</v>
      </c>
      <c r="I45" s="14" t="str">
        <f t="shared" si="1"/>
        <v/>
      </c>
    </row>
    <row r="46">
      <c r="A46" s="18" t="s">
        <v>410</v>
      </c>
      <c r="B46" s="22">
        <v>116.0</v>
      </c>
      <c r="C46" s="9">
        <v>1.94832447E8</v>
      </c>
      <c r="D46" s="9">
        <v>2.8212739E7</v>
      </c>
      <c r="E46" s="10" t="str">
        <f>IF(C46&gt;percent,"YES","NO")</f>
        <v>YES</v>
      </c>
      <c r="F46" s="19">
        <v>80000.0</v>
      </c>
      <c r="G46" s="12" t="str">
        <f t="shared" si="2"/>
        <v>FUNDED</v>
      </c>
      <c r="H46" s="20">
        <f t="shared" si="3"/>
        <v>1350901</v>
      </c>
      <c r="I46" s="14" t="str">
        <f t="shared" si="1"/>
        <v/>
      </c>
    </row>
    <row r="47">
      <c r="A47" s="18" t="s">
        <v>411</v>
      </c>
      <c r="B47" s="22">
        <v>117.0</v>
      </c>
      <c r="C47" s="9">
        <v>1.93371533E8</v>
      </c>
      <c r="D47" s="9">
        <v>2.5171398E7</v>
      </c>
      <c r="E47" s="10" t="str">
        <f>IF(C47&gt;percent,"YES","NO")</f>
        <v>YES</v>
      </c>
      <c r="F47" s="19">
        <v>78272.0</v>
      </c>
      <c r="G47" s="12" t="str">
        <f t="shared" si="2"/>
        <v>FUNDED</v>
      </c>
      <c r="H47" s="20">
        <f t="shared" si="3"/>
        <v>1272629</v>
      </c>
      <c r="I47" s="14" t="str">
        <f t="shared" si="1"/>
        <v/>
      </c>
    </row>
    <row r="48">
      <c r="A48" s="18" t="s">
        <v>412</v>
      </c>
      <c r="B48" s="22">
        <v>132.0</v>
      </c>
      <c r="C48" s="9">
        <v>1.928726E8</v>
      </c>
      <c r="D48" s="9">
        <v>3.6134064E7</v>
      </c>
      <c r="E48" s="10" t="str">
        <f>IF(C48&gt;percent,"YES","NO")</f>
        <v>YES</v>
      </c>
      <c r="F48" s="19">
        <v>100000.0</v>
      </c>
      <c r="G48" s="12" t="str">
        <f t="shared" si="2"/>
        <v>FUNDED</v>
      </c>
      <c r="H48" s="20">
        <f t="shared" si="3"/>
        <v>1172629</v>
      </c>
      <c r="I48" s="14" t="str">
        <f t="shared" si="1"/>
        <v/>
      </c>
    </row>
    <row r="49">
      <c r="A49" s="18" t="s">
        <v>413</v>
      </c>
      <c r="B49" s="22">
        <v>139.0</v>
      </c>
      <c r="C49" s="9">
        <v>1.9231611E8</v>
      </c>
      <c r="D49" s="9">
        <v>3.4146028E7</v>
      </c>
      <c r="E49" s="10" t="str">
        <f>IF(C49&gt;percent,"YES","NO")</f>
        <v>YES</v>
      </c>
      <c r="F49" s="19">
        <v>100000.0</v>
      </c>
      <c r="G49" s="12" t="str">
        <f t="shared" si="2"/>
        <v>FUNDED</v>
      </c>
      <c r="H49" s="20">
        <f t="shared" si="3"/>
        <v>1072629</v>
      </c>
      <c r="I49" s="14" t="str">
        <f t="shared" si="1"/>
        <v/>
      </c>
    </row>
    <row r="50">
      <c r="A50" s="18" t="s">
        <v>414</v>
      </c>
      <c r="B50" s="22">
        <v>145.0</v>
      </c>
      <c r="C50" s="9">
        <v>1.92105111E8</v>
      </c>
      <c r="D50" s="9">
        <v>2.8085123E7</v>
      </c>
      <c r="E50" s="10" t="str">
        <f>IF(C50&gt;percent,"YES","NO")</f>
        <v>YES</v>
      </c>
      <c r="F50" s="19">
        <v>50000.0</v>
      </c>
      <c r="G50" s="12" t="str">
        <f t="shared" si="2"/>
        <v>FUNDED</v>
      </c>
      <c r="H50" s="20">
        <f t="shared" si="3"/>
        <v>1022629</v>
      </c>
      <c r="I50" s="14" t="str">
        <f t="shared" si="1"/>
        <v/>
      </c>
    </row>
    <row r="51">
      <c r="A51" s="18" t="s">
        <v>415</v>
      </c>
      <c r="B51" s="22">
        <v>141.0</v>
      </c>
      <c r="C51" s="9">
        <v>1.91648338E8</v>
      </c>
      <c r="D51" s="9">
        <v>3.3421026E7</v>
      </c>
      <c r="E51" s="10" t="str">
        <f>IF(C51&gt;percent,"YES","NO")</f>
        <v>YES</v>
      </c>
      <c r="F51" s="19">
        <v>68000.0</v>
      </c>
      <c r="G51" s="12" t="str">
        <f t="shared" si="2"/>
        <v>FUNDED</v>
      </c>
      <c r="H51" s="20">
        <f t="shared" si="3"/>
        <v>954629</v>
      </c>
      <c r="I51" s="14" t="str">
        <f t="shared" si="1"/>
        <v/>
      </c>
    </row>
    <row r="52">
      <c r="A52" s="18" t="s">
        <v>416</v>
      </c>
      <c r="B52" s="22">
        <v>143.0</v>
      </c>
      <c r="C52" s="9">
        <v>1.91455302E8</v>
      </c>
      <c r="D52" s="9">
        <v>3.5632551E7</v>
      </c>
      <c r="E52" s="10" t="str">
        <f>IF(C52&gt;percent,"YES","NO")</f>
        <v>YES</v>
      </c>
      <c r="F52" s="19">
        <v>50200.0</v>
      </c>
      <c r="G52" s="12" t="str">
        <f t="shared" si="2"/>
        <v>FUNDED</v>
      </c>
      <c r="H52" s="20">
        <f t="shared" si="3"/>
        <v>904429</v>
      </c>
      <c r="I52" s="14" t="str">
        <f t="shared" si="1"/>
        <v/>
      </c>
    </row>
    <row r="53">
      <c r="A53" s="18" t="s">
        <v>417</v>
      </c>
      <c r="B53" s="22">
        <v>116.0</v>
      </c>
      <c r="C53" s="9">
        <v>1.9090816E8</v>
      </c>
      <c r="D53" s="9">
        <v>2.6927307E7</v>
      </c>
      <c r="E53" s="10" t="str">
        <f>IF(C53&gt;percent,"YES","NO")</f>
        <v>YES</v>
      </c>
      <c r="F53" s="19">
        <v>72420.0</v>
      </c>
      <c r="G53" s="12" t="str">
        <f t="shared" si="2"/>
        <v>FUNDED</v>
      </c>
      <c r="H53" s="20">
        <f t="shared" si="3"/>
        <v>832009</v>
      </c>
      <c r="I53" s="14" t="str">
        <f t="shared" si="1"/>
        <v/>
      </c>
    </row>
    <row r="54">
      <c r="A54" s="18" t="s">
        <v>418</v>
      </c>
      <c r="B54" s="22">
        <v>130.0</v>
      </c>
      <c r="C54" s="9">
        <v>1.90654673E8</v>
      </c>
      <c r="D54" s="9">
        <v>3.1037244E7</v>
      </c>
      <c r="E54" s="10" t="str">
        <f>IF(C54&gt;percent,"YES","NO")</f>
        <v>YES</v>
      </c>
      <c r="F54" s="19">
        <v>60000.0</v>
      </c>
      <c r="G54" s="12" t="str">
        <f t="shared" si="2"/>
        <v>FUNDED</v>
      </c>
      <c r="H54" s="20">
        <f t="shared" si="3"/>
        <v>772009</v>
      </c>
      <c r="I54" s="14" t="str">
        <f t="shared" si="1"/>
        <v/>
      </c>
    </row>
    <row r="55">
      <c r="A55" s="18" t="s">
        <v>419</v>
      </c>
      <c r="B55" s="22">
        <v>114.0</v>
      </c>
      <c r="C55" s="9">
        <v>1.89985806E8</v>
      </c>
      <c r="D55" s="9">
        <v>2.7637809E7</v>
      </c>
      <c r="E55" s="10" t="str">
        <f>IF(C55&gt;percent,"YES","NO")</f>
        <v>YES</v>
      </c>
      <c r="F55" s="19">
        <v>92650.0</v>
      </c>
      <c r="G55" s="12" t="str">
        <f t="shared" si="2"/>
        <v>FUNDED</v>
      </c>
      <c r="H55" s="20">
        <f t="shared" si="3"/>
        <v>679359</v>
      </c>
      <c r="I55" s="14" t="str">
        <f t="shared" si="1"/>
        <v/>
      </c>
    </row>
    <row r="56">
      <c r="A56" s="18" t="s">
        <v>420</v>
      </c>
      <c r="B56" s="22">
        <v>139.0</v>
      </c>
      <c r="C56" s="9">
        <v>1.89978375E8</v>
      </c>
      <c r="D56" s="9">
        <v>3.7171056E7</v>
      </c>
      <c r="E56" s="10" t="str">
        <f>IF(C56&gt;percent,"YES","NO")</f>
        <v>YES</v>
      </c>
      <c r="F56" s="19">
        <v>100000.0</v>
      </c>
      <c r="G56" s="12" t="str">
        <f t="shared" si="2"/>
        <v>FUNDED</v>
      </c>
      <c r="H56" s="20">
        <f t="shared" si="3"/>
        <v>579359</v>
      </c>
      <c r="I56" s="14" t="str">
        <f t="shared" si="1"/>
        <v/>
      </c>
    </row>
    <row r="57">
      <c r="A57" s="18" t="s">
        <v>421</v>
      </c>
      <c r="B57" s="22">
        <v>121.0</v>
      </c>
      <c r="C57" s="9">
        <v>1.89263178E8</v>
      </c>
      <c r="D57" s="9">
        <v>2.8718715E7</v>
      </c>
      <c r="E57" s="10" t="str">
        <f>IF(C57&gt;percent,"YES","NO")</f>
        <v>YES</v>
      </c>
      <c r="F57" s="19">
        <v>78000.0</v>
      </c>
      <c r="G57" s="12" t="str">
        <f t="shared" si="2"/>
        <v>FUNDED</v>
      </c>
      <c r="H57" s="20">
        <f t="shared" si="3"/>
        <v>501359</v>
      </c>
      <c r="I57" s="14" t="str">
        <f t="shared" si="1"/>
        <v/>
      </c>
    </row>
    <row r="58">
      <c r="A58" s="18" t="s">
        <v>422</v>
      </c>
      <c r="B58" s="22">
        <v>114.0</v>
      </c>
      <c r="C58" s="9">
        <v>1.8915669E8</v>
      </c>
      <c r="D58" s="9">
        <v>3.2678559E7</v>
      </c>
      <c r="E58" s="10" t="str">
        <f>IF(C58&gt;percent,"YES","NO")</f>
        <v>YES</v>
      </c>
      <c r="F58" s="19">
        <v>50000.0</v>
      </c>
      <c r="G58" s="12" t="str">
        <f t="shared" si="2"/>
        <v>FUNDED</v>
      </c>
      <c r="H58" s="20">
        <f t="shared" si="3"/>
        <v>451359</v>
      </c>
      <c r="I58" s="14" t="str">
        <f t="shared" si="1"/>
        <v/>
      </c>
    </row>
    <row r="59">
      <c r="A59" s="18" t="s">
        <v>423</v>
      </c>
      <c r="B59" s="22">
        <v>302.0</v>
      </c>
      <c r="C59" s="9">
        <v>1.65156063E8</v>
      </c>
      <c r="D59" s="9">
        <v>3.5866458E7</v>
      </c>
      <c r="E59" s="10" t="str">
        <f>IF(C59&gt;percent,"YES","NO")</f>
        <v>YES</v>
      </c>
      <c r="F59" s="19">
        <v>100000.0</v>
      </c>
      <c r="G59" s="12" t="str">
        <f t="shared" si="2"/>
        <v>FUNDED</v>
      </c>
      <c r="H59" s="20">
        <f t="shared" si="3"/>
        <v>351359</v>
      </c>
      <c r="I59" s="14" t="str">
        <f t="shared" si="1"/>
        <v/>
      </c>
    </row>
    <row r="60">
      <c r="A60" s="18" t="s">
        <v>424</v>
      </c>
      <c r="B60" s="22">
        <v>256.0</v>
      </c>
      <c r="C60" s="9">
        <v>1.17890017E8</v>
      </c>
      <c r="D60" s="9">
        <v>3.5332136E7</v>
      </c>
      <c r="E60" s="10" t="str">
        <f>IF(C60&gt;percent,"YES","NO")</f>
        <v>YES</v>
      </c>
      <c r="F60" s="19">
        <v>100000.0</v>
      </c>
      <c r="G60" s="12" t="str">
        <f t="shared" si="2"/>
        <v>FUNDED</v>
      </c>
      <c r="H60" s="20">
        <f t="shared" si="3"/>
        <v>251359</v>
      </c>
      <c r="I60" s="14" t="str">
        <f t="shared" si="1"/>
        <v/>
      </c>
    </row>
    <row r="61">
      <c r="A61" s="18" t="s">
        <v>425</v>
      </c>
      <c r="B61" s="22">
        <v>300.0</v>
      </c>
      <c r="C61" s="9">
        <v>1.00974363E8</v>
      </c>
      <c r="D61" s="9">
        <v>4.1086593E7</v>
      </c>
      <c r="E61" s="10" t="str">
        <f>IF(C61&gt;percent,"YES","NO")</f>
        <v>YES</v>
      </c>
      <c r="F61" s="19">
        <v>100000.0</v>
      </c>
      <c r="G61" s="12" t="str">
        <f t="shared" si="2"/>
        <v>FUNDED</v>
      </c>
      <c r="H61" s="20">
        <f t="shared" si="3"/>
        <v>151359</v>
      </c>
      <c r="I61" s="14" t="str">
        <f t="shared" si="1"/>
        <v/>
      </c>
    </row>
    <row r="62">
      <c r="A62" s="18" t="s">
        <v>426</v>
      </c>
      <c r="B62" s="22">
        <v>195.0</v>
      </c>
      <c r="C62" s="9">
        <v>9.4153736E7</v>
      </c>
      <c r="D62" s="9">
        <v>3.339644E7</v>
      </c>
      <c r="E62" s="10" t="str">
        <f>IF(C62&gt;percent,"YES","NO")</f>
        <v>YES</v>
      </c>
      <c r="F62" s="19">
        <v>85000.0</v>
      </c>
      <c r="G62" s="12" t="str">
        <f t="shared" si="2"/>
        <v>FUNDED</v>
      </c>
      <c r="H62" s="20">
        <f t="shared" si="3"/>
        <v>66359</v>
      </c>
      <c r="I62" s="14" t="str">
        <f t="shared" si="1"/>
        <v/>
      </c>
    </row>
    <row r="63">
      <c r="A63" s="18" t="s">
        <v>427</v>
      </c>
      <c r="B63" s="22">
        <v>190.0</v>
      </c>
      <c r="C63" s="9">
        <v>8.2912384E7</v>
      </c>
      <c r="D63" s="9">
        <v>4.5661131E7</v>
      </c>
      <c r="E63" s="10" t="str">
        <f>IF(C63&gt;percent,"YES","NO")</f>
        <v>YES</v>
      </c>
      <c r="F63" s="19">
        <v>100000.0</v>
      </c>
      <c r="G63" s="12" t="str">
        <f t="shared" si="2"/>
        <v>NOT FUNDED</v>
      </c>
      <c r="H63" s="20">
        <f t="shared" si="3"/>
        <v>66359</v>
      </c>
      <c r="I63" s="14" t="str">
        <f t="shared" si="1"/>
        <v>Over Budget</v>
      </c>
    </row>
    <row r="64">
      <c r="A64" s="18" t="s">
        <v>428</v>
      </c>
      <c r="B64" s="22">
        <v>188.0</v>
      </c>
      <c r="C64" s="9">
        <v>7.9688302E7</v>
      </c>
      <c r="D64" s="9">
        <v>2.2002546E7</v>
      </c>
      <c r="E64" s="10" t="str">
        <f>IF(C64&gt;percent,"YES","NO")</f>
        <v>YES</v>
      </c>
      <c r="F64" s="19">
        <v>44000.0</v>
      </c>
      <c r="G64" s="12" t="str">
        <f t="shared" si="2"/>
        <v>FUNDED</v>
      </c>
      <c r="H64" s="20">
        <f t="shared" si="3"/>
        <v>22359</v>
      </c>
      <c r="I64" s="14" t="str">
        <f t="shared" si="1"/>
        <v/>
      </c>
    </row>
    <row r="65">
      <c r="A65" s="18" t="s">
        <v>429</v>
      </c>
      <c r="B65" s="22">
        <v>199.0</v>
      </c>
      <c r="C65" s="9">
        <v>7.9141345E7</v>
      </c>
      <c r="D65" s="9">
        <v>2.9949022E7</v>
      </c>
      <c r="E65" s="10" t="str">
        <f>IF(C65&gt;percent,"YES","NO")</f>
        <v>YES</v>
      </c>
      <c r="F65" s="19">
        <v>100000.0</v>
      </c>
      <c r="G65" s="12" t="str">
        <f t="shared" si="2"/>
        <v>NOT FUNDED</v>
      </c>
      <c r="H65" s="20">
        <f t="shared" si="3"/>
        <v>22359</v>
      </c>
      <c r="I65" s="14" t="str">
        <f t="shared" si="1"/>
        <v>Over Budget</v>
      </c>
    </row>
    <row r="66">
      <c r="A66" s="18" t="s">
        <v>430</v>
      </c>
      <c r="B66" s="22">
        <v>174.0</v>
      </c>
      <c r="C66" s="9">
        <v>7.3673677E7</v>
      </c>
      <c r="D66" s="9">
        <v>3.8698947E7</v>
      </c>
      <c r="E66" s="10" t="str">
        <f>IF(C66&gt;percent,"YES","NO")</f>
        <v>YES</v>
      </c>
      <c r="F66" s="19">
        <v>45000.0</v>
      </c>
      <c r="G66" s="12" t="str">
        <f t="shared" si="2"/>
        <v>NOT FUNDED</v>
      </c>
      <c r="H66" s="20">
        <f t="shared" si="3"/>
        <v>22359</v>
      </c>
      <c r="I66" s="14" t="str">
        <f t="shared" si="1"/>
        <v>Over Budget</v>
      </c>
    </row>
    <row r="67">
      <c r="A67" s="18" t="s">
        <v>431</v>
      </c>
      <c r="B67" s="22">
        <v>172.0</v>
      </c>
      <c r="C67" s="9">
        <v>7.0003656E7</v>
      </c>
      <c r="D67" s="9">
        <v>2.6809935E7</v>
      </c>
      <c r="E67" s="10" t="str">
        <f>IF(C67&gt;percent,"YES","NO")</f>
        <v>YES</v>
      </c>
      <c r="F67" s="19">
        <v>48000.0</v>
      </c>
      <c r="G67" s="12" t="str">
        <f t="shared" si="2"/>
        <v>NOT FUNDED</v>
      </c>
      <c r="H67" s="20">
        <f t="shared" si="3"/>
        <v>22359</v>
      </c>
      <c r="I67" s="14" t="str">
        <f t="shared" si="1"/>
        <v>Over Budget</v>
      </c>
    </row>
    <row r="68">
      <c r="A68" s="18" t="s">
        <v>432</v>
      </c>
      <c r="B68" s="22">
        <v>191.0</v>
      </c>
      <c r="C68" s="9">
        <v>6.9208181E7</v>
      </c>
      <c r="D68" s="9">
        <v>2.6282702E7</v>
      </c>
      <c r="E68" s="10" t="str">
        <f>IF(C68&gt;percent,"YES","NO")</f>
        <v>YES</v>
      </c>
      <c r="F68" s="19">
        <v>100000.0</v>
      </c>
      <c r="G68" s="12" t="str">
        <f t="shared" si="2"/>
        <v>NOT FUNDED</v>
      </c>
      <c r="H68" s="20">
        <f t="shared" si="3"/>
        <v>22359</v>
      </c>
      <c r="I68" s="14" t="str">
        <f t="shared" si="1"/>
        <v>Over Budget</v>
      </c>
    </row>
    <row r="69">
      <c r="A69" s="18" t="s">
        <v>433</v>
      </c>
      <c r="B69" s="22">
        <v>156.0</v>
      </c>
      <c r="C69" s="9">
        <v>6.8957732E7</v>
      </c>
      <c r="D69" s="9">
        <v>3.1008589E7</v>
      </c>
      <c r="E69" s="10" t="str">
        <f>IF(C69&gt;percent,"YES","NO")</f>
        <v>YES</v>
      </c>
      <c r="F69" s="19">
        <v>50000.0</v>
      </c>
      <c r="G69" s="12" t="str">
        <f t="shared" si="2"/>
        <v>NOT FUNDED</v>
      </c>
      <c r="H69" s="20">
        <f t="shared" si="3"/>
        <v>22359</v>
      </c>
      <c r="I69" s="14" t="str">
        <f t="shared" si="1"/>
        <v>Over Budget</v>
      </c>
    </row>
    <row r="70">
      <c r="A70" s="18" t="s">
        <v>434</v>
      </c>
      <c r="B70" s="22">
        <v>155.0</v>
      </c>
      <c r="C70" s="9">
        <v>6.4584007E7</v>
      </c>
      <c r="D70" s="9">
        <v>3.1709404E7</v>
      </c>
      <c r="E70" s="10" t="str">
        <f>IF(C70&gt;percent,"YES","NO")</f>
        <v>YES</v>
      </c>
      <c r="F70" s="19">
        <v>100000.0</v>
      </c>
      <c r="G70" s="12" t="str">
        <f t="shared" si="2"/>
        <v>NOT FUNDED</v>
      </c>
      <c r="H70" s="20">
        <f t="shared" si="3"/>
        <v>22359</v>
      </c>
      <c r="I70" s="14" t="str">
        <f t="shared" si="1"/>
        <v>Over Budget</v>
      </c>
    </row>
    <row r="71">
      <c r="A71" s="18" t="s">
        <v>435</v>
      </c>
      <c r="B71" s="22">
        <v>133.0</v>
      </c>
      <c r="C71" s="9">
        <v>6.0884907E7</v>
      </c>
      <c r="D71" s="9">
        <v>2.903253E7</v>
      </c>
      <c r="E71" s="10" t="str">
        <f>IF(C71&gt;percent,"YES","NO")</f>
        <v>YES</v>
      </c>
      <c r="F71" s="19">
        <v>80000.0</v>
      </c>
      <c r="G71" s="12" t="str">
        <f t="shared" si="2"/>
        <v>NOT FUNDED</v>
      </c>
      <c r="H71" s="20">
        <f t="shared" si="3"/>
        <v>22359</v>
      </c>
      <c r="I71" s="14" t="str">
        <f t="shared" si="1"/>
        <v>Over Budget</v>
      </c>
    </row>
    <row r="72">
      <c r="A72" s="18" t="s">
        <v>436</v>
      </c>
      <c r="B72" s="22">
        <v>146.0</v>
      </c>
      <c r="C72" s="9">
        <v>6.0311747E7</v>
      </c>
      <c r="D72" s="9">
        <v>2.7493139E7</v>
      </c>
      <c r="E72" s="10" t="str">
        <f>IF(C72&gt;percent,"YES","NO")</f>
        <v>YES</v>
      </c>
      <c r="F72" s="19">
        <v>70000.0</v>
      </c>
      <c r="G72" s="12" t="str">
        <f t="shared" si="2"/>
        <v>NOT FUNDED</v>
      </c>
      <c r="H72" s="20">
        <f t="shared" si="3"/>
        <v>22359</v>
      </c>
      <c r="I72" s="14" t="str">
        <f t="shared" si="1"/>
        <v>Over Budget</v>
      </c>
    </row>
    <row r="73">
      <c r="A73" s="18" t="s">
        <v>437</v>
      </c>
      <c r="B73" s="22">
        <v>203.0</v>
      </c>
      <c r="C73" s="9">
        <v>5.9694053E7</v>
      </c>
      <c r="D73" s="9">
        <v>2.6546106E7</v>
      </c>
      <c r="E73" s="10" t="str">
        <f>IF(C73&gt;percent,"YES","NO")</f>
        <v>YES</v>
      </c>
      <c r="F73" s="19">
        <v>100000.0</v>
      </c>
      <c r="G73" s="12" t="str">
        <f t="shared" si="2"/>
        <v>NOT FUNDED</v>
      </c>
      <c r="H73" s="20">
        <f t="shared" si="3"/>
        <v>22359</v>
      </c>
      <c r="I73" s="14" t="str">
        <f t="shared" si="1"/>
        <v>Over Budget</v>
      </c>
    </row>
    <row r="74">
      <c r="A74" s="18" t="s">
        <v>438</v>
      </c>
      <c r="B74" s="22">
        <v>222.0</v>
      </c>
      <c r="C74" s="9">
        <v>5.8786839E7</v>
      </c>
      <c r="D74" s="9">
        <v>3.9208952E7</v>
      </c>
      <c r="E74" s="10" t="str">
        <f>IF(C74&gt;percent,"YES","NO")</f>
        <v>YES</v>
      </c>
      <c r="F74" s="19">
        <v>100000.0</v>
      </c>
      <c r="G74" s="12" t="str">
        <f t="shared" si="2"/>
        <v>NOT FUNDED</v>
      </c>
      <c r="H74" s="20">
        <f t="shared" si="3"/>
        <v>22359</v>
      </c>
      <c r="I74" s="14" t="str">
        <f t="shared" si="1"/>
        <v>Over Budget</v>
      </c>
    </row>
    <row r="75">
      <c r="A75" s="18" t="s">
        <v>439</v>
      </c>
      <c r="B75" s="22">
        <v>181.0</v>
      </c>
      <c r="C75" s="9">
        <v>5.7842621E7</v>
      </c>
      <c r="D75" s="9">
        <v>3.303416E7</v>
      </c>
      <c r="E75" s="10" t="str">
        <f>IF(C75&gt;percent,"YES","NO")</f>
        <v>YES</v>
      </c>
      <c r="F75" s="19">
        <v>100000.0</v>
      </c>
      <c r="G75" s="12" t="str">
        <f t="shared" si="2"/>
        <v>NOT FUNDED</v>
      </c>
      <c r="H75" s="20">
        <f t="shared" si="3"/>
        <v>22359</v>
      </c>
      <c r="I75" s="14" t="str">
        <f t="shared" si="1"/>
        <v>Over Budget</v>
      </c>
    </row>
    <row r="76">
      <c r="A76" s="18" t="s">
        <v>440</v>
      </c>
      <c r="B76" s="22">
        <v>173.0</v>
      </c>
      <c r="C76" s="9">
        <v>5.7391009E7</v>
      </c>
      <c r="D76" s="9">
        <v>3.7470227E7</v>
      </c>
      <c r="E76" s="10" t="str">
        <f>IF(C76&gt;percent,"YES","NO")</f>
        <v>YES</v>
      </c>
      <c r="F76" s="19">
        <v>100000.0</v>
      </c>
      <c r="G76" s="12" t="str">
        <f t="shared" si="2"/>
        <v>NOT FUNDED</v>
      </c>
      <c r="H76" s="20">
        <f t="shared" si="3"/>
        <v>22359</v>
      </c>
      <c r="I76" s="14" t="str">
        <f t="shared" si="1"/>
        <v>Over Budget</v>
      </c>
    </row>
    <row r="77">
      <c r="A77" s="18" t="s">
        <v>441</v>
      </c>
      <c r="B77" s="22">
        <v>138.0</v>
      </c>
      <c r="C77" s="9">
        <v>5.5581189E7</v>
      </c>
      <c r="D77" s="9">
        <v>3.336361E7</v>
      </c>
      <c r="E77" s="10" t="str">
        <f>IF(C77&gt;percent,"YES","NO")</f>
        <v>YES</v>
      </c>
      <c r="F77" s="19">
        <v>100000.0</v>
      </c>
      <c r="G77" s="12" t="str">
        <f t="shared" si="2"/>
        <v>NOT FUNDED</v>
      </c>
      <c r="H77" s="20">
        <f t="shared" si="3"/>
        <v>22359</v>
      </c>
      <c r="I77" s="14" t="str">
        <f t="shared" si="1"/>
        <v>Over Budget</v>
      </c>
    </row>
    <row r="78">
      <c r="A78" s="18" t="s">
        <v>442</v>
      </c>
      <c r="B78" s="22">
        <v>132.0</v>
      </c>
      <c r="C78" s="9">
        <v>5.5090344E7</v>
      </c>
      <c r="D78" s="9">
        <v>3.1163895E7</v>
      </c>
      <c r="E78" s="10" t="str">
        <f>IF(C78&gt;percent,"YES","NO")</f>
        <v>YES</v>
      </c>
      <c r="F78" s="19">
        <v>100000.0</v>
      </c>
      <c r="G78" s="12" t="str">
        <f t="shared" si="2"/>
        <v>NOT FUNDED</v>
      </c>
      <c r="H78" s="20">
        <f t="shared" si="3"/>
        <v>22359</v>
      </c>
      <c r="I78" s="14" t="str">
        <f t="shared" si="1"/>
        <v>Over Budget</v>
      </c>
    </row>
    <row r="79">
      <c r="A79" s="18" t="s">
        <v>443</v>
      </c>
      <c r="B79" s="22">
        <v>158.0</v>
      </c>
      <c r="C79" s="9">
        <v>5.374201E7</v>
      </c>
      <c r="D79" s="9">
        <v>3.2156166E7</v>
      </c>
      <c r="E79" s="10" t="str">
        <f>IF(C79&gt;percent,"YES","NO")</f>
        <v>YES</v>
      </c>
      <c r="F79" s="19">
        <v>75000.0</v>
      </c>
      <c r="G79" s="12" t="str">
        <f t="shared" si="2"/>
        <v>NOT FUNDED</v>
      </c>
      <c r="H79" s="20">
        <f t="shared" si="3"/>
        <v>22359</v>
      </c>
      <c r="I79" s="14" t="str">
        <f t="shared" si="1"/>
        <v>Over Budget</v>
      </c>
    </row>
    <row r="80">
      <c r="A80" s="18" t="s">
        <v>444</v>
      </c>
      <c r="B80" s="22">
        <v>134.0</v>
      </c>
      <c r="C80" s="9">
        <v>5.2682051E7</v>
      </c>
      <c r="D80" s="9">
        <v>3.9828828E7</v>
      </c>
      <c r="E80" s="10" t="str">
        <f>IF(C80&gt;percent,"YES","NO")</f>
        <v>YES</v>
      </c>
      <c r="F80" s="19">
        <v>100000.0</v>
      </c>
      <c r="G80" s="12" t="str">
        <f t="shared" si="2"/>
        <v>NOT FUNDED</v>
      </c>
      <c r="H80" s="20">
        <f t="shared" si="3"/>
        <v>22359</v>
      </c>
      <c r="I80" s="14" t="str">
        <f t="shared" si="1"/>
        <v>Over Budget</v>
      </c>
    </row>
    <row r="81">
      <c r="A81" s="18" t="s">
        <v>445</v>
      </c>
      <c r="B81" s="22">
        <v>162.0</v>
      </c>
      <c r="C81" s="9">
        <v>5.2512928E7</v>
      </c>
      <c r="D81" s="9">
        <v>2.5096619E7</v>
      </c>
      <c r="E81" s="10" t="str">
        <f>IF(C81&gt;percent,"YES","NO")</f>
        <v>YES</v>
      </c>
      <c r="F81" s="19">
        <v>29200.0</v>
      </c>
      <c r="G81" s="12" t="str">
        <f t="shared" si="2"/>
        <v>NOT FUNDED</v>
      </c>
      <c r="H81" s="20">
        <f t="shared" si="3"/>
        <v>22359</v>
      </c>
      <c r="I81" s="14" t="str">
        <f t="shared" si="1"/>
        <v>Over Budget</v>
      </c>
    </row>
    <row r="82">
      <c r="A82" s="18" t="s">
        <v>446</v>
      </c>
      <c r="B82" s="22">
        <v>175.0</v>
      </c>
      <c r="C82" s="9">
        <v>5.1724723E7</v>
      </c>
      <c r="D82" s="9">
        <v>3.3643048E7</v>
      </c>
      <c r="E82" s="10" t="str">
        <f>IF(C82&gt;percent,"YES","NO")</f>
        <v>YES</v>
      </c>
      <c r="F82" s="19">
        <v>90000.0</v>
      </c>
      <c r="G82" s="12" t="str">
        <f t="shared" si="2"/>
        <v>NOT FUNDED</v>
      </c>
      <c r="H82" s="20">
        <f t="shared" si="3"/>
        <v>22359</v>
      </c>
      <c r="I82" s="14" t="str">
        <f t="shared" si="1"/>
        <v>Over Budget</v>
      </c>
    </row>
    <row r="83">
      <c r="A83" s="18" t="s">
        <v>447</v>
      </c>
      <c r="B83" s="22">
        <v>170.0</v>
      </c>
      <c r="C83" s="9">
        <v>4.5427817E7</v>
      </c>
      <c r="D83" s="9">
        <v>2.702995E7</v>
      </c>
      <c r="E83" s="10" t="str">
        <f>IF(C83&gt;percent,"YES","NO")</f>
        <v>NO</v>
      </c>
      <c r="F83" s="19">
        <v>90000.0</v>
      </c>
      <c r="G83" s="12" t="str">
        <f t="shared" si="2"/>
        <v>NOT FUNDED</v>
      </c>
      <c r="H83" s="20">
        <f t="shared" si="3"/>
        <v>22359</v>
      </c>
      <c r="I83" s="14" t="str">
        <f t="shared" si="1"/>
        <v>Approval Threshold</v>
      </c>
    </row>
    <row r="84">
      <c r="A84" s="18" t="s">
        <v>448</v>
      </c>
      <c r="B84" s="22">
        <v>166.0</v>
      </c>
      <c r="C84" s="9">
        <v>4.5237013E7</v>
      </c>
      <c r="D84" s="9">
        <v>3.5159592E7</v>
      </c>
      <c r="E84" s="10" t="str">
        <f>IF(C84&gt;percent,"YES","NO")</f>
        <v>NO</v>
      </c>
      <c r="F84" s="19">
        <v>100000.0</v>
      </c>
      <c r="G84" s="12" t="str">
        <f t="shared" si="2"/>
        <v>NOT FUNDED</v>
      </c>
      <c r="H84" s="20">
        <f t="shared" si="3"/>
        <v>22359</v>
      </c>
      <c r="I84" s="14" t="str">
        <f t="shared" si="1"/>
        <v>Approval Threshold</v>
      </c>
    </row>
    <row r="85">
      <c r="A85" s="18" t="s">
        <v>449</v>
      </c>
      <c r="B85" s="22">
        <v>144.0</v>
      </c>
      <c r="C85" s="9">
        <v>4.2856469E7</v>
      </c>
      <c r="D85" s="9">
        <v>2.706159E7</v>
      </c>
      <c r="E85" s="10" t="str">
        <f>IF(C85&gt;percent,"YES","NO")</f>
        <v>NO</v>
      </c>
      <c r="F85" s="19">
        <v>20080.0</v>
      </c>
      <c r="G85" s="12" t="str">
        <f t="shared" si="2"/>
        <v>NOT FUNDED</v>
      </c>
      <c r="H85" s="20">
        <f t="shared" si="3"/>
        <v>22359</v>
      </c>
      <c r="I85" s="14" t="str">
        <f t="shared" si="1"/>
        <v>Approval Threshold</v>
      </c>
    </row>
    <row r="86">
      <c r="A86" s="18" t="s">
        <v>450</v>
      </c>
      <c r="B86" s="22">
        <v>261.0</v>
      </c>
      <c r="C86" s="9">
        <v>4.1948286E7</v>
      </c>
      <c r="D86" s="9">
        <v>3.5254559E7</v>
      </c>
      <c r="E86" s="10" t="str">
        <f>IF(C86&gt;percent,"YES","NO")</f>
        <v>NO</v>
      </c>
      <c r="F86" s="19">
        <v>39800.0</v>
      </c>
      <c r="G86" s="12" t="str">
        <f t="shared" si="2"/>
        <v>NOT FUNDED</v>
      </c>
      <c r="H86" s="20">
        <f t="shared" si="3"/>
        <v>22359</v>
      </c>
      <c r="I86" s="14" t="str">
        <f t="shared" si="1"/>
        <v>Approval Threshold</v>
      </c>
    </row>
    <row r="87">
      <c r="A87" s="18" t="s">
        <v>451</v>
      </c>
      <c r="B87" s="22">
        <v>167.0</v>
      </c>
      <c r="C87" s="9">
        <v>4.0578327E7</v>
      </c>
      <c r="D87" s="9">
        <v>3.2574193E7</v>
      </c>
      <c r="E87" s="10" t="str">
        <f>IF(C87&gt;percent,"YES","NO")</f>
        <v>NO</v>
      </c>
      <c r="F87" s="19">
        <v>97000.0</v>
      </c>
      <c r="G87" s="12" t="str">
        <f t="shared" si="2"/>
        <v>NOT FUNDED</v>
      </c>
      <c r="H87" s="20">
        <f t="shared" si="3"/>
        <v>22359</v>
      </c>
      <c r="I87" s="14" t="str">
        <f t="shared" si="1"/>
        <v>Approval Threshold</v>
      </c>
    </row>
    <row r="88">
      <c r="A88" s="18" t="s">
        <v>452</v>
      </c>
      <c r="B88" s="22">
        <v>259.0</v>
      </c>
      <c r="C88" s="9">
        <v>4.0574558E7</v>
      </c>
      <c r="D88" s="9">
        <v>2.5140718E7</v>
      </c>
      <c r="E88" s="10" t="str">
        <f>IF(C88&gt;percent,"YES","NO")</f>
        <v>NO</v>
      </c>
      <c r="F88" s="19">
        <v>66500.0</v>
      </c>
      <c r="G88" s="12" t="str">
        <f t="shared" si="2"/>
        <v>NOT FUNDED</v>
      </c>
      <c r="H88" s="20">
        <f t="shared" si="3"/>
        <v>22359</v>
      </c>
      <c r="I88" s="14" t="str">
        <f t="shared" si="1"/>
        <v>Approval Threshold</v>
      </c>
    </row>
    <row r="89">
      <c r="A89" s="18" t="s">
        <v>453</v>
      </c>
      <c r="B89" s="22">
        <v>195.0</v>
      </c>
      <c r="C89" s="9">
        <v>3.7353301E7</v>
      </c>
      <c r="D89" s="9">
        <v>2.6669915E7</v>
      </c>
      <c r="E89" s="10" t="str">
        <f>IF(C89&gt;percent,"YES","NO")</f>
        <v>NO</v>
      </c>
      <c r="F89" s="19">
        <v>85000.0</v>
      </c>
      <c r="G89" s="12" t="str">
        <f t="shared" si="2"/>
        <v>NOT FUNDED</v>
      </c>
      <c r="H89" s="20">
        <f t="shared" si="3"/>
        <v>22359</v>
      </c>
      <c r="I89" s="14" t="str">
        <f t="shared" si="1"/>
        <v>Approval Threshold</v>
      </c>
    </row>
    <row r="90">
      <c r="A90" s="18" t="s">
        <v>454</v>
      </c>
      <c r="B90" s="22">
        <v>133.0</v>
      </c>
      <c r="C90" s="9">
        <v>3.644766E7</v>
      </c>
      <c r="D90" s="9">
        <v>3.3731779E7</v>
      </c>
      <c r="E90" s="10" t="str">
        <f>IF(C90&gt;percent,"YES","NO")</f>
        <v>NO</v>
      </c>
      <c r="F90" s="19">
        <v>98847.0</v>
      </c>
      <c r="G90" s="12" t="str">
        <f t="shared" si="2"/>
        <v>NOT FUNDED</v>
      </c>
      <c r="H90" s="20">
        <f t="shared" si="3"/>
        <v>22359</v>
      </c>
      <c r="I90" s="14" t="str">
        <f t="shared" si="1"/>
        <v>Approval Threshold</v>
      </c>
    </row>
    <row r="91">
      <c r="A91" s="18" t="s">
        <v>455</v>
      </c>
      <c r="B91" s="22">
        <v>188.0</v>
      </c>
      <c r="C91" s="9">
        <v>3.592948E7</v>
      </c>
      <c r="D91" s="9">
        <v>2.9242842E7</v>
      </c>
      <c r="E91" s="10" t="str">
        <f>IF(C91&gt;percent,"YES","NO")</f>
        <v>NO</v>
      </c>
      <c r="F91" s="19">
        <v>82279.0</v>
      </c>
      <c r="G91" s="12" t="str">
        <f t="shared" si="2"/>
        <v>NOT FUNDED</v>
      </c>
      <c r="H91" s="20">
        <f t="shared" si="3"/>
        <v>22359</v>
      </c>
      <c r="I91" s="14" t="str">
        <f t="shared" si="1"/>
        <v>Approval Threshold</v>
      </c>
    </row>
    <row r="92">
      <c r="A92" s="18" t="s">
        <v>456</v>
      </c>
      <c r="B92" s="22">
        <v>166.0</v>
      </c>
      <c r="C92" s="9">
        <v>3.5543874E7</v>
      </c>
      <c r="D92" s="9">
        <v>2.2237992E7</v>
      </c>
      <c r="E92" s="10" t="str">
        <f>IF(C92&gt;percent,"YES","NO")</f>
        <v>NO</v>
      </c>
      <c r="F92" s="19">
        <v>50000.0</v>
      </c>
      <c r="G92" s="12" t="str">
        <f t="shared" si="2"/>
        <v>NOT FUNDED</v>
      </c>
      <c r="H92" s="20">
        <f t="shared" si="3"/>
        <v>22359</v>
      </c>
      <c r="I92" s="14" t="str">
        <f t="shared" si="1"/>
        <v>Approval Threshold</v>
      </c>
    </row>
    <row r="93">
      <c r="A93" s="18" t="s">
        <v>457</v>
      </c>
      <c r="B93" s="22">
        <v>266.0</v>
      </c>
      <c r="C93" s="9">
        <v>3.5455933E7</v>
      </c>
      <c r="D93" s="9">
        <v>4.1806286E7</v>
      </c>
      <c r="E93" s="10" t="str">
        <f>IF(C93&gt;percent,"YES","NO")</f>
        <v>NO</v>
      </c>
      <c r="F93" s="19">
        <v>100000.0</v>
      </c>
      <c r="G93" s="12" t="str">
        <f t="shared" si="2"/>
        <v>NOT FUNDED</v>
      </c>
      <c r="H93" s="20">
        <f t="shared" si="3"/>
        <v>22359</v>
      </c>
      <c r="I93" s="14" t="str">
        <f t="shared" si="1"/>
        <v>Approval Threshold</v>
      </c>
    </row>
    <row r="94">
      <c r="A94" s="18" t="s">
        <v>458</v>
      </c>
      <c r="B94" s="22">
        <v>184.0</v>
      </c>
      <c r="C94" s="9">
        <v>3.5391464E7</v>
      </c>
      <c r="D94" s="9">
        <v>2.6377293E7</v>
      </c>
      <c r="E94" s="10" t="str">
        <f>IF(C94&gt;percent,"YES","NO")</f>
        <v>NO</v>
      </c>
      <c r="F94" s="19">
        <v>25000.0</v>
      </c>
      <c r="G94" s="12" t="str">
        <f t="shared" si="2"/>
        <v>NOT FUNDED</v>
      </c>
      <c r="H94" s="20">
        <f t="shared" si="3"/>
        <v>22359</v>
      </c>
      <c r="I94" s="14" t="str">
        <f t="shared" si="1"/>
        <v>Approval Threshold</v>
      </c>
    </row>
    <row r="95">
      <c r="A95" s="18" t="s">
        <v>459</v>
      </c>
      <c r="B95" s="22">
        <v>256.0</v>
      </c>
      <c r="C95" s="9">
        <v>3.5264309E7</v>
      </c>
      <c r="D95" s="9">
        <v>3.1403515E7</v>
      </c>
      <c r="E95" s="10" t="str">
        <f>IF(C95&gt;percent,"YES","NO")</f>
        <v>NO</v>
      </c>
      <c r="F95" s="19">
        <v>20800.0</v>
      </c>
      <c r="G95" s="12" t="str">
        <f t="shared" si="2"/>
        <v>NOT FUNDED</v>
      </c>
      <c r="H95" s="20">
        <f t="shared" si="3"/>
        <v>22359</v>
      </c>
      <c r="I95" s="14" t="str">
        <f t="shared" si="1"/>
        <v>Approval Threshold</v>
      </c>
    </row>
    <row r="96">
      <c r="A96" s="18" t="s">
        <v>460</v>
      </c>
      <c r="B96" s="22">
        <v>193.0</v>
      </c>
      <c r="C96" s="9">
        <v>3.5188649E7</v>
      </c>
      <c r="D96" s="9">
        <v>2.6231122E7</v>
      </c>
      <c r="E96" s="10" t="str">
        <f>IF(C96&gt;percent,"YES","NO")</f>
        <v>NO</v>
      </c>
      <c r="F96" s="19">
        <v>100000.0</v>
      </c>
      <c r="G96" s="12" t="str">
        <f t="shared" si="2"/>
        <v>NOT FUNDED</v>
      </c>
      <c r="H96" s="20">
        <f t="shared" si="3"/>
        <v>22359</v>
      </c>
      <c r="I96" s="14" t="str">
        <f t="shared" si="1"/>
        <v>Approval Threshold</v>
      </c>
    </row>
    <row r="97">
      <c r="A97" s="18" t="s">
        <v>461</v>
      </c>
      <c r="B97" s="22">
        <v>165.0</v>
      </c>
      <c r="C97" s="9">
        <v>3.5041775E7</v>
      </c>
      <c r="D97" s="9">
        <v>2.4149612E7</v>
      </c>
      <c r="E97" s="10" t="str">
        <f>IF(C97&gt;percent,"YES","NO")</f>
        <v>NO</v>
      </c>
      <c r="F97" s="19">
        <v>29200.0</v>
      </c>
      <c r="G97" s="12" t="str">
        <f t="shared" si="2"/>
        <v>NOT FUNDED</v>
      </c>
      <c r="H97" s="20">
        <f t="shared" si="3"/>
        <v>22359</v>
      </c>
      <c r="I97" s="14" t="str">
        <f t="shared" si="1"/>
        <v>Approval Threshold</v>
      </c>
    </row>
    <row r="98">
      <c r="A98" s="18" t="s">
        <v>462</v>
      </c>
      <c r="B98" s="22">
        <v>200.0</v>
      </c>
      <c r="C98" s="9">
        <v>3.4494026E7</v>
      </c>
      <c r="D98" s="9">
        <v>2.3350625E7</v>
      </c>
      <c r="E98" s="10" t="str">
        <f>IF(C98&gt;percent,"YES","NO")</f>
        <v>NO</v>
      </c>
      <c r="F98" s="19">
        <v>100000.0</v>
      </c>
      <c r="G98" s="12" t="str">
        <f t="shared" si="2"/>
        <v>NOT FUNDED</v>
      </c>
      <c r="H98" s="20">
        <f t="shared" si="3"/>
        <v>22359</v>
      </c>
      <c r="I98" s="14" t="str">
        <f t="shared" si="1"/>
        <v>Approval Threshold</v>
      </c>
    </row>
    <row r="99">
      <c r="A99" s="18" t="s">
        <v>463</v>
      </c>
      <c r="B99" s="22">
        <v>208.0</v>
      </c>
      <c r="C99" s="9">
        <v>3.3821731E7</v>
      </c>
      <c r="D99" s="9">
        <v>2.4475148E7</v>
      </c>
      <c r="E99" s="10" t="str">
        <f>IF(C99&gt;percent,"YES","NO")</f>
        <v>NO</v>
      </c>
      <c r="F99" s="19">
        <v>89244.0</v>
      </c>
      <c r="G99" s="12" t="str">
        <f t="shared" si="2"/>
        <v>NOT FUNDED</v>
      </c>
      <c r="H99" s="20">
        <f t="shared" si="3"/>
        <v>22359</v>
      </c>
      <c r="I99" s="14" t="str">
        <f t="shared" si="1"/>
        <v>Approval Threshold</v>
      </c>
    </row>
    <row r="100">
      <c r="A100" s="18" t="s">
        <v>464</v>
      </c>
      <c r="B100" s="22">
        <v>188.0</v>
      </c>
      <c r="C100" s="9">
        <v>3.3767133E7</v>
      </c>
      <c r="D100" s="9">
        <v>3.0707121E7</v>
      </c>
      <c r="E100" s="10" t="str">
        <f>IF(C100&gt;percent,"YES","NO")</f>
        <v>NO</v>
      </c>
      <c r="F100" s="19">
        <v>100000.0</v>
      </c>
      <c r="G100" s="12" t="str">
        <f t="shared" si="2"/>
        <v>NOT FUNDED</v>
      </c>
      <c r="H100" s="20">
        <f t="shared" si="3"/>
        <v>22359</v>
      </c>
      <c r="I100" s="14" t="str">
        <f t="shared" si="1"/>
        <v>Approval Threshold</v>
      </c>
    </row>
    <row r="101">
      <c r="A101" s="18" t="s">
        <v>465</v>
      </c>
      <c r="B101" s="22">
        <v>133.0</v>
      </c>
      <c r="C101" s="9">
        <v>3.3629763E7</v>
      </c>
      <c r="D101" s="9">
        <v>3.3137801E7</v>
      </c>
      <c r="E101" s="10" t="str">
        <f>IF(C101&gt;percent,"YES","NO")</f>
        <v>NO</v>
      </c>
      <c r="F101" s="19">
        <v>100000.0</v>
      </c>
      <c r="G101" s="12" t="str">
        <f t="shared" si="2"/>
        <v>NOT FUNDED</v>
      </c>
      <c r="H101" s="20">
        <f t="shared" si="3"/>
        <v>22359</v>
      </c>
      <c r="I101" s="14" t="str">
        <f t="shared" si="1"/>
        <v>Approval Threshold</v>
      </c>
    </row>
    <row r="102">
      <c r="A102" s="18" t="s">
        <v>466</v>
      </c>
      <c r="B102" s="22">
        <v>136.0</v>
      </c>
      <c r="C102" s="9">
        <v>3.3493487E7</v>
      </c>
      <c r="D102" s="9">
        <v>3.9190121E7</v>
      </c>
      <c r="E102" s="10" t="str">
        <f>IF(C102&gt;percent,"YES","NO")</f>
        <v>NO</v>
      </c>
      <c r="F102" s="19">
        <v>100000.0</v>
      </c>
      <c r="G102" s="12" t="str">
        <f t="shared" si="2"/>
        <v>NOT FUNDED</v>
      </c>
      <c r="H102" s="20">
        <f t="shared" si="3"/>
        <v>22359</v>
      </c>
      <c r="I102" s="14" t="str">
        <f t="shared" si="1"/>
        <v>Approval Threshold</v>
      </c>
    </row>
    <row r="103">
      <c r="A103" s="18" t="s">
        <v>467</v>
      </c>
      <c r="B103" s="22">
        <v>188.0</v>
      </c>
      <c r="C103" s="9">
        <v>3.2696411E7</v>
      </c>
      <c r="D103" s="9">
        <v>3.0151765E7</v>
      </c>
      <c r="E103" s="10" t="str">
        <f>IF(C103&gt;percent,"YES","NO")</f>
        <v>NO</v>
      </c>
      <c r="F103" s="19">
        <v>74400.0</v>
      </c>
      <c r="G103" s="12" t="str">
        <f t="shared" si="2"/>
        <v>NOT FUNDED</v>
      </c>
      <c r="H103" s="20">
        <f t="shared" si="3"/>
        <v>22359</v>
      </c>
      <c r="I103" s="14" t="str">
        <f t="shared" si="1"/>
        <v>Approval Threshold</v>
      </c>
    </row>
    <row r="104">
      <c r="A104" s="18" t="s">
        <v>468</v>
      </c>
      <c r="B104" s="22">
        <v>157.0</v>
      </c>
      <c r="C104" s="9">
        <v>3.2643713E7</v>
      </c>
      <c r="D104" s="9">
        <v>2.5233832E7</v>
      </c>
      <c r="E104" s="10" t="str">
        <f>IF(C104&gt;percent,"YES","NO")</f>
        <v>NO</v>
      </c>
      <c r="F104" s="19">
        <v>55536.0</v>
      </c>
      <c r="G104" s="12" t="str">
        <f t="shared" si="2"/>
        <v>NOT FUNDED</v>
      </c>
      <c r="H104" s="20">
        <f t="shared" si="3"/>
        <v>22359</v>
      </c>
      <c r="I104" s="14" t="str">
        <f t="shared" si="1"/>
        <v>Approval Threshold</v>
      </c>
    </row>
    <row r="105">
      <c r="A105" s="18" t="s">
        <v>469</v>
      </c>
      <c r="B105" s="22">
        <v>146.0</v>
      </c>
      <c r="C105" s="9">
        <v>3.2488629E7</v>
      </c>
      <c r="D105" s="9">
        <v>2.826664E7</v>
      </c>
      <c r="E105" s="10" t="str">
        <f>IF(C105&gt;percent,"YES","NO")</f>
        <v>NO</v>
      </c>
      <c r="F105" s="19">
        <v>98340.0</v>
      </c>
      <c r="G105" s="12" t="str">
        <f t="shared" si="2"/>
        <v>NOT FUNDED</v>
      </c>
      <c r="H105" s="20">
        <f t="shared" si="3"/>
        <v>22359</v>
      </c>
      <c r="I105" s="14" t="str">
        <f t="shared" si="1"/>
        <v>Approval Threshold</v>
      </c>
    </row>
    <row r="106">
      <c r="A106" s="18" t="s">
        <v>470</v>
      </c>
      <c r="B106" s="22">
        <v>156.0</v>
      </c>
      <c r="C106" s="9">
        <v>3.2256229E7</v>
      </c>
      <c r="D106" s="9">
        <v>2.502339E7</v>
      </c>
      <c r="E106" s="10" t="str">
        <f>IF(C106&gt;percent,"YES","NO")</f>
        <v>NO</v>
      </c>
      <c r="F106" s="19">
        <v>100000.0</v>
      </c>
      <c r="G106" s="12" t="str">
        <f t="shared" si="2"/>
        <v>NOT FUNDED</v>
      </c>
      <c r="H106" s="20">
        <f t="shared" si="3"/>
        <v>22359</v>
      </c>
      <c r="I106" s="14" t="str">
        <f t="shared" si="1"/>
        <v>Approval Threshold</v>
      </c>
    </row>
    <row r="107">
      <c r="A107" s="18" t="s">
        <v>471</v>
      </c>
      <c r="B107" s="22">
        <v>187.0</v>
      </c>
      <c r="C107" s="9">
        <v>3.2183473E7</v>
      </c>
      <c r="D107" s="9">
        <v>3.0187541E7</v>
      </c>
      <c r="E107" s="10" t="str">
        <f>IF(C107&gt;percent,"YES","NO")</f>
        <v>NO</v>
      </c>
      <c r="F107" s="19">
        <v>100000.0</v>
      </c>
      <c r="G107" s="12" t="str">
        <f t="shared" si="2"/>
        <v>NOT FUNDED</v>
      </c>
      <c r="H107" s="20">
        <f t="shared" si="3"/>
        <v>22359</v>
      </c>
      <c r="I107" s="14" t="str">
        <f t="shared" si="1"/>
        <v>Approval Threshold</v>
      </c>
    </row>
    <row r="108">
      <c r="A108" s="18" t="s">
        <v>472</v>
      </c>
      <c r="B108" s="22">
        <v>165.0</v>
      </c>
      <c r="C108" s="9">
        <v>3.1880515E7</v>
      </c>
      <c r="D108" s="9">
        <v>2.9934287E7</v>
      </c>
      <c r="E108" s="10" t="str">
        <f>IF(C108&gt;percent,"YES","NO")</f>
        <v>NO</v>
      </c>
      <c r="F108" s="19">
        <v>50000.0</v>
      </c>
      <c r="G108" s="12" t="str">
        <f t="shared" si="2"/>
        <v>NOT FUNDED</v>
      </c>
      <c r="H108" s="20">
        <f t="shared" si="3"/>
        <v>22359</v>
      </c>
      <c r="I108" s="14" t="str">
        <f t="shared" si="1"/>
        <v>Approval Threshold</v>
      </c>
    </row>
    <row r="109">
      <c r="A109" s="18" t="s">
        <v>473</v>
      </c>
      <c r="B109" s="22">
        <v>138.0</v>
      </c>
      <c r="C109" s="9">
        <v>3.1423129E7</v>
      </c>
      <c r="D109" s="9">
        <v>2.7204817E7</v>
      </c>
      <c r="E109" s="10" t="str">
        <f>IF(C109&gt;percent,"YES","NO")</f>
        <v>NO</v>
      </c>
      <c r="F109" s="19">
        <v>70000.0</v>
      </c>
      <c r="G109" s="12" t="str">
        <f t="shared" si="2"/>
        <v>NOT FUNDED</v>
      </c>
      <c r="H109" s="20">
        <f t="shared" si="3"/>
        <v>22359</v>
      </c>
      <c r="I109" s="14" t="str">
        <f t="shared" si="1"/>
        <v>Approval Threshold</v>
      </c>
    </row>
    <row r="110">
      <c r="A110" s="18" t="s">
        <v>474</v>
      </c>
      <c r="B110" s="22">
        <v>151.0</v>
      </c>
      <c r="C110" s="9">
        <v>3.1336191E7</v>
      </c>
      <c r="D110" s="9">
        <v>3.9205394E7</v>
      </c>
      <c r="E110" s="10" t="str">
        <f>IF(C110&gt;percent,"YES","NO")</f>
        <v>NO</v>
      </c>
      <c r="F110" s="19">
        <v>100000.0</v>
      </c>
      <c r="G110" s="12" t="str">
        <f t="shared" si="2"/>
        <v>NOT FUNDED</v>
      </c>
      <c r="H110" s="20">
        <f t="shared" si="3"/>
        <v>22359</v>
      </c>
      <c r="I110" s="14" t="str">
        <f t="shared" si="1"/>
        <v>Approval Threshold</v>
      </c>
    </row>
    <row r="111">
      <c r="A111" s="18" t="s">
        <v>475</v>
      </c>
      <c r="B111" s="22">
        <v>137.0</v>
      </c>
      <c r="C111" s="9">
        <v>3.13003E7</v>
      </c>
      <c r="D111" s="9">
        <v>3.4499652E7</v>
      </c>
      <c r="E111" s="10" t="str">
        <f>IF(C111&gt;percent,"YES","NO")</f>
        <v>NO</v>
      </c>
      <c r="F111" s="19">
        <v>50000.0</v>
      </c>
      <c r="G111" s="12" t="str">
        <f t="shared" si="2"/>
        <v>NOT FUNDED</v>
      </c>
      <c r="H111" s="20">
        <f t="shared" si="3"/>
        <v>22359</v>
      </c>
      <c r="I111" s="14" t="str">
        <f t="shared" si="1"/>
        <v>Approval Threshold</v>
      </c>
    </row>
    <row r="112">
      <c r="A112" s="18" t="s">
        <v>476</v>
      </c>
      <c r="B112" s="22">
        <v>273.0</v>
      </c>
      <c r="C112" s="9">
        <v>3.129833E7</v>
      </c>
      <c r="D112" s="9">
        <v>3.0079413E7</v>
      </c>
      <c r="E112" s="10" t="str">
        <f>IF(C112&gt;percent,"YES","NO")</f>
        <v>NO</v>
      </c>
      <c r="F112" s="19">
        <v>31500.0</v>
      </c>
      <c r="G112" s="12" t="str">
        <f t="shared" si="2"/>
        <v>NOT FUNDED</v>
      </c>
      <c r="H112" s="20">
        <f t="shared" si="3"/>
        <v>22359</v>
      </c>
      <c r="I112" s="14" t="str">
        <f t="shared" si="1"/>
        <v>Approval Threshold</v>
      </c>
    </row>
    <row r="113">
      <c r="A113" s="18" t="s">
        <v>477</v>
      </c>
      <c r="B113" s="22">
        <v>162.0</v>
      </c>
      <c r="C113" s="9">
        <v>3.1082635E7</v>
      </c>
      <c r="D113" s="9">
        <v>1.859245E7</v>
      </c>
      <c r="E113" s="10" t="str">
        <f>IF(C113&gt;percent,"YES","NO")</f>
        <v>NO</v>
      </c>
      <c r="F113" s="19">
        <v>39720.0</v>
      </c>
      <c r="G113" s="12" t="str">
        <f t="shared" si="2"/>
        <v>NOT FUNDED</v>
      </c>
      <c r="H113" s="20">
        <f t="shared" si="3"/>
        <v>22359</v>
      </c>
      <c r="I113" s="14" t="str">
        <f t="shared" si="1"/>
        <v>Approval Threshold</v>
      </c>
    </row>
    <row r="114">
      <c r="A114" s="18" t="s">
        <v>478</v>
      </c>
      <c r="B114" s="22">
        <v>155.0</v>
      </c>
      <c r="C114" s="9">
        <v>3.0950234E7</v>
      </c>
      <c r="D114" s="9">
        <v>2.2058133E7</v>
      </c>
      <c r="E114" s="10" t="str">
        <f>IF(C114&gt;percent,"YES","NO")</f>
        <v>NO</v>
      </c>
      <c r="F114" s="19">
        <v>43890.0</v>
      </c>
      <c r="G114" s="12" t="str">
        <f t="shared" si="2"/>
        <v>NOT FUNDED</v>
      </c>
      <c r="H114" s="20">
        <f t="shared" si="3"/>
        <v>22359</v>
      </c>
      <c r="I114" s="14" t="str">
        <f t="shared" si="1"/>
        <v>Approval Threshold</v>
      </c>
    </row>
    <row r="115">
      <c r="A115" s="18" t="s">
        <v>479</v>
      </c>
      <c r="B115" s="22">
        <v>191.0</v>
      </c>
      <c r="C115" s="9">
        <v>3.0799876E7</v>
      </c>
      <c r="D115" s="9">
        <v>2.6632263E7</v>
      </c>
      <c r="E115" s="10" t="str">
        <f>IF(C115&gt;percent,"YES","NO")</f>
        <v>NO</v>
      </c>
      <c r="F115" s="19">
        <v>100000.0</v>
      </c>
      <c r="G115" s="12" t="str">
        <f t="shared" si="2"/>
        <v>NOT FUNDED</v>
      </c>
      <c r="H115" s="20">
        <f t="shared" si="3"/>
        <v>22359</v>
      </c>
      <c r="I115" s="14" t="str">
        <f t="shared" si="1"/>
        <v>Approval Threshold</v>
      </c>
    </row>
    <row r="116">
      <c r="A116" s="18" t="s">
        <v>480</v>
      </c>
      <c r="B116" s="22">
        <v>178.0</v>
      </c>
      <c r="C116" s="9">
        <v>3.0725899E7</v>
      </c>
      <c r="D116" s="9">
        <v>2.0622449E7</v>
      </c>
      <c r="E116" s="10" t="str">
        <f>IF(C116&gt;percent,"YES","NO")</f>
        <v>NO</v>
      </c>
      <c r="F116" s="19">
        <v>50000.0</v>
      </c>
      <c r="G116" s="12" t="str">
        <f t="shared" si="2"/>
        <v>NOT FUNDED</v>
      </c>
      <c r="H116" s="20">
        <f t="shared" si="3"/>
        <v>22359</v>
      </c>
      <c r="I116" s="14" t="str">
        <f t="shared" si="1"/>
        <v>Approval Threshold</v>
      </c>
    </row>
    <row r="117">
      <c r="A117" s="18" t="s">
        <v>481</v>
      </c>
      <c r="B117" s="22">
        <v>134.0</v>
      </c>
      <c r="C117" s="9">
        <v>3.063156E7</v>
      </c>
      <c r="D117" s="9">
        <v>3.662563E7</v>
      </c>
      <c r="E117" s="10" t="str">
        <f>IF(C117&gt;percent,"YES","NO")</f>
        <v>NO</v>
      </c>
      <c r="F117" s="19">
        <v>100000.0</v>
      </c>
      <c r="G117" s="12" t="str">
        <f t="shared" si="2"/>
        <v>NOT FUNDED</v>
      </c>
      <c r="H117" s="20">
        <f t="shared" si="3"/>
        <v>22359</v>
      </c>
      <c r="I117" s="14" t="str">
        <f t="shared" si="1"/>
        <v>Approval Threshold</v>
      </c>
    </row>
    <row r="118">
      <c r="A118" s="18" t="s">
        <v>482</v>
      </c>
      <c r="B118" s="22">
        <v>210.0</v>
      </c>
      <c r="C118" s="9">
        <v>3.0497894E7</v>
      </c>
      <c r="D118" s="9">
        <v>3.0253366E7</v>
      </c>
      <c r="E118" s="10" t="str">
        <f>IF(C118&gt;percent,"YES","NO")</f>
        <v>NO</v>
      </c>
      <c r="F118" s="19">
        <v>100000.0</v>
      </c>
      <c r="G118" s="12" t="str">
        <f t="shared" si="2"/>
        <v>NOT FUNDED</v>
      </c>
      <c r="H118" s="20">
        <f t="shared" si="3"/>
        <v>22359</v>
      </c>
      <c r="I118" s="14" t="str">
        <f t="shared" si="1"/>
        <v>Approval Threshold</v>
      </c>
    </row>
    <row r="119">
      <c r="A119" s="18" t="s">
        <v>483</v>
      </c>
      <c r="B119" s="22">
        <v>137.0</v>
      </c>
      <c r="C119" s="9">
        <v>3.0412989E7</v>
      </c>
      <c r="D119" s="9">
        <v>3.5769587E7</v>
      </c>
      <c r="E119" s="10" t="str">
        <f>IF(C119&gt;percent,"YES","NO")</f>
        <v>NO</v>
      </c>
      <c r="F119" s="19">
        <v>17950.0</v>
      </c>
      <c r="G119" s="12" t="str">
        <f t="shared" si="2"/>
        <v>NOT FUNDED</v>
      </c>
      <c r="H119" s="20">
        <f t="shared" si="3"/>
        <v>22359</v>
      </c>
      <c r="I119" s="14" t="str">
        <f t="shared" si="1"/>
        <v>Approval Threshold</v>
      </c>
    </row>
    <row r="120">
      <c r="A120" s="18" t="s">
        <v>484</v>
      </c>
      <c r="B120" s="22">
        <v>151.0</v>
      </c>
      <c r="C120" s="9">
        <v>3.0356132E7</v>
      </c>
      <c r="D120" s="9">
        <v>2.3000723E7</v>
      </c>
      <c r="E120" s="10" t="str">
        <f>IF(C120&gt;percent,"YES","NO")</f>
        <v>NO</v>
      </c>
      <c r="F120" s="19">
        <v>60000.0</v>
      </c>
      <c r="G120" s="12" t="str">
        <f t="shared" si="2"/>
        <v>NOT FUNDED</v>
      </c>
      <c r="H120" s="20">
        <f t="shared" si="3"/>
        <v>22359</v>
      </c>
      <c r="I120" s="14" t="str">
        <f t="shared" si="1"/>
        <v>Approval Threshold</v>
      </c>
    </row>
    <row r="121">
      <c r="A121" s="18" t="s">
        <v>485</v>
      </c>
      <c r="B121" s="22">
        <v>170.0</v>
      </c>
      <c r="C121" s="9">
        <v>3.0092945E7</v>
      </c>
      <c r="D121" s="9">
        <v>2.6031428E7</v>
      </c>
      <c r="E121" s="10" t="str">
        <f>IF(C121&gt;percent,"YES","NO")</f>
        <v>NO</v>
      </c>
      <c r="F121" s="19">
        <v>99978.0</v>
      </c>
      <c r="G121" s="12" t="str">
        <f t="shared" si="2"/>
        <v>NOT FUNDED</v>
      </c>
      <c r="H121" s="20">
        <f t="shared" si="3"/>
        <v>22359</v>
      </c>
      <c r="I121" s="14" t="str">
        <f t="shared" si="1"/>
        <v>Approval Threshold</v>
      </c>
    </row>
    <row r="122">
      <c r="A122" s="18" t="s">
        <v>486</v>
      </c>
      <c r="B122" s="22">
        <v>175.0</v>
      </c>
      <c r="C122" s="9">
        <v>2.9779304E7</v>
      </c>
      <c r="D122" s="9">
        <v>3.0057178E7</v>
      </c>
      <c r="E122" s="10" t="str">
        <f>IF(C122&gt;percent,"YES","NO")</f>
        <v>NO</v>
      </c>
      <c r="F122" s="19">
        <v>75000.0</v>
      </c>
      <c r="G122" s="12" t="str">
        <f t="shared" si="2"/>
        <v>NOT FUNDED</v>
      </c>
      <c r="H122" s="20">
        <f t="shared" si="3"/>
        <v>22359</v>
      </c>
      <c r="I122" s="14" t="str">
        <f t="shared" si="1"/>
        <v>Approval Threshold</v>
      </c>
    </row>
    <row r="123">
      <c r="A123" s="18" t="s">
        <v>487</v>
      </c>
      <c r="B123" s="22">
        <v>199.0</v>
      </c>
      <c r="C123" s="9">
        <v>2.9410776E7</v>
      </c>
      <c r="D123" s="9">
        <v>2.411968E7</v>
      </c>
      <c r="E123" s="10" t="str">
        <f>IF(C123&gt;percent,"YES","NO")</f>
        <v>NO</v>
      </c>
      <c r="F123" s="19">
        <v>100000.0</v>
      </c>
      <c r="G123" s="12" t="str">
        <f t="shared" si="2"/>
        <v>NOT FUNDED</v>
      </c>
      <c r="H123" s="20">
        <f t="shared" si="3"/>
        <v>22359</v>
      </c>
      <c r="I123" s="14" t="str">
        <f t="shared" si="1"/>
        <v>Approval Threshold</v>
      </c>
    </row>
    <row r="124">
      <c r="A124" s="18" t="s">
        <v>488</v>
      </c>
      <c r="B124" s="22">
        <v>153.0</v>
      </c>
      <c r="C124" s="9">
        <v>2.9144143E7</v>
      </c>
      <c r="D124" s="9">
        <v>3.0526527E7</v>
      </c>
      <c r="E124" s="10" t="str">
        <f>IF(C124&gt;percent,"YES","NO")</f>
        <v>NO</v>
      </c>
      <c r="F124" s="19">
        <v>22260.0</v>
      </c>
      <c r="G124" s="12" t="str">
        <f t="shared" si="2"/>
        <v>NOT FUNDED</v>
      </c>
      <c r="H124" s="20">
        <f t="shared" si="3"/>
        <v>22359</v>
      </c>
      <c r="I124" s="14" t="str">
        <f t="shared" si="1"/>
        <v>Approval Threshold</v>
      </c>
    </row>
    <row r="125">
      <c r="A125" s="18" t="s">
        <v>489</v>
      </c>
      <c r="B125" s="22">
        <v>200.0</v>
      </c>
      <c r="C125" s="9">
        <v>2.8951666E7</v>
      </c>
      <c r="D125" s="9">
        <v>2.9272583E7</v>
      </c>
      <c r="E125" s="10" t="str">
        <f>IF(C125&gt;percent,"YES","NO")</f>
        <v>NO</v>
      </c>
      <c r="F125" s="19">
        <v>100000.0</v>
      </c>
      <c r="G125" s="12" t="str">
        <f t="shared" si="2"/>
        <v>NOT FUNDED</v>
      </c>
      <c r="H125" s="20">
        <f t="shared" si="3"/>
        <v>22359</v>
      </c>
      <c r="I125" s="14" t="str">
        <f t="shared" si="1"/>
        <v>Approval Threshold</v>
      </c>
    </row>
    <row r="126">
      <c r="A126" s="18" t="s">
        <v>490</v>
      </c>
      <c r="B126" s="22">
        <v>150.0</v>
      </c>
      <c r="C126" s="9">
        <v>2.814163E7</v>
      </c>
      <c r="D126" s="9">
        <v>2.9702498E7</v>
      </c>
      <c r="E126" s="10" t="str">
        <f>IF(C126&gt;percent,"YES","NO")</f>
        <v>NO</v>
      </c>
      <c r="F126" s="19">
        <v>40000.0</v>
      </c>
      <c r="G126" s="12" t="str">
        <f t="shared" si="2"/>
        <v>NOT FUNDED</v>
      </c>
      <c r="H126" s="20">
        <f t="shared" si="3"/>
        <v>22359</v>
      </c>
      <c r="I126" s="14" t="str">
        <f t="shared" si="1"/>
        <v>Approval Threshold</v>
      </c>
    </row>
    <row r="127">
      <c r="A127" s="18" t="s">
        <v>491</v>
      </c>
      <c r="B127" s="22">
        <v>157.0</v>
      </c>
      <c r="C127" s="9">
        <v>2.797848E7</v>
      </c>
      <c r="D127" s="9">
        <v>2.5342205E7</v>
      </c>
      <c r="E127" s="10" t="str">
        <f>IF(C127&gt;percent,"YES","NO")</f>
        <v>NO</v>
      </c>
      <c r="F127" s="19">
        <v>75000.0</v>
      </c>
      <c r="G127" s="12" t="str">
        <f t="shared" si="2"/>
        <v>NOT FUNDED</v>
      </c>
      <c r="H127" s="20">
        <f t="shared" si="3"/>
        <v>22359</v>
      </c>
      <c r="I127" s="14" t="str">
        <f t="shared" si="1"/>
        <v>Approval Threshold</v>
      </c>
    </row>
    <row r="128">
      <c r="A128" s="18" t="s">
        <v>492</v>
      </c>
      <c r="B128" s="22">
        <v>165.0</v>
      </c>
      <c r="C128" s="9">
        <v>2.7734742E7</v>
      </c>
      <c r="D128" s="9">
        <v>3.068367E7</v>
      </c>
      <c r="E128" s="10" t="str">
        <f>IF(C128&gt;percent,"YES","NO")</f>
        <v>NO</v>
      </c>
      <c r="F128" s="19">
        <v>30000.0</v>
      </c>
      <c r="G128" s="12" t="str">
        <f t="shared" si="2"/>
        <v>NOT FUNDED</v>
      </c>
      <c r="H128" s="20">
        <f t="shared" si="3"/>
        <v>22359</v>
      </c>
      <c r="I128" s="14" t="str">
        <f t="shared" si="1"/>
        <v>Approval Threshold</v>
      </c>
    </row>
    <row r="129">
      <c r="A129" s="18" t="s">
        <v>493</v>
      </c>
      <c r="B129" s="22">
        <v>154.0</v>
      </c>
      <c r="C129" s="9">
        <v>2.7708529E7</v>
      </c>
      <c r="D129" s="9">
        <v>2.2600403E7</v>
      </c>
      <c r="E129" s="10" t="str">
        <f>IF(C129&gt;percent,"YES","NO")</f>
        <v>NO</v>
      </c>
      <c r="F129" s="19">
        <v>76526.0</v>
      </c>
      <c r="G129" s="12" t="str">
        <f t="shared" si="2"/>
        <v>NOT FUNDED</v>
      </c>
      <c r="H129" s="20">
        <f t="shared" si="3"/>
        <v>22359</v>
      </c>
      <c r="I129" s="14" t="str">
        <f t="shared" si="1"/>
        <v>Approval Threshold</v>
      </c>
    </row>
    <row r="130">
      <c r="A130" s="18" t="s">
        <v>494</v>
      </c>
      <c r="B130" s="22">
        <v>171.0</v>
      </c>
      <c r="C130" s="9">
        <v>2.7375666E7</v>
      </c>
      <c r="D130" s="9">
        <v>2.9254318E7</v>
      </c>
      <c r="E130" s="10" t="str">
        <f>IF(C130&gt;percent,"YES","NO")</f>
        <v>NO</v>
      </c>
      <c r="F130" s="19">
        <v>57000.0</v>
      </c>
      <c r="G130" s="12" t="str">
        <f t="shared" si="2"/>
        <v>NOT FUNDED</v>
      </c>
      <c r="H130" s="20">
        <f t="shared" si="3"/>
        <v>22359</v>
      </c>
      <c r="I130" s="14" t="str">
        <f t="shared" si="1"/>
        <v>Approval Threshold</v>
      </c>
    </row>
    <row r="131">
      <c r="A131" s="18" t="s">
        <v>495</v>
      </c>
      <c r="B131" s="22">
        <v>136.0</v>
      </c>
      <c r="C131" s="9">
        <v>2.7263236E7</v>
      </c>
      <c r="D131" s="9">
        <v>2.6378923E7</v>
      </c>
      <c r="E131" s="10" t="str">
        <f>IF(C131&gt;percent,"YES","NO")</f>
        <v>NO</v>
      </c>
      <c r="F131" s="19">
        <v>24234.0</v>
      </c>
      <c r="G131" s="12" t="str">
        <f t="shared" si="2"/>
        <v>NOT FUNDED</v>
      </c>
      <c r="H131" s="20">
        <f t="shared" si="3"/>
        <v>22359</v>
      </c>
      <c r="I131" s="14" t="str">
        <f t="shared" si="1"/>
        <v>Approval Threshold</v>
      </c>
    </row>
    <row r="132">
      <c r="A132" s="18" t="s">
        <v>496</v>
      </c>
      <c r="B132" s="22">
        <v>133.0</v>
      </c>
      <c r="C132" s="9">
        <v>2.7202664E7</v>
      </c>
      <c r="D132" s="9">
        <v>2.4162147E7</v>
      </c>
      <c r="E132" s="10" t="str">
        <f>IF(C132&gt;percent,"YES","NO")</f>
        <v>NO</v>
      </c>
      <c r="F132" s="19">
        <v>96000.0</v>
      </c>
      <c r="G132" s="12" t="str">
        <f t="shared" si="2"/>
        <v>NOT FUNDED</v>
      </c>
      <c r="H132" s="20">
        <f t="shared" si="3"/>
        <v>22359</v>
      </c>
      <c r="I132" s="14" t="str">
        <f t="shared" si="1"/>
        <v>Approval Threshold</v>
      </c>
    </row>
    <row r="133">
      <c r="A133" s="18" t="s">
        <v>497</v>
      </c>
      <c r="B133" s="22">
        <v>229.0</v>
      </c>
      <c r="C133" s="9">
        <v>2.7184186E7</v>
      </c>
      <c r="D133" s="9">
        <v>3.6507303E7</v>
      </c>
      <c r="E133" s="10" t="str">
        <f>IF(C133&gt;percent,"YES","NO")</f>
        <v>NO</v>
      </c>
      <c r="F133" s="19">
        <v>100000.0</v>
      </c>
      <c r="G133" s="12" t="str">
        <f t="shared" si="2"/>
        <v>NOT FUNDED</v>
      </c>
      <c r="H133" s="20">
        <f t="shared" si="3"/>
        <v>22359</v>
      </c>
      <c r="I133" s="14" t="str">
        <f t="shared" si="1"/>
        <v>Approval Threshold</v>
      </c>
    </row>
    <row r="134">
      <c r="A134" s="18" t="s">
        <v>498</v>
      </c>
      <c r="B134" s="22">
        <v>188.0</v>
      </c>
      <c r="C134" s="9">
        <v>2.7184084E7</v>
      </c>
      <c r="D134" s="9">
        <v>2.5741889E7</v>
      </c>
      <c r="E134" s="10" t="str">
        <f>IF(C134&gt;percent,"YES","NO")</f>
        <v>NO</v>
      </c>
      <c r="F134" s="19">
        <v>100000.0</v>
      </c>
      <c r="G134" s="12" t="str">
        <f t="shared" si="2"/>
        <v>NOT FUNDED</v>
      </c>
      <c r="H134" s="20">
        <f t="shared" si="3"/>
        <v>22359</v>
      </c>
      <c r="I134" s="14" t="str">
        <f t="shared" si="1"/>
        <v>Approval Threshold</v>
      </c>
    </row>
    <row r="135">
      <c r="A135" s="18" t="s">
        <v>499</v>
      </c>
      <c r="B135" s="22">
        <v>125.0</v>
      </c>
      <c r="C135" s="9">
        <v>2.7159551E7</v>
      </c>
      <c r="D135" s="9">
        <v>2.6523208E7</v>
      </c>
      <c r="E135" s="10" t="str">
        <f>IF(C135&gt;percent,"YES","NO")</f>
        <v>NO</v>
      </c>
      <c r="F135" s="19">
        <v>98847.0</v>
      </c>
      <c r="G135" s="12" t="str">
        <f t="shared" si="2"/>
        <v>NOT FUNDED</v>
      </c>
      <c r="H135" s="20">
        <f t="shared" si="3"/>
        <v>22359</v>
      </c>
      <c r="I135" s="14" t="str">
        <f t="shared" si="1"/>
        <v>Approval Threshold</v>
      </c>
    </row>
    <row r="136">
      <c r="A136" s="18" t="s">
        <v>500</v>
      </c>
      <c r="B136" s="22">
        <v>143.0</v>
      </c>
      <c r="C136" s="9">
        <v>2.6984736E7</v>
      </c>
      <c r="D136" s="9">
        <v>2.1224582E7</v>
      </c>
      <c r="E136" s="10" t="str">
        <f>IF(C136&gt;percent,"YES","NO")</f>
        <v>NO</v>
      </c>
      <c r="F136" s="19">
        <v>39480.0</v>
      </c>
      <c r="G136" s="12" t="str">
        <f t="shared" si="2"/>
        <v>NOT FUNDED</v>
      </c>
      <c r="H136" s="20">
        <f t="shared" si="3"/>
        <v>22359</v>
      </c>
      <c r="I136" s="14" t="str">
        <f t="shared" si="1"/>
        <v>Approval Threshold</v>
      </c>
    </row>
    <row r="137">
      <c r="A137" s="18" t="s">
        <v>501</v>
      </c>
      <c r="B137" s="22">
        <v>157.0</v>
      </c>
      <c r="C137" s="9">
        <v>2.6936809E7</v>
      </c>
      <c r="D137" s="9">
        <v>2.8502369E7</v>
      </c>
      <c r="E137" s="10" t="str">
        <f>IF(C137&gt;percent,"YES","NO")</f>
        <v>NO</v>
      </c>
      <c r="F137" s="19">
        <v>95000.0</v>
      </c>
      <c r="G137" s="12" t="str">
        <f t="shared" si="2"/>
        <v>NOT FUNDED</v>
      </c>
      <c r="H137" s="20">
        <f t="shared" si="3"/>
        <v>22359</v>
      </c>
      <c r="I137" s="14" t="str">
        <f t="shared" si="1"/>
        <v>Approval Threshold</v>
      </c>
    </row>
    <row r="138">
      <c r="A138" s="18" t="s">
        <v>502</v>
      </c>
      <c r="B138" s="22">
        <v>173.0</v>
      </c>
      <c r="C138" s="9">
        <v>2.688641E7</v>
      </c>
      <c r="D138" s="9">
        <v>2.4985743E7</v>
      </c>
      <c r="E138" s="10" t="str">
        <f>IF(C138&gt;percent,"YES","NO")</f>
        <v>NO</v>
      </c>
      <c r="F138" s="19">
        <v>57000.0</v>
      </c>
      <c r="G138" s="12" t="str">
        <f t="shared" si="2"/>
        <v>NOT FUNDED</v>
      </c>
      <c r="H138" s="20">
        <f t="shared" si="3"/>
        <v>22359</v>
      </c>
      <c r="I138" s="14" t="str">
        <f t="shared" si="1"/>
        <v>Approval Threshold</v>
      </c>
    </row>
    <row r="139">
      <c r="A139" s="18" t="s">
        <v>503</v>
      </c>
      <c r="B139" s="22">
        <v>118.0</v>
      </c>
      <c r="C139" s="9">
        <v>2.6860716E7</v>
      </c>
      <c r="D139" s="9">
        <v>4.3966216E7</v>
      </c>
      <c r="E139" s="10" t="str">
        <f>IF(C139&gt;percent,"YES","NO")</f>
        <v>NO</v>
      </c>
      <c r="F139" s="19">
        <v>100000.0</v>
      </c>
      <c r="G139" s="12" t="str">
        <f t="shared" si="2"/>
        <v>NOT FUNDED</v>
      </c>
      <c r="H139" s="20">
        <f t="shared" si="3"/>
        <v>22359</v>
      </c>
      <c r="I139" s="14" t="str">
        <f t="shared" si="1"/>
        <v>Approval Threshold</v>
      </c>
    </row>
    <row r="140">
      <c r="A140" s="18" t="s">
        <v>504</v>
      </c>
      <c r="B140" s="22">
        <v>145.0</v>
      </c>
      <c r="C140" s="9">
        <v>2.6699937E7</v>
      </c>
      <c r="D140" s="9">
        <v>2.894758E7</v>
      </c>
      <c r="E140" s="10" t="str">
        <f>IF(C140&gt;percent,"YES","NO")</f>
        <v>NO</v>
      </c>
      <c r="F140" s="19">
        <v>28400.0</v>
      </c>
      <c r="G140" s="12" t="str">
        <f t="shared" si="2"/>
        <v>NOT FUNDED</v>
      </c>
      <c r="H140" s="20">
        <f t="shared" si="3"/>
        <v>22359</v>
      </c>
      <c r="I140" s="14" t="str">
        <f t="shared" si="1"/>
        <v>Approval Threshold</v>
      </c>
    </row>
    <row r="141">
      <c r="A141" s="18" t="s">
        <v>505</v>
      </c>
      <c r="B141" s="22">
        <v>179.0</v>
      </c>
      <c r="C141" s="9">
        <v>2.6611101E7</v>
      </c>
      <c r="D141" s="9">
        <v>2.43466E7</v>
      </c>
      <c r="E141" s="10" t="str">
        <f>IF(C141&gt;percent,"YES","NO")</f>
        <v>NO</v>
      </c>
      <c r="F141" s="19">
        <v>23988.0</v>
      </c>
      <c r="G141" s="12" t="str">
        <f t="shared" si="2"/>
        <v>NOT FUNDED</v>
      </c>
      <c r="H141" s="20">
        <f t="shared" si="3"/>
        <v>22359</v>
      </c>
      <c r="I141" s="14" t="str">
        <f t="shared" si="1"/>
        <v>Approval Threshold</v>
      </c>
    </row>
    <row r="142">
      <c r="A142" s="18" t="s">
        <v>506</v>
      </c>
      <c r="B142" s="22">
        <v>121.0</v>
      </c>
      <c r="C142" s="9">
        <v>2.6457376E7</v>
      </c>
      <c r="D142" s="9">
        <v>2.7861143E7</v>
      </c>
      <c r="E142" s="10" t="str">
        <f>IF(C142&gt;percent,"YES","NO")</f>
        <v>NO</v>
      </c>
      <c r="F142" s="19">
        <v>60000.0</v>
      </c>
      <c r="G142" s="12" t="str">
        <f t="shared" si="2"/>
        <v>NOT FUNDED</v>
      </c>
      <c r="H142" s="20">
        <f t="shared" si="3"/>
        <v>22359</v>
      </c>
      <c r="I142" s="14" t="str">
        <f t="shared" si="1"/>
        <v>Approval Threshold</v>
      </c>
    </row>
    <row r="143">
      <c r="A143" s="18" t="s">
        <v>507</v>
      </c>
      <c r="B143" s="22">
        <v>161.0</v>
      </c>
      <c r="C143" s="9">
        <v>2.6225112E7</v>
      </c>
      <c r="D143" s="9">
        <v>2.782474E7</v>
      </c>
      <c r="E143" s="10" t="str">
        <f>IF(C143&gt;percent,"YES","NO")</f>
        <v>NO</v>
      </c>
      <c r="F143" s="19">
        <v>80000.0</v>
      </c>
      <c r="G143" s="12" t="str">
        <f t="shared" si="2"/>
        <v>NOT FUNDED</v>
      </c>
      <c r="H143" s="20">
        <f t="shared" si="3"/>
        <v>22359</v>
      </c>
      <c r="I143" s="14" t="str">
        <f t="shared" si="1"/>
        <v>Approval Threshold</v>
      </c>
    </row>
    <row r="144">
      <c r="A144" s="18" t="s">
        <v>508</v>
      </c>
      <c r="B144" s="22">
        <v>148.0</v>
      </c>
      <c r="C144" s="9">
        <v>2.6113589E7</v>
      </c>
      <c r="D144" s="9">
        <v>2.8562568E7</v>
      </c>
      <c r="E144" s="10" t="str">
        <f>IF(C144&gt;percent,"YES","NO")</f>
        <v>NO</v>
      </c>
      <c r="F144" s="19">
        <v>95000.0</v>
      </c>
      <c r="G144" s="12" t="str">
        <f t="shared" si="2"/>
        <v>NOT FUNDED</v>
      </c>
      <c r="H144" s="20">
        <f t="shared" si="3"/>
        <v>22359</v>
      </c>
      <c r="I144" s="14" t="str">
        <f t="shared" si="1"/>
        <v>Approval Threshold</v>
      </c>
    </row>
    <row r="145">
      <c r="A145" s="18" t="s">
        <v>509</v>
      </c>
      <c r="B145" s="22">
        <v>156.0</v>
      </c>
      <c r="C145" s="9">
        <v>2.5789519E7</v>
      </c>
      <c r="D145" s="9">
        <v>3.101718E7</v>
      </c>
      <c r="E145" s="10" t="str">
        <f>IF(C145&gt;percent,"YES","NO")</f>
        <v>NO</v>
      </c>
      <c r="F145" s="19">
        <v>43560.0</v>
      </c>
      <c r="G145" s="12" t="str">
        <f t="shared" si="2"/>
        <v>NOT FUNDED</v>
      </c>
      <c r="H145" s="20">
        <f t="shared" si="3"/>
        <v>22359</v>
      </c>
      <c r="I145" s="14" t="str">
        <f t="shared" si="1"/>
        <v>Approval Threshold</v>
      </c>
    </row>
    <row r="146">
      <c r="A146" s="18" t="s">
        <v>510</v>
      </c>
      <c r="B146" s="22">
        <v>144.0</v>
      </c>
      <c r="C146" s="9">
        <v>2.5710599E7</v>
      </c>
      <c r="D146" s="9">
        <v>2.8778464E7</v>
      </c>
      <c r="E146" s="10" t="str">
        <f>IF(C146&gt;percent,"YES","NO")</f>
        <v>NO</v>
      </c>
      <c r="F146" s="19">
        <v>100000.0</v>
      </c>
      <c r="G146" s="12" t="str">
        <f t="shared" si="2"/>
        <v>NOT FUNDED</v>
      </c>
      <c r="H146" s="20">
        <f t="shared" si="3"/>
        <v>22359</v>
      </c>
      <c r="I146" s="14" t="str">
        <f t="shared" si="1"/>
        <v>Approval Threshold</v>
      </c>
    </row>
    <row r="147">
      <c r="A147" s="18" t="s">
        <v>511</v>
      </c>
      <c r="B147" s="22">
        <v>123.0</v>
      </c>
      <c r="C147" s="9">
        <v>2.5689629E7</v>
      </c>
      <c r="D147" s="9">
        <v>3.1667521E7</v>
      </c>
      <c r="E147" s="10" t="str">
        <f>IF(C147&gt;percent,"YES","NO")</f>
        <v>NO</v>
      </c>
      <c r="F147" s="19">
        <v>95000.0</v>
      </c>
      <c r="G147" s="12" t="str">
        <f t="shared" si="2"/>
        <v>NOT FUNDED</v>
      </c>
      <c r="H147" s="20">
        <f t="shared" si="3"/>
        <v>22359</v>
      </c>
      <c r="I147" s="14" t="str">
        <f t="shared" si="1"/>
        <v>Approval Threshold</v>
      </c>
    </row>
    <row r="148">
      <c r="A148" s="18" t="s">
        <v>512</v>
      </c>
      <c r="B148" s="22">
        <v>120.0</v>
      </c>
      <c r="C148" s="9">
        <v>2.5587351E7</v>
      </c>
      <c r="D148" s="9">
        <v>3.4526285E7</v>
      </c>
      <c r="E148" s="10" t="str">
        <f>IF(C148&gt;percent,"YES","NO")</f>
        <v>NO</v>
      </c>
      <c r="F148" s="19">
        <v>50000.0</v>
      </c>
      <c r="G148" s="12" t="str">
        <f t="shared" si="2"/>
        <v>NOT FUNDED</v>
      </c>
      <c r="H148" s="20">
        <f t="shared" si="3"/>
        <v>22359</v>
      </c>
      <c r="I148" s="14" t="str">
        <f t="shared" si="1"/>
        <v>Approval Threshold</v>
      </c>
    </row>
    <row r="149">
      <c r="A149" s="18" t="s">
        <v>513</v>
      </c>
      <c r="B149" s="22">
        <v>151.0</v>
      </c>
      <c r="C149" s="9">
        <v>2.5538143E7</v>
      </c>
      <c r="D149" s="9">
        <v>3.5024599E7</v>
      </c>
      <c r="E149" s="10" t="str">
        <f>IF(C149&gt;percent,"YES","NO")</f>
        <v>NO</v>
      </c>
      <c r="F149" s="19">
        <v>100000.0</v>
      </c>
      <c r="G149" s="12" t="str">
        <f t="shared" si="2"/>
        <v>NOT FUNDED</v>
      </c>
      <c r="H149" s="20">
        <f t="shared" si="3"/>
        <v>22359</v>
      </c>
      <c r="I149" s="14" t="str">
        <f t="shared" si="1"/>
        <v>Approval Threshold</v>
      </c>
    </row>
    <row r="150">
      <c r="A150" s="18" t="s">
        <v>514</v>
      </c>
      <c r="B150" s="22">
        <v>127.0</v>
      </c>
      <c r="C150" s="9">
        <v>2.5475152E7</v>
      </c>
      <c r="D150" s="9">
        <v>3.0580038E7</v>
      </c>
      <c r="E150" s="10" t="str">
        <f>IF(C150&gt;percent,"YES","NO")</f>
        <v>NO</v>
      </c>
      <c r="F150" s="19">
        <v>95000.0</v>
      </c>
      <c r="G150" s="12" t="str">
        <f t="shared" si="2"/>
        <v>NOT FUNDED</v>
      </c>
      <c r="H150" s="20">
        <f t="shared" si="3"/>
        <v>22359</v>
      </c>
      <c r="I150" s="14" t="str">
        <f t="shared" si="1"/>
        <v>Approval Threshold</v>
      </c>
    </row>
    <row r="151">
      <c r="A151" s="18" t="s">
        <v>515</v>
      </c>
      <c r="B151" s="22">
        <v>174.0</v>
      </c>
      <c r="C151" s="9">
        <v>2.540466E7</v>
      </c>
      <c r="D151" s="9">
        <v>2.5612582E7</v>
      </c>
      <c r="E151" s="10" t="str">
        <f>IF(C151&gt;percent,"YES","NO")</f>
        <v>NO</v>
      </c>
      <c r="F151" s="19">
        <v>27600.0</v>
      </c>
      <c r="G151" s="12" t="str">
        <f t="shared" si="2"/>
        <v>NOT FUNDED</v>
      </c>
      <c r="H151" s="20">
        <f t="shared" si="3"/>
        <v>22359</v>
      </c>
      <c r="I151" s="14" t="str">
        <f t="shared" si="1"/>
        <v>Approval Threshold</v>
      </c>
    </row>
    <row r="152">
      <c r="A152" s="18" t="s">
        <v>516</v>
      </c>
      <c r="B152" s="22">
        <v>170.0</v>
      </c>
      <c r="C152" s="9">
        <v>2.5392092E7</v>
      </c>
      <c r="D152" s="9">
        <v>2.6141291E7</v>
      </c>
      <c r="E152" s="10" t="str">
        <f>IF(C152&gt;percent,"YES","NO")</f>
        <v>NO</v>
      </c>
      <c r="F152" s="19">
        <v>100000.0</v>
      </c>
      <c r="G152" s="12" t="str">
        <f t="shared" si="2"/>
        <v>NOT FUNDED</v>
      </c>
      <c r="H152" s="20">
        <f t="shared" si="3"/>
        <v>22359</v>
      </c>
      <c r="I152" s="14" t="str">
        <f t="shared" si="1"/>
        <v>Approval Threshold</v>
      </c>
    </row>
    <row r="153">
      <c r="A153" s="18" t="s">
        <v>517</v>
      </c>
      <c r="B153" s="22">
        <v>154.0</v>
      </c>
      <c r="C153" s="9">
        <v>2.5363489E7</v>
      </c>
      <c r="D153" s="9">
        <v>2.2189746E7</v>
      </c>
      <c r="E153" s="10" t="str">
        <f>IF(C153&gt;percent,"YES","NO")</f>
        <v>NO</v>
      </c>
      <c r="F153" s="19">
        <v>99571.0</v>
      </c>
      <c r="G153" s="12" t="str">
        <f t="shared" si="2"/>
        <v>NOT FUNDED</v>
      </c>
      <c r="H153" s="20">
        <f t="shared" si="3"/>
        <v>22359</v>
      </c>
      <c r="I153" s="14" t="str">
        <f t="shared" si="1"/>
        <v>Approval Threshold</v>
      </c>
    </row>
    <row r="154">
      <c r="A154" s="18" t="s">
        <v>518</v>
      </c>
      <c r="B154" s="22">
        <v>205.0</v>
      </c>
      <c r="C154" s="9">
        <v>2.5330721E7</v>
      </c>
      <c r="D154" s="9">
        <v>3.0749727E7</v>
      </c>
      <c r="E154" s="10" t="str">
        <f>IF(C154&gt;percent,"YES","NO")</f>
        <v>NO</v>
      </c>
      <c r="F154" s="19">
        <v>85800.0</v>
      </c>
      <c r="G154" s="12" t="str">
        <f t="shared" si="2"/>
        <v>NOT FUNDED</v>
      </c>
      <c r="H154" s="20">
        <f t="shared" si="3"/>
        <v>22359</v>
      </c>
      <c r="I154" s="14" t="str">
        <f t="shared" si="1"/>
        <v>Approval Threshold</v>
      </c>
    </row>
    <row r="155">
      <c r="A155" s="18" t="s">
        <v>519</v>
      </c>
      <c r="B155" s="22">
        <v>166.0</v>
      </c>
      <c r="C155" s="9">
        <v>2.5302955E7</v>
      </c>
      <c r="D155" s="9">
        <v>2.5368279E7</v>
      </c>
      <c r="E155" s="10" t="str">
        <f>IF(C155&gt;percent,"YES","NO")</f>
        <v>NO</v>
      </c>
      <c r="F155" s="19">
        <v>98400.0</v>
      </c>
      <c r="G155" s="12" t="str">
        <f t="shared" si="2"/>
        <v>NOT FUNDED</v>
      </c>
      <c r="H155" s="20">
        <f t="shared" si="3"/>
        <v>22359</v>
      </c>
      <c r="I155" s="14" t="str">
        <f t="shared" si="1"/>
        <v>Approval Threshold</v>
      </c>
    </row>
    <row r="156">
      <c r="A156" s="18" t="s">
        <v>520</v>
      </c>
      <c r="B156" s="22">
        <v>188.0</v>
      </c>
      <c r="C156" s="9">
        <v>2.520653E7</v>
      </c>
      <c r="D156" s="9">
        <v>2.8225528E7</v>
      </c>
      <c r="E156" s="10" t="str">
        <f>IF(C156&gt;percent,"YES","NO")</f>
        <v>NO</v>
      </c>
      <c r="F156" s="19">
        <v>80000.0</v>
      </c>
      <c r="G156" s="12" t="str">
        <f t="shared" si="2"/>
        <v>NOT FUNDED</v>
      </c>
      <c r="H156" s="20">
        <f t="shared" si="3"/>
        <v>22359</v>
      </c>
      <c r="I156" s="14" t="str">
        <f t="shared" si="1"/>
        <v>Approval Threshold</v>
      </c>
    </row>
    <row r="157">
      <c r="A157" s="18" t="s">
        <v>521</v>
      </c>
      <c r="B157" s="22">
        <v>179.0</v>
      </c>
      <c r="C157" s="9">
        <v>2.5026933E7</v>
      </c>
      <c r="D157" s="9">
        <v>2.1771239E7</v>
      </c>
      <c r="E157" s="10" t="str">
        <f>IF(C157&gt;percent,"YES","NO")</f>
        <v>NO</v>
      </c>
      <c r="F157" s="19">
        <v>38340.0</v>
      </c>
      <c r="G157" s="12" t="str">
        <f t="shared" si="2"/>
        <v>NOT FUNDED</v>
      </c>
      <c r="H157" s="20">
        <f t="shared" si="3"/>
        <v>22359</v>
      </c>
      <c r="I157" s="14" t="str">
        <f t="shared" si="1"/>
        <v>Approval Threshold</v>
      </c>
    </row>
    <row r="158">
      <c r="A158" s="18" t="s">
        <v>522</v>
      </c>
      <c r="B158" s="22">
        <v>122.0</v>
      </c>
      <c r="C158" s="9">
        <v>2.4882063E7</v>
      </c>
      <c r="D158" s="9">
        <v>2.7631967E7</v>
      </c>
      <c r="E158" s="10" t="str">
        <f>IF(C158&gt;percent,"YES","NO")</f>
        <v>NO</v>
      </c>
      <c r="F158" s="19">
        <v>22000.0</v>
      </c>
      <c r="G158" s="12" t="str">
        <f t="shared" si="2"/>
        <v>NOT FUNDED</v>
      </c>
      <c r="H158" s="20">
        <f t="shared" si="3"/>
        <v>22359</v>
      </c>
      <c r="I158" s="14" t="str">
        <f t="shared" si="1"/>
        <v>Approval Threshold</v>
      </c>
    </row>
    <row r="159">
      <c r="A159" s="18" t="s">
        <v>523</v>
      </c>
      <c r="B159" s="22">
        <v>137.0</v>
      </c>
      <c r="C159" s="9">
        <v>2.4637963E7</v>
      </c>
      <c r="D159" s="9">
        <v>2.4815103E7</v>
      </c>
      <c r="E159" s="10" t="str">
        <f>IF(C159&gt;percent,"YES","NO")</f>
        <v>NO</v>
      </c>
      <c r="F159" s="19">
        <v>34400.0</v>
      </c>
      <c r="G159" s="12" t="str">
        <f t="shared" si="2"/>
        <v>NOT FUNDED</v>
      </c>
      <c r="H159" s="20">
        <f t="shared" si="3"/>
        <v>22359</v>
      </c>
      <c r="I159" s="14" t="str">
        <f t="shared" si="1"/>
        <v>Approval Threshold</v>
      </c>
    </row>
    <row r="160">
      <c r="A160" s="18" t="s">
        <v>524</v>
      </c>
      <c r="B160" s="22">
        <v>200.0</v>
      </c>
      <c r="C160" s="9">
        <v>2.4610442E7</v>
      </c>
      <c r="D160" s="9">
        <v>2.2962253E7</v>
      </c>
      <c r="E160" s="10" t="str">
        <f>IF(C160&gt;percent,"YES","NO")</f>
        <v>NO</v>
      </c>
      <c r="F160" s="19">
        <v>47800.0</v>
      </c>
      <c r="G160" s="12" t="str">
        <f t="shared" si="2"/>
        <v>NOT FUNDED</v>
      </c>
      <c r="H160" s="20">
        <f t="shared" si="3"/>
        <v>22359</v>
      </c>
      <c r="I160" s="14" t="str">
        <f t="shared" si="1"/>
        <v>Approval Threshold</v>
      </c>
    </row>
    <row r="161">
      <c r="A161" s="18" t="s">
        <v>525</v>
      </c>
      <c r="B161" s="22">
        <v>159.0</v>
      </c>
      <c r="C161" s="9">
        <v>2.4505304E7</v>
      </c>
      <c r="D161" s="9">
        <v>2.8283591E7</v>
      </c>
      <c r="E161" s="10" t="str">
        <f>IF(C161&gt;percent,"YES","NO")</f>
        <v>NO</v>
      </c>
      <c r="F161" s="19">
        <v>98000.0</v>
      </c>
      <c r="G161" s="12" t="str">
        <f t="shared" si="2"/>
        <v>NOT FUNDED</v>
      </c>
      <c r="H161" s="20">
        <f t="shared" si="3"/>
        <v>22359</v>
      </c>
      <c r="I161" s="14" t="str">
        <f t="shared" si="1"/>
        <v>Approval Threshold</v>
      </c>
    </row>
    <row r="162">
      <c r="A162" s="18" t="s">
        <v>526</v>
      </c>
      <c r="B162" s="22">
        <v>146.0</v>
      </c>
      <c r="C162" s="9">
        <v>2.4128257E7</v>
      </c>
      <c r="D162" s="9">
        <v>3.2591942E7</v>
      </c>
      <c r="E162" s="10" t="str">
        <f>IF(C162&gt;percent,"YES","NO")</f>
        <v>NO</v>
      </c>
      <c r="F162" s="19">
        <v>80267.0</v>
      </c>
      <c r="G162" s="12" t="str">
        <f t="shared" si="2"/>
        <v>NOT FUNDED</v>
      </c>
      <c r="H162" s="20">
        <f t="shared" si="3"/>
        <v>22359</v>
      </c>
      <c r="I162" s="14" t="str">
        <f t="shared" si="1"/>
        <v>Approval Threshold</v>
      </c>
    </row>
    <row r="163">
      <c r="A163" s="18" t="s">
        <v>527</v>
      </c>
      <c r="B163" s="22">
        <v>180.0</v>
      </c>
      <c r="C163" s="9">
        <v>2.4112463E7</v>
      </c>
      <c r="D163" s="9">
        <v>2.8742669E7</v>
      </c>
      <c r="E163" s="10" t="str">
        <f>IF(C163&gt;percent,"YES","NO")</f>
        <v>NO</v>
      </c>
      <c r="F163" s="19">
        <v>49050.0</v>
      </c>
      <c r="G163" s="12" t="str">
        <f t="shared" si="2"/>
        <v>NOT FUNDED</v>
      </c>
      <c r="H163" s="20">
        <f t="shared" si="3"/>
        <v>22359</v>
      </c>
      <c r="I163" s="14" t="str">
        <f t="shared" si="1"/>
        <v>Approval Threshold</v>
      </c>
    </row>
    <row r="164">
      <c r="A164" s="18" t="s">
        <v>528</v>
      </c>
      <c r="B164" s="22">
        <v>188.0</v>
      </c>
      <c r="C164" s="9">
        <v>2.4067648E7</v>
      </c>
      <c r="D164" s="9">
        <v>2.3881139E7</v>
      </c>
      <c r="E164" s="10" t="str">
        <f>IF(C164&gt;percent,"YES","NO")</f>
        <v>NO</v>
      </c>
      <c r="F164" s="19">
        <v>25272.0</v>
      </c>
      <c r="G164" s="12" t="str">
        <f t="shared" si="2"/>
        <v>NOT FUNDED</v>
      </c>
      <c r="H164" s="20">
        <f t="shared" si="3"/>
        <v>22359</v>
      </c>
      <c r="I164" s="14" t="str">
        <f t="shared" si="1"/>
        <v>Approval Threshold</v>
      </c>
    </row>
    <row r="165">
      <c r="A165" s="18" t="s">
        <v>529</v>
      </c>
      <c r="B165" s="22">
        <v>171.0</v>
      </c>
      <c r="C165" s="9">
        <v>2.3981678E7</v>
      </c>
      <c r="D165" s="9">
        <v>3.6250673E7</v>
      </c>
      <c r="E165" s="10" t="str">
        <f>IF(C165&gt;percent,"YES","NO")</f>
        <v>NO</v>
      </c>
      <c r="F165" s="19">
        <v>100000.0</v>
      </c>
      <c r="G165" s="12" t="str">
        <f t="shared" si="2"/>
        <v>NOT FUNDED</v>
      </c>
      <c r="H165" s="20">
        <f t="shared" si="3"/>
        <v>22359</v>
      </c>
      <c r="I165" s="14" t="str">
        <f t="shared" si="1"/>
        <v>Approval Threshold</v>
      </c>
    </row>
    <row r="166">
      <c r="A166" s="18" t="s">
        <v>530</v>
      </c>
      <c r="B166" s="22">
        <v>143.0</v>
      </c>
      <c r="C166" s="9">
        <v>2.3962636E7</v>
      </c>
      <c r="D166" s="9">
        <v>2.4776806E7</v>
      </c>
      <c r="E166" s="10" t="str">
        <f>IF(C166&gt;percent,"YES","NO")</f>
        <v>NO</v>
      </c>
      <c r="F166" s="19">
        <v>95000.0</v>
      </c>
      <c r="G166" s="12" t="str">
        <f t="shared" si="2"/>
        <v>NOT FUNDED</v>
      </c>
      <c r="H166" s="20">
        <f t="shared" si="3"/>
        <v>22359</v>
      </c>
      <c r="I166" s="14" t="str">
        <f t="shared" si="1"/>
        <v>Approval Threshold</v>
      </c>
    </row>
    <row r="167">
      <c r="A167" s="18" t="s">
        <v>531</v>
      </c>
      <c r="B167" s="22">
        <v>160.0</v>
      </c>
      <c r="C167" s="9">
        <v>2.37115E7</v>
      </c>
      <c r="D167" s="9">
        <v>2.778833E7</v>
      </c>
      <c r="E167" s="10" t="str">
        <f>IF(C167&gt;percent,"YES","NO")</f>
        <v>NO</v>
      </c>
      <c r="F167" s="19">
        <v>70000.0</v>
      </c>
      <c r="G167" s="12" t="str">
        <f t="shared" si="2"/>
        <v>NOT FUNDED</v>
      </c>
      <c r="H167" s="20">
        <f t="shared" si="3"/>
        <v>22359</v>
      </c>
      <c r="I167" s="14" t="str">
        <f t="shared" si="1"/>
        <v>Approval Threshold</v>
      </c>
    </row>
    <row r="168">
      <c r="A168" s="18" t="s">
        <v>532</v>
      </c>
      <c r="B168" s="22">
        <v>146.0</v>
      </c>
      <c r="C168" s="9">
        <v>2.3601012E7</v>
      </c>
      <c r="D168" s="9">
        <v>2.21384E7</v>
      </c>
      <c r="E168" s="10" t="str">
        <f>IF(C168&gt;percent,"YES","NO")</f>
        <v>NO</v>
      </c>
      <c r="F168" s="19">
        <v>29200.0</v>
      </c>
      <c r="G168" s="12" t="str">
        <f t="shared" si="2"/>
        <v>NOT FUNDED</v>
      </c>
      <c r="H168" s="20">
        <f t="shared" si="3"/>
        <v>22359</v>
      </c>
      <c r="I168" s="14" t="str">
        <f t="shared" si="1"/>
        <v>Approval Threshold</v>
      </c>
    </row>
    <row r="169">
      <c r="A169" s="18" t="s">
        <v>533</v>
      </c>
      <c r="B169" s="22">
        <v>145.0</v>
      </c>
      <c r="C169" s="9">
        <v>2.3548056E7</v>
      </c>
      <c r="D169" s="9">
        <v>3.153516E7</v>
      </c>
      <c r="E169" s="10" t="str">
        <f>IF(C169&gt;percent,"YES","NO")</f>
        <v>NO</v>
      </c>
      <c r="F169" s="19">
        <v>100000.0</v>
      </c>
      <c r="G169" s="12" t="str">
        <f t="shared" si="2"/>
        <v>NOT FUNDED</v>
      </c>
      <c r="H169" s="20">
        <f t="shared" si="3"/>
        <v>22359</v>
      </c>
      <c r="I169" s="14" t="str">
        <f t="shared" si="1"/>
        <v>Approval Threshold</v>
      </c>
    </row>
    <row r="170">
      <c r="A170" s="18" t="s">
        <v>534</v>
      </c>
      <c r="B170" s="22">
        <v>125.0</v>
      </c>
      <c r="C170" s="9">
        <v>2.3454677E7</v>
      </c>
      <c r="D170" s="9">
        <v>2.6805311E7</v>
      </c>
      <c r="E170" s="10" t="str">
        <f>IF(C170&gt;percent,"YES","NO")</f>
        <v>NO</v>
      </c>
      <c r="F170" s="19">
        <v>45100.0</v>
      </c>
      <c r="G170" s="12" t="str">
        <f t="shared" si="2"/>
        <v>NOT FUNDED</v>
      </c>
      <c r="H170" s="20">
        <f t="shared" si="3"/>
        <v>22359</v>
      </c>
      <c r="I170" s="14" t="str">
        <f t="shared" si="1"/>
        <v>Approval Threshold</v>
      </c>
    </row>
    <row r="171">
      <c r="A171" s="18" t="s">
        <v>535</v>
      </c>
      <c r="B171" s="22">
        <v>209.0</v>
      </c>
      <c r="C171" s="9">
        <v>2.3344429E7</v>
      </c>
      <c r="D171" s="9">
        <v>2.8919018E7</v>
      </c>
      <c r="E171" s="10" t="str">
        <f>IF(C171&gt;percent,"YES","NO")</f>
        <v>NO</v>
      </c>
      <c r="F171" s="19">
        <v>20000.0</v>
      </c>
      <c r="G171" s="12" t="str">
        <f t="shared" si="2"/>
        <v>NOT FUNDED</v>
      </c>
      <c r="H171" s="20">
        <f t="shared" si="3"/>
        <v>22359</v>
      </c>
      <c r="I171" s="14" t="str">
        <f t="shared" si="1"/>
        <v>Approval Threshold</v>
      </c>
    </row>
    <row r="172">
      <c r="A172" s="18" t="s">
        <v>536</v>
      </c>
      <c r="B172" s="22">
        <v>182.0</v>
      </c>
      <c r="C172" s="9">
        <v>2.3324949E7</v>
      </c>
      <c r="D172" s="9">
        <v>2.5468152E7</v>
      </c>
      <c r="E172" s="10" t="str">
        <f>IF(C172&gt;percent,"YES","NO")</f>
        <v>NO</v>
      </c>
      <c r="F172" s="19">
        <v>23500.0</v>
      </c>
      <c r="G172" s="12" t="str">
        <f t="shared" si="2"/>
        <v>NOT FUNDED</v>
      </c>
      <c r="H172" s="20">
        <f t="shared" si="3"/>
        <v>22359</v>
      </c>
      <c r="I172" s="14" t="str">
        <f t="shared" si="1"/>
        <v>Approval Threshold</v>
      </c>
    </row>
    <row r="173">
      <c r="A173" s="18" t="s">
        <v>537</v>
      </c>
      <c r="B173" s="22">
        <v>131.0</v>
      </c>
      <c r="C173" s="9">
        <v>2.3150323E7</v>
      </c>
      <c r="D173" s="9">
        <v>3.1343854E7</v>
      </c>
      <c r="E173" s="10" t="str">
        <f>IF(C173&gt;percent,"YES","NO")</f>
        <v>NO</v>
      </c>
      <c r="F173" s="19">
        <v>100000.0</v>
      </c>
      <c r="G173" s="12" t="str">
        <f t="shared" si="2"/>
        <v>NOT FUNDED</v>
      </c>
      <c r="H173" s="20">
        <f t="shared" si="3"/>
        <v>22359</v>
      </c>
      <c r="I173" s="14" t="str">
        <f t="shared" si="1"/>
        <v>Approval Threshold</v>
      </c>
    </row>
    <row r="174">
      <c r="A174" s="18" t="s">
        <v>538</v>
      </c>
      <c r="B174" s="22">
        <v>158.0</v>
      </c>
      <c r="C174" s="9">
        <v>2.3051019E7</v>
      </c>
      <c r="D174" s="9">
        <v>2.5985524E7</v>
      </c>
      <c r="E174" s="10" t="str">
        <f>IF(C174&gt;percent,"YES","NO")</f>
        <v>NO</v>
      </c>
      <c r="F174" s="19">
        <v>84791.0</v>
      </c>
      <c r="G174" s="12" t="str">
        <f t="shared" si="2"/>
        <v>NOT FUNDED</v>
      </c>
      <c r="H174" s="20">
        <f t="shared" si="3"/>
        <v>22359</v>
      </c>
      <c r="I174" s="14" t="str">
        <f t="shared" si="1"/>
        <v>Approval Threshold</v>
      </c>
    </row>
    <row r="175">
      <c r="A175" s="18" t="s">
        <v>539</v>
      </c>
      <c r="B175" s="22">
        <v>125.0</v>
      </c>
      <c r="C175" s="9">
        <v>2.304605E7</v>
      </c>
      <c r="D175" s="9">
        <v>3.2243536E7</v>
      </c>
      <c r="E175" s="10" t="str">
        <f>IF(C175&gt;percent,"YES","NO")</f>
        <v>NO</v>
      </c>
      <c r="F175" s="19">
        <v>100000.0</v>
      </c>
      <c r="G175" s="12" t="str">
        <f t="shared" si="2"/>
        <v>NOT FUNDED</v>
      </c>
      <c r="H175" s="20">
        <f t="shared" si="3"/>
        <v>22359</v>
      </c>
      <c r="I175" s="14" t="str">
        <f t="shared" si="1"/>
        <v>Approval Threshold</v>
      </c>
    </row>
    <row r="176">
      <c r="A176" s="18" t="s">
        <v>540</v>
      </c>
      <c r="B176" s="22">
        <v>147.0</v>
      </c>
      <c r="C176" s="9">
        <v>2.2923468E7</v>
      </c>
      <c r="D176" s="9">
        <v>2.6218458E7</v>
      </c>
      <c r="E176" s="10" t="str">
        <f>IF(C176&gt;percent,"YES","NO")</f>
        <v>NO</v>
      </c>
      <c r="F176" s="19">
        <v>65000.0</v>
      </c>
      <c r="G176" s="12" t="str">
        <f t="shared" si="2"/>
        <v>NOT FUNDED</v>
      </c>
      <c r="H176" s="20">
        <f t="shared" si="3"/>
        <v>22359</v>
      </c>
      <c r="I176" s="14" t="str">
        <f t="shared" si="1"/>
        <v>Approval Threshold</v>
      </c>
    </row>
    <row r="177">
      <c r="A177" s="18" t="s">
        <v>541</v>
      </c>
      <c r="B177" s="22">
        <v>176.0</v>
      </c>
      <c r="C177" s="9">
        <v>2.288204E7</v>
      </c>
      <c r="D177" s="9">
        <v>2.565895E7</v>
      </c>
      <c r="E177" s="10" t="str">
        <f>IF(C177&gt;percent,"YES","NO")</f>
        <v>NO</v>
      </c>
      <c r="F177" s="19">
        <v>64805.0</v>
      </c>
      <c r="G177" s="12" t="str">
        <f t="shared" si="2"/>
        <v>NOT FUNDED</v>
      </c>
      <c r="H177" s="20">
        <f t="shared" si="3"/>
        <v>22359</v>
      </c>
      <c r="I177" s="14" t="str">
        <f t="shared" si="1"/>
        <v>Approval Threshold</v>
      </c>
    </row>
    <row r="178">
      <c r="A178" s="18" t="s">
        <v>542</v>
      </c>
      <c r="B178" s="22">
        <v>123.0</v>
      </c>
      <c r="C178" s="9">
        <v>2.2658025E7</v>
      </c>
      <c r="D178" s="9">
        <v>2.9523165E7</v>
      </c>
      <c r="E178" s="10" t="str">
        <f>IF(C178&gt;percent,"YES","NO")</f>
        <v>NO</v>
      </c>
      <c r="F178" s="19">
        <v>100000.0</v>
      </c>
      <c r="G178" s="12" t="str">
        <f t="shared" si="2"/>
        <v>NOT FUNDED</v>
      </c>
      <c r="H178" s="20">
        <f t="shared" si="3"/>
        <v>22359</v>
      </c>
      <c r="I178" s="14" t="str">
        <f t="shared" si="1"/>
        <v>Approval Threshold</v>
      </c>
    </row>
    <row r="179">
      <c r="A179" s="18" t="s">
        <v>543</v>
      </c>
      <c r="B179" s="22">
        <v>190.0</v>
      </c>
      <c r="C179" s="9">
        <v>2.2643075E7</v>
      </c>
      <c r="D179" s="9">
        <v>2.4509632E7</v>
      </c>
      <c r="E179" s="10" t="str">
        <f>IF(C179&gt;percent,"YES","NO")</f>
        <v>NO</v>
      </c>
      <c r="F179" s="19">
        <v>56900.0</v>
      </c>
      <c r="G179" s="12" t="str">
        <f t="shared" si="2"/>
        <v>NOT FUNDED</v>
      </c>
      <c r="H179" s="20">
        <f t="shared" si="3"/>
        <v>22359</v>
      </c>
      <c r="I179" s="14" t="str">
        <f t="shared" si="1"/>
        <v>Approval Threshold</v>
      </c>
    </row>
    <row r="180">
      <c r="A180" s="18" t="s">
        <v>544</v>
      </c>
      <c r="B180" s="22">
        <v>153.0</v>
      </c>
      <c r="C180" s="9">
        <v>2.2426629E7</v>
      </c>
      <c r="D180" s="9">
        <v>2.7709792E7</v>
      </c>
      <c r="E180" s="10" t="str">
        <f>IF(C180&gt;percent,"YES","NO")</f>
        <v>NO</v>
      </c>
      <c r="F180" s="19">
        <v>85700.0</v>
      </c>
      <c r="G180" s="12" t="str">
        <f t="shared" si="2"/>
        <v>NOT FUNDED</v>
      </c>
      <c r="H180" s="20">
        <f t="shared" si="3"/>
        <v>22359</v>
      </c>
      <c r="I180" s="14" t="str">
        <f t="shared" si="1"/>
        <v>Approval Threshold</v>
      </c>
    </row>
    <row r="181">
      <c r="A181" s="18" t="s">
        <v>545</v>
      </c>
      <c r="B181" s="22">
        <v>145.0</v>
      </c>
      <c r="C181" s="9">
        <v>2.2296354E7</v>
      </c>
      <c r="D181" s="9">
        <v>2.7568122E7</v>
      </c>
      <c r="E181" s="10" t="str">
        <f>IF(C181&gt;percent,"YES","NO")</f>
        <v>NO</v>
      </c>
      <c r="F181" s="19">
        <v>58000.0</v>
      </c>
      <c r="G181" s="12" t="str">
        <f t="shared" si="2"/>
        <v>NOT FUNDED</v>
      </c>
      <c r="H181" s="20">
        <f t="shared" si="3"/>
        <v>22359</v>
      </c>
      <c r="I181" s="14" t="str">
        <f t="shared" si="1"/>
        <v>Approval Threshold</v>
      </c>
    </row>
    <row r="182">
      <c r="A182" s="18" t="s">
        <v>546</v>
      </c>
      <c r="B182" s="22">
        <v>126.0</v>
      </c>
      <c r="C182" s="9">
        <v>2.2240617E7</v>
      </c>
      <c r="D182" s="9">
        <v>2.5951429E7</v>
      </c>
      <c r="E182" s="10" t="str">
        <f>IF(C182&gt;percent,"YES","NO")</f>
        <v>NO</v>
      </c>
      <c r="F182" s="19">
        <v>96789.0</v>
      </c>
      <c r="G182" s="12" t="str">
        <f t="shared" si="2"/>
        <v>NOT FUNDED</v>
      </c>
      <c r="H182" s="20">
        <f t="shared" si="3"/>
        <v>22359</v>
      </c>
      <c r="I182" s="14" t="str">
        <f t="shared" si="1"/>
        <v>Approval Threshold</v>
      </c>
    </row>
    <row r="183">
      <c r="A183" s="18" t="s">
        <v>547</v>
      </c>
      <c r="B183" s="22">
        <v>136.0</v>
      </c>
      <c r="C183" s="9">
        <v>2.2151732E7</v>
      </c>
      <c r="D183" s="9">
        <v>3.7081173E7</v>
      </c>
      <c r="E183" s="10" t="str">
        <f>IF(C183&gt;percent,"YES","NO")</f>
        <v>NO</v>
      </c>
      <c r="F183" s="19">
        <v>100000.0</v>
      </c>
      <c r="G183" s="12" t="str">
        <f t="shared" si="2"/>
        <v>NOT FUNDED</v>
      </c>
      <c r="H183" s="20">
        <f t="shared" si="3"/>
        <v>22359</v>
      </c>
      <c r="I183" s="14" t="str">
        <f t="shared" si="1"/>
        <v>Approval Threshold</v>
      </c>
    </row>
    <row r="184">
      <c r="A184" s="18" t="s">
        <v>548</v>
      </c>
      <c r="B184" s="22">
        <v>140.0</v>
      </c>
      <c r="C184" s="9">
        <v>2.2068588E7</v>
      </c>
      <c r="D184" s="9">
        <v>2.9575361E7</v>
      </c>
      <c r="E184" s="10" t="str">
        <f>IF(C184&gt;percent,"YES","NO")</f>
        <v>NO</v>
      </c>
      <c r="F184" s="19">
        <v>70000.0</v>
      </c>
      <c r="G184" s="12" t="str">
        <f t="shared" si="2"/>
        <v>NOT FUNDED</v>
      </c>
      <c r="H184" s="20">
        <f t="shared" si="3"/>
        <v>22359</v>
      </c>
      <c r="I184" s="14" t="str">
        <f t="shared" si="1"/>
        <v>Approval Threshold</v>
      </c>
    </row>
    <row r="185">
      <c r="A185" s="18" t="s">
        <v>549</v>
      </c>
      <c r="B185" s="22">
        <v>182.0</v>
      </c>
      <c r="C185" s="9">
        <v>2.1874679E7</v>
      </c>
      <c r="D185" s="9">
        <v>2.3238039E7</v>
      </c>
      <c r="E185" s="10" t="str">
        <f>IF(C185&gt;percent,"YES","NO")</f>
        <v>NO</v>
      </c>
      <c r="F185" s="19">
        <v>41200.0</v>
      </c>
      <c r="G185" s="12" t="str">
        <f t="shared" si="2"/>
        <v>NOT FUNDED</v>
      </c>
      <c r="H185" s="20">
        <f t="shared" si="3"/>
        <v>22359</v>
      </c>
      <c r="I185" s="14" t="str">
        <f t="shared" si="1"/>
        <v>Approval Threshold</v>
      </c>
    </row>
    <row r="186">
      <c r="A186" s="18" t="s">
        <v>550</v>
      </c>
      <c r="B186" s="22">
        <v>162.0</v>
      </c>
      <c r="C186" s="9">
        <v>2.1748523E7</v>
      </c>
      <c r="D186" s="9">
        <v>3.3516409E7</v>
      </c>
      <c r="E186" s="10" t="str">
        <f>IF(C186&gt;percent,"YES","NO")</f>
        <v>NO</v>
      </c>
      <c r="F186" s="19">
        <v>42857.0</v>
      </c>
      <c r="G186" s="12" t="str">
        <f t="shared" si="2"/>
        <v>NOT FUNDED</v>
      </c>
      <c r="H186" s="20">
        <f t="shared" si="3"/>
        <v>22359</v>
      </c>
      <c r="I186" s="14" t="str">
        <f t="shared" si="1"/>
        <v>Approval Threshold</v>
      </c>
    </row>
    <row r="187">
      <c r="A187" s="18" t="s">
        <v>551</v>
      </c>
      <c r="B187" s="22">
        <v>141.0</v>
      </c>
      <c r="C187" s="9">
        <v>2.1692287E7</v>
      </c>
      <c r="D187" s="9">
        <v>2.3993672E7</v>
      </c>
      <c r="E187" s="10" t="str">
        <f>IF(C187&gt;percent,"YES","NO")</f>
        <v>NO</v>
      </c>
      <c r="F187" s="19">
        <v>18380.0</v>
      </c>
      <c r="G187" s="12" t="str">
        <f t="shared" si="2"/>
        <v>NOT FUNDED</v>
      </c>
      <c r="H187" s="20">
        <f t="shared" si="3"/>
        <v>22359</v>
      </c>
      <c r="I187" s="14" t="str">
        <f t="shared" si="1"/>
        <v>Approval Threshold</v>
      </c>
    </row>
    <row r="188">
      <c r="A188" s="18" t="s">
        <v>552</v>
      </c>
      <c r="B188" s="22">
        <v>162.0</v>
      </c>
      <c r="C188" s="9">
        <v>2.1663466E7</v>
      </c>
      <c r="D188" s="9">
        <v>3.763163E7</v>
      </c>
      <c r="E188" s="10" t="str">
        <f>IF(C188&gt;percent,"YES","NO")</f>
        <v>NO</v>
      </c>
      <c r="F188" s="19">
        <v>100000.0</v>
      </c>
      <c r="G188" s="12" t="str">
        <f t="shared" si="2"/>
        <v>NOT FUNDED</v>
      </c>
      <c r="H188" s="20">
        <f t="shared" si="3"/>
        <v>22359</v>
      </c>
      <c r="I188" s="14" t="str">
        <f t="shared" si="1"/>
        <v>Approval Threshold</v>
      </c>
    </row>
    <row r="189">
      <c r="A189" s="18" t="s">
        <v>553</v>
      </c>
      <c r="B189" s="22">
        <v>153.0</v>
      </c>
      <c r="C189" s="9">
        <v>2.1639904E7</v>
      </c>
      <c r="D189" s="9">
        <v>3.404138E7</v>
      </c>
      <c r="E189" s="10" t="str">
        <f>IF(C189&gt;percent,"YES","NO")</f>
        <v>NO</v>
      </c>
      <c r="F189" s="19">
        <v>100000.0</v>
      </c>
      <c r="G189" s="12" t="str">
        <f t="shared" si="2"/>
        <v>NOT FUNDED</v>
      </c>
      <c r="H189" s="20">
        <f t="shared" si="3"/>
        <v>22359</v>
      </c>
      <c r="I189" s="14" t="str">
        <f t="shared" si="1"/>
        <v>Approval Threshold</v>
      </c>
    </row>
    <row r="190">
      <c r="A190" s="18" t="s">
        <v>554</v>
      </c>
      <c r="B190" s="22">
        <v>145.0</v>
      </c>
      <c r="C190" s="9">
        <v>2.1610868E7</v>
      </c>
      <c r="D190" s="9">
        <v>3.7062481E7</v>
      </c>
      <c r="E190" s="10" t="str">
        <f>IF(C190&gt;percent,"YES","NO")</f>
        <v>NO</v>
      </c>
      <c r="F190" s="19">
        <v>100000.0</v>
      </c>
      <c r="G190" s="12" t="str">
        <f t="shared" si="2"/>
        <v>NOT FUNDED</v>
      </c>
      <c r="H190" s="20">
        <f t="shared" si="3"/>
        <v>22359</v>
      </c>
      <c r="I190" s="14" t="str">
        <f t="shared" si="1"/>
        <v>Approval Threshold</v>
      </c>
    </row>
    <row r="191">
      <c r="A191" s="18" t="s">
        <v>555</v>
      </c>
      <c r="B191" s="22">
        <v>189.0</v>
      </c>
      <c r="C191" s="9">
        <v>2.1495724E7</v>
      </c>
      <c r="D191" s="9">
        <v>2.8996583E7</v>
      </c>
      <c r="E191" s="10" t="str">
        <f>IF(C191&gt;percent,"YES","NO")</f>
        <v>NO</v>
      </c>
      <c r="F191" s="19">
        <v>45000.0</v>
      </c>
      <c r="G191" s="12" t="str">
        <f t="shared" si="2"/>
        <v>NOT FUNDED</v>
      </c>
      <c r="H191" s="20">
        <f t="shared" si="3"/>
        <v>22359</v>
      </c>
      <c r="I191" s="14" t="str">
        <f t="shared" si="1"/>
        <v>Approval Threshold</v>
      </c>
    </row>
    <row r="192">
      <c r="A192" s="18" t="s">
        <v>556</v>
      </c>
      <c r="B192" s="22">
        <v>137.0</v>
      </c>
      <c r="C192" s="9">
        <v>2.1288262E7</v>
      </c>
      <c r="D192" s="9">
        <v>2.9041823E7</v>
      </c>
      <c r="E192" s="10" t="str">
        <f>IF(C192&gt;percent,"YES","NO")</f>
        <v>NO</v>
      </c>
      <c r="F192" s="19">
        <v>100000.0</v>
      </c>
      <c r="G192" s="12" t="str">
        <f t="shared" si="2"/>
        <v>NOT FUNDED</v>
      </c>
      <c r="H192" s="20">
        <f t="shared" si="3"/>
        <v>22359</v>
      </c>
      <c r="I192" s="14" t="str">
        <f t="shared" si="1"/>
        <v>Approval Threshold</v>
      </c>
    </row>
    <row r="193">
      <c r="A193" s="18" t="s">
        <v>557</v>
      </c>
      <c r="B193" s="22">
        <v>149.0</v>
      </c>
      <c r="C193" s="9">
        <v>2.1190535E7</v>
      </c>
      <c r="D193" s="9">
        <v>2.0540674E7</v>
      </c>
      <c r="E193" s="10" t="str">
        <f>IF(C193&gt;percent,"YES","NO")</f>
        <v>NO</v>
      </c>
      <c r="F193" s="19">
        <v>24000.0</v>
      </c>
      <c r="G193" s="12" t="str">
        <f t="shared" si="2"/>
        <v>NOT FUNDED</v>
      </c>
      <c r="H193" s="20">
        <f t="shared" si="3"/>
        <v>22359</v>
      </c>
      <c r="I193" s="14" t="str">
        <f t="shared" si="1"/>
        <v>Approval Threshold</v>
      </c>
    </row>
    <row r="194">
      <c r="A194" s="18" t="s">
        <v>558</v>
      </c>
      <c r="B194" s="22">
        <v>185.0</v>
      </c>
      <c r="C194" s="9">
        <v>2.0984545E7</v>
      </c>
      <c r="D194" s="9">
        <v>3.744361E7</v>
      </c>
      <c r="E194" s="10" t="str">
        <f>IF(C194&gt;percent,"YES","NO")</f>
        <v>NO</v>
      </c>
      <c r="F194" s="19">
        <v>80000.0</v>
      </c>
      <c r="G194" s="12" t="str">
        <f t="shared" si="2"/>
        <v>NOT FUNDED</v>
      </c>
      <c r="H194" s="20">
        <f t="shared" si="3"/>
        <v>22359</v>
      </c>
      <c r="I194" s="14" t="str">
        <f t="shared" si="1"/>
        <v>Approval Threshold</v>
      </c>
    </row>
    <row r="195">
      <c r="A195" s="18" t="s">
        <v>559</v>
      </c>
      <c r="B195" s="22">
        <v>174.0</v>
      </c>
      <c r="C195" s="9">
        <v>2.0935709E7</v>
      </c>
      <c r="D195" s="9">
        <v>3.7218681E7</v>
      </c>
      <c r="E195" s="10" t="str">
        <f>IF(C195&gt;percent,"YES","NO")</f>
        <v>NO</v>
      </c>
      <c r="F195" s="19">
        <v>55000.0</v>
      </c>
      <c r="G195" s="12" t="str">
        <f t="shared" si="2"/>
        <v>NOT FUNDED</v>
      </c>
      <c r="H195" s="20">
        <f t="shared" si="3"/>
        <v>22359</v>
      </c>
      <c r="I195" s="14" t="str">
        <f t="shared" si="1"/>
        <v>Approval Threshold</v>
      </c>
    </row>
    <row r="196">
      <c r="A196" s="18" t="s">
        <v>560</v>
      </c>
      <c r="B196" s="22">
        <v>149.0</v>
      </c>
      <c r="C196" s="9">
        <v>2.0879188E7</v>
      </c>
      <c r="D196" s="9">
        <v>3.4278117E7</v>
      </c>
      <c r="E196" s="10" t="str">
        <f>IF(C196&gt;percent,"YES","NO")</f>
        <v>NO</v>
      </c>
      <c r="F196" s="19">
        <v>99800.0</v>
      </c>
      <c r="G196" s="12" t="str">
        <f t="shared" si="2"/>
        <v>NOT FUNDED</v>
      </c>
      <c r="H196" s="20">
        <f t="shared" si="3"/>
        <v>22359</v>
      </c>
      <c r="I196" s="14" t="str">
        <f t="shared" si="1"/>
        <v>Approval Threshold</v>
      </c>
    </row>
    <row r="197">
      <c r="A197" s="18" t="s">
        <v>561</v>
      </c>
      <c r="B197" s="22">
        <v>121.0</v>
      </c>
      <c r="C197" s="9">
        <v>2.079221E7</v>
      </c>
      <c r="D197" s="9">
        <v>2.232261E7</v>
      </c>
      <c r="E197" s="10" t="str">
        <f>IF(C197&gt;percent,"YES","NO")</f>
        <v>NO</v>
      </c>
      <c r="F197" s="19">
        <v>48900.0</v>
      </c>
      <c r="G197" s="12" t="str">
        <f t="shared" si="2"/>
        <v>NOT FUNDED</v>
      </c>
      <c r="H197" s="20">
        <f t="shared" si="3"/>
        <v>22359</v>
      </c>
      <c r="I197" s="14" t="str">
        <f t="shared" si="1"/>
        <v>Approval Threshold</v>
      </c>
    </row>
    <row r="198">
      <c r="A198" s="18" t="s">
        <v>562</v>
      </c>
      <c r="B198" s="22">
        <v>112.0</v>
      </c>
      <c r="C198" s="9">
        <v>2.0788002E7</v>
      </c>
      <c r="D198" s="9">
        <v>2.9925298E7</v>
      </c>
      <c r="E198" s="10" t="str">
        <f>IF(C198&gt;percent,"YES","NO")</f>
        <v>NO</v>
      </c>
      <c r="F198" s="19">
        <v>60000.0</v>
      </c>
      <c r="G198" s="12" t="str">
        <f t="shared" si="2"/>
        <v>NOT FUNDED</v>
      </c>
      <c r="H198" s="20">
        <f t="shared" si="3"/>
        <v>22359</v>
      </c>
      <c r="I198" s="14" t="str">
        <f t="shared" si="1"/>
        <v>Approval Threshold</v>
      </c>
    </row>
    <row r="199">
      <c r="A199" s="18" t="s">
        <v>563</v>
      </c>
      <c r="B199" s="22">
        <v>208.0</v>
      </c>
      <c r="C199" s="9">
        <v>2.0751128E7</v>
      </c>
      <c r="D199" s="9">
        <v>2.5781346E7</v>
      </c>
      <c r="E199" s="10" t="str">
        <f>IF(C199&gt;percent,"YES","NO")</f>
        <v>NO</v>
      </c>
      <c r="F199" s="19">
        <v>51570.0</v>
      </c>
      <c r="G199" s="12" t="str">
        <f t="shared" si="2"/>
        <v>NOT FUNDED</v>
      </c>
      <c r="H199" s="20">
        <f t="shared" si="3"/>
        <v>22359</v>
      </c>
      <c r="I199" s="14" t="str">
        <f t="shared" si="1"/>
        <v>Approval Threshold</v>
      </c>
    </row>
    <row r="200">
      <c r="A200" s="18" t="s">
        <v>564</v>
      </c>
      <c r="B200" s="22">
        <v>110.0</v>
      </c>
      <c r="C200" s="9">
        <v>2.0390759E7</v>
      </c>
      <c r="D200" s="9">
        <v>4.0761801E7</v>
      </c>
      <c r="E200" s="10" t="str">
        <f>IF(C200&gt;percent,"YES","NO")</f>
        <v>NO</v>
      </c>
      <c r="F200" s="19">
        <v>49000.0</v>
      </c>
      <c r="G200" s="12" t="str">
        <f t="shared" si="2"/>
        <v>NOT FUNDED</v>
      </c>
      <c r="H200" s="20">
        <f t="shared" si="3"/>
        <v>22359</v>
      </c>
      <c r="I200" s="14" t="str">
        <f t="shared" si="1"/>
        <v>Approval Threshold</v>
      </c>
    </row>
    <row r="201">
      <c r="A201" s="18" t="s">
        <v>565</v>
      </c>
      <c r="B201" s="22">
        <v>154.0</v>
      </c>
      <c r="C201" s="9">
        <v>2.0384223E7</v>
      </c>
      <c r="D201" s="9">
        <v>2.6217588E7</v>
      </c>
      <c r="E201" s="10" t="str">
        <f>IF(C201&gt;percent,"YES","NO")</f>
        <v>NO</v>
      </c>
      <c r="F201" s="19">
        <v>40000.0</v>
      </c>
      <c r="G201" s="12" t="str">
        <f t="shared" si="2"/>
        <v>NOT FUNDED</v>
      </c>
      <c r="H201" s="20">
        <f t="shared" si="3"/>
        <v>22359</v>
      </c>
      <c r="I201" s="14" t="str">
        <f t="shared" si="1"/>
        <v>Approval Threshold</v>
      </c>
    </row>
    <row r="202">
      <c r="A202" s="18" t="s">
        <v>566</v>
      </c>
      <c r="B202" s="22">
        <v>139.0</v>
      </c>
      <c r="C202" s="9">
        <v>2.0227049E7</v>
      </c>
      <c r="D202" s="9">
        <v>2.5583322E7</v>
      </c>
      <c r="E202" s="10" t="str">
        <f>IF(C202&gt;percent,"YES","NO")</f>
        <v>NO</v>
      </c>
      <c r="F202" s="19">
        <v>50000.0</v>
      </c>
      <c r="G202" s="12" t="str">
        <f t="shared" si="2"/>
        <v>NOT FUNDED</v>
      </c>
      <c r="H202" s="20">
        <f t="shared" si="3"/>
        <v>22359</v>
      </c>
      <c r="I202" s="14" t="str">
        <f t="shared" si="1"/>
        <v>Approval Threshold</v>
      </c>
    </row>
    <row r="203">
      <c r="A203" s="18" t="s">
        <v>567</v>
      </c>
      <c r="B203" s="22">
        <v>142.0</v>
      </c>
      <c r="C203" s="9">
        <v>2.0105575E7</v>
      </c>
      <c r="D203" s="9">
        <v>2.4681184E7</v>
      </c>
      <c r="E203" s="10" t="str">
        <f>IF(C203&gt;percent,"YES","NO")</f>
        <v>NO</v>
      </c>
      <c r="F203" s="19">
        <v>55000.0</v>
      </c>
      <c r="G203" s="12" t="str">
        <f t="shared" si="2"/>
        <v>NOT FUNDED</v>
      </c>
      <c r="H203" s="20">
        <f t="shared" si="3"/>
        <v>22359</v>
      </c>
      <c r="I203" s="14" t="str">
        <f t="shared" si="1"/>
        <v>Approval Threshold</v>
      </c>
    </row>
    <row r="204">
      <c r="A204" s="18" t="s">
        <v>568</v>
      </c>
      <c r="B204" s="22">
        <v>160.0</v>
      </c>
      <c r="C204" s="9">
        <v>2.0048601E7</v>
      </c>
      <c r="D204" s="9">
        <v>3.309375E7</v>
      </c>
      <c r="E204" s="10" t="str">
        <f>IF(C204&gt;percent,"YES","NO")</f>
        <v>NO</v>
      </c>
      <c r="F204" s="19">
        <v>100000.0</v>
      </c>
      <c r="G204" s="12" t="str">
        <f t="shared" si="2"/>
        <v>NOT FUNDED</v>
      </c>
      <c r="H204" s="20">
        <f t="shared" si="3"/>
        <v>22359</v>
      </c>
      <c r="I204" s="14" t="str">
        <f t="shared" si="1"/>
        <v>Approval Threshold</v>
      </c>
    </row>
    <row r="205">
      <c r="A205" s="18" t="s">
        <v>569</v>
      </c>
      <c r="B205" s="22">
        <v>153.0</v>
      </c>
      <c r="C205" s="9">
        <v>2.0020288E7</v>
      </c>
      <c r="D205" s="9">
        <v>2.5507707E7</v>
      </c>
      <c r="E205" s="10" t="str">
        <f>IF(C205&gt;percent,"YES","NO")</f>
        <v>NO</v>
      </c>
      <c r="F205" s="19">
        <v>100000.0</v>
      </c>
      <c r="G205" s="12" t="str">
        <f t="shared" si="2"/>
        <v>NOT FUNDED</v>
      </c>
      <c r="H205" s="20">
        <f t="shared" si="3"/>
        <v>22359</v>
      </c>
      <c r="I205" s="14" t="str">
        <f t="shared" si="1"/>
        <v>Approval Threshold</v>
      </c>
    </row>
    <row r="206">
      <c r="A206" s="18" t="s">
        <v>570</v>
      </c>
      <c r="B206" s="22">
        <v>168.0</v>
      </c>
      <c r="C206" s="9">
        <v>2.0016239E7</v>
      </c>
      <c r="D206" s="9">
        <v>2.7074997E7</v>
      </c>
      <c r="E206" s="10" t="str">
        <f>IF(C206&gt;percent,"YES","NO")</f>
        <v>NO</v>
      </c>
      <c r="F206" s="19">
        <v>100000.0</v>
      </c>
      <c r="G206" s="12" t="str">
        <f t="shared" si="2"/>
        <v>NOT FUNDED</v>
      </c>
      <c r="H206" s="20">
        <f t="shared" si="3"/>
        <v>22359</v>
      </c>
      <c r="I206" s="14" t="str">
        <f t="shared" si="1"/>
        <v>Approval Threshold</v>
      </c>
    </row>
    <row r="207">
      <c r="A207" s="18" t="s">
        <v>571</v>
      </c>
      <c r="B207" s="22">
        <v>171.0</v>
      </c>
      <c r="C207" s="9">
        <v>2.0014905E7</v>
      </c>
      <c r="D207" s="9">
        <v>2.6908243E7</v>
      </c>
      <c r="E207" s="10" t="str">
        <f>IF(C207&gt;percent,"YES","NO")</f>
        <v>NO</v>
      </c>
      <c r="F207" s="19">
        <v>99400.0</v>
      </c>
      <c r="G207" s="12" t="str">
        <f t="shared" si="2"/>
        <v>NOT FUNDED</v>
      </c>
      <c r="H207" s="20">
        <f t="shared" si="3"/>
        <v>22359</v>
      </c>
      <c r="I207" s="14" t="str">
        <f t="shared" si="1"/>
        <v>Approval Threshold</v>
      </c>
    </row>
    <row r="208">
      <c r="A208" s="18" t="s">
        <v>572</v>
      </c>
      <c r="B208" s="22">
        <v>156.0</v>
      </c>
      <c r="C208" s="9">
        <v>1.9989599E7</v>
      </c>
      <c r="D208" s="9">
        <v>2.7022749E7</v>
      </c>
      <c r="E208" s="10" t="str">
        <f>IF(C208&gt;percent,"YES","NO")</f>
        <v>NO</v>
      </c>
      <c r="F208" s="19">
        <v>80000.0</v>
      </c>
      <c r="G208" s="12" t="str">
        <f t="shared" si="2"/>
        <v>NOT FUNDED</v>
      </c>
      <c r="H208" s="20">
        <f t="shared" si="3"/>
        <v>22359</v>
      </c>
      <c r="I208" s="14" t="str">
        <f t="shared" si="1"/>
        <v>Approval Threshold</v>
      </c>
    </row>
    <row r="209">
      <c r="A209" s="18" t="s">
        <v>573</v>
      </c>
      <c r="B209" s="22">
        <v>136.0</v>
      </c>
      <c r="C209" s="9">
        <v>1.9975741E7</v>
      </c>
      <c r="D209" s="9">
        <v>4.2754897E7</v>
      </c>
      <c r="E209" s="10" t="str">
        <f>IF(C209&gt;percent,"YES","NO")</f>
        <v>NO</v>
      </c>
      <c r="F209" s="19">
        <v>100000.0</v>
      </c>
      <c r="G209" s="12" t="str">
        <f t="shared" si="2"/>
        <v>NOT FUNDED</v>
      </c>
      <c r="H209" s="20">
        <f t="shared" si="3"/>
        <v>22359</v>
      </c>
      <c r="I209" s="14" t="str">
        <f t="shared" si="1"/>
        <v>Approval Threshold</v>
      </c>
    </row>
    <row r="210">
      <c r="A210" s="18" t="s">
        <v>574</v>
      </c>
      <c r="B210" s="22">
        <v>121.0</v>
      </c>
      <c r="C210" s="9">
        <v>1.9962532E7</v>
      </c>
      <c r="D210" s="9">
        <v>2.9909985E7</v>
      </c>
      <c r="E210" s="10" t="str">
        <f>IF(C210&gt;percent,"YES","NO")</f>
        <v>NO</v>
      </c>
      <c r="F210" s="19">
        <v>60000.0</v>
      </c>
      <c r="G210" s="12" t="str">
        <f t="shared" si="2"/>
        <v>NOT FUNDED</v>
      </c>
      <c r="H210" s="20">
        <f t="shared" si="3"/>
        <v>22359</v>
      </c>
      <c r="I210" s="14" t="str">
        <f t="shared" si="1"/>
        <v>Approval Threshold</v>
      </c>
    </row>
    <row r="211">
      <c r="A211" s="18" t="s">
        <v>575</v>
      </c>
      <c r="B211" s="22">
        <v>123.0</v>
      </c>
      <c r="C211" s="9">
        <v>1.9895835E7</v>
      </c>
      <c r="D211" s="9">
        <v>2.7036554E7</v>
      </c>
      <c r="E211" s="10" t="str">
        <f>IF(C211&gt;percent,"YES","NO")</f>
        <v>NO</v>
      </c>
      <c r="F211" s="19">
        <v>90000.0</v>
      </c>
      <c r="G211" s="12" t="str">
        <f t="shared" si="2"/>
        <v>NOT FUNDED</v>
      </c>
      <c r="H211" s="20">
        <f t="shared" si="3"/>
        <v>22359</v>
      </c>
      <c r="I211" s="14" t="str">
        <f t="shared" si="1"/>
        <v>Approval Threshold</v>
      </c>
    </row>
    <row r="212">
      <c r="A212" s="18" t="s">
        <v>576</v>
      </c>
      <c r="B212" s="22">
        <v>134.0</v>
      </c>
      <c r="C212" s="9">
        <v>1.989271E7</v>
      </c>
      <c r="D212" s="9">
        <v>2.3130624E7</v>
      </c>
      <c r="E212" s="10" t="str">
        <f>IF(C212&gt;percent,"YES","NO")</f>
        <v>NO</v>
      </c>
      <c r="F212" s="19">
        <v>44200.0</v>
      </c>
      <c r="G212" s="12" t="str">
        <f t="shared" si="2"/>
        <v>NOT FUNDED</v>
      </c>
      <c r="H212" s="20">
        <f t="shared" si="3"/>
        <v>22359</v>
      </c>
      <c r="I212" s="14" t="str">
        <f t="shared" si="1"/>
        <v>Approval Threshold</v>
      </c>
    </row>
    <row r="213">
      <c r="A213" s="18" t="s">
        <v>577</v>
      </c>
      <c r="B213" s="22">
        <v>135.0</v>
      </c>
      <c r="C213" s="9">
        <v>1.9886145E7</v>
      </c>
      <c r="D213" s="9">
        <v>2.7128508E7</v>
      </c>
      <c r="E213" s="10" t="str">
        <f>IF(C213&gt;percent,"YES","NO")</f>
        <v>NO</v>
      </c>
      <c r="F213" s="19">
        <v>15000.0</v>
      </c>
      <c r="G213" s="12" t="str">
        <f t="shared" si="2"/>
        <v>NOT FUNDED</v>
      </c>
      <c r="H213" s="20">
        <f t="shared" si="3"/>
        <v>22359</v>
      </c>
      <c r="I213" s="14" t="str">
        <f t="shared" si="1"/>
        <v>Approval Threshold</v>
      </c>
    </row>
    <row r="214">
      <c r="A214" s="18" t="s">
        <v>578</v>
      </c>
      <c r="B214" s="22">
        <v>148.0</v>
      </c>
      <c r="C214" s="9">
        <v>1.9828798E7</v>
      </c>
      <c r="D214" s="9">
        <v>2.3661135E7</v>
      </c>
      <c r="E214" s="10" t="str">
        <f>IF(C214&gt;percent,"YES","NO")</f>
        <v>NO</v>
      </c>
      <c r="F214" s="19">
        <v>99900.0</v>
      </c>
      <c r="G214" s="12" t="str">
        <f t="shared" si="2"/>
        <v>NOT FUNDED</v>
      </c>
      <c r="H214" s="20">
        <f t="shared" si="3"/>
        <v>22359</v>
      </c>
      <c r="I214" s="14" t="str">
        <f t="shared" si="1"/>
        <v>Approval Threshold</v>
      </c>
    </row>
    <row r="215">
      <c r="A215" s="18" t="s">
        <v>579</v>
      </c>
      <c r="B215" s="22">
        <v>197.0</v>
      </c>
      <c r="C215" s="9">
        <v>1.977644E7</v>
      </c>
      <c r="D215" s="9">
        <v>3.5187477E7</v>
      </c>
      <c r="E215" s="10" t="str">
        <f>IF(C215&gt;percent,"YES","NO")</f>
        <v>NO</v>
      </c>
      <c r="F215" s="19">
        <v>46176.0</v>
      </c>
      <c r="G215" s="12" t="str">
        <f t="shared" si="2"/>
        <v>NOT FUNDED</v>
      </c>
      <c r="H215" s="20">
        <f t="shared" si="3"/>
        <v>22359</v>
      </c>
      <c r="I215" s="14" t="str">
        <f t="shared" si="1"/>
        <v>Approval Threshold</v>
      </c>
    </row>
    <row r="216">
      <c r="A216" s="18" t="s">
        <v>580</v>
      </c>
      <c r="B216" s="22">
        <v>127.0</v>
      </c>
      <c r="C216" s="9">
        <v>1.9699514E7</v>
      </c>
      <c r="D216" s="9">
        <v>3.1524905E7</v>
      </c>
      <c r="E216" s="10" t="str">
        <f>IF(C216&gt;percent,"YES","NO")</f>
        <v>NO</v>
      </c>
      <c r="F216" s="19">
        <v>29650.0</v>
      </c>
      <c r="G216" s="12" t="str">
        <f t="shared" si="2"/>
        <v>NOT FUNDED</v>
      </c>
      <c r="H216" s="20">
        <f t="shared" si="3"/>
        <v>22359</v>
      </c>
      <c r="I216" s="14" t="str">
        <f t="shared" si="1"/>
        <v>Approval Threshold</v>
      </c>
    </row>
    <row r="217">
      <c r="A217" s="18" t="s">
        <v>581</v>
      </c>
      <c r="B217" s="22">
        <v>155.0</v>
      </c>
      <c r="C217" s="9">
        <v>1.9649828E7</v>
      </c>
      <c r="D217" s="9">
        <v>3.6371239E7</v>
      </c>
      <c r="E217" s="10" t="str">
        <f>IF(C217&gt;percent,"YES","NO")</f>
        <v>NO</v>
      </c>
      <c r="F217" s="19">
        <v>99942.0</v>
      </c>
      <c r="G217" s="12" t="str">
        <f t="shared" si="2"/>
        <v>NOT FUNDED</v>
      </c>
      <c r="H217" s="20">
        <f t="shared" si="3"/>
        <v>22359</v>
      </c>
      <c r="I217" s="14" t="str">
        <f t="shared" si="1"/>
        <v>Approval Threshold</v>
      </c>
    </row>
    <row r="218">
      <c r="A218" s="18" t="s">
        <v>582</v>
      </c>
      <c r="B218" s="22">
        <v>135.0</v>
      </c>
      <c r="C218" s="9">
        <v>1.9615922E7</v>
      </c>
      <c r="D218" s="9">
        <v>2.5387157E7</v>
      </c>
      <c r="E218" s="10" t="str">
        <f>IF(C218&gt;percent,"YES","NO")</f>
        <v>NO</v>
      </c>
      <c r="F218" s="19">
        <v>82500.0</v>
      </c>
      <c r="G218" s="12" t="str">
        <f t="shared" si="2"/>
        <v>NOT FUNDED</v>
      </c>
      <c r="H218" s="20">
        <f t="shared" si="3"/>
        <v>22359</v>
      </c>
      <c r="I218" s="14" t="str">
        <f t="shared" si="1"/>
        <v>Approval Threshold</v>
      </c>
    </row>
    <row r="219">
      <c r="A219" s="18" t="s">
        <v>583</v>
      </c>
      <c r="B219" s="22">
        <v>138.0</v>
      </c>
      <c r="C219" s="9">
        <v>1.9609172E7</v>
      </c>
      <c r="D219" s="9">
        <v>2.4290482E7</v>
      </c>
      <c r="E219" s="10" t="str">
        <f>IF(C219&gt;percent,"YES","NO")</f>
        <v>NO</v>
      </c>
      <c r="F219" s="19">
        <v>100000.0</v>
      </c>
      <c r="G219" s="12" t="str">
        <f t="shared" si="2"/>
        <v>NOT FUNDED</v>
      </c>
      <c r="H219" s="20">
        <f t="shared" si="3"/>
        <v>22359</v>
      </c>
      <c r="I219" s="14" t="str">
        <f t="shared" si="1"/>
        <v>Approval Threshold</v>
      </c>
    </row>
    <row r="220">
      <c r="A220" s="18" t="s">
        <v>584</v>
      </c>
      <c r="B220" s="22">
        <v>138.0</v>
      </c>
      <c r="C220" s="9">
        <v>1.9607207E7</v>
      </c>
      <c r="D220" s="9">
        <v>3.1943587E7</v>
      </c>
      <c r="E220" s="10" t="str">
        <f>IF(C220&gt;percent,"YES","NO")</f>
        <v>NO</v>
      </c>
      <c r="F220" s="19">
        <v>100000.0</v>
      </c>
      <c r="G220" s="12" t="str">
        <f t="shared" si="2"/>
        <v>NOT FUNDED</v>
      </c>
      <c r="H220" s="20">
        <f t="shared" si="3"/>
        <v>22359</v>
      </c>
      <c r="I220" s="14" t="str">
        <f t="shared" si="1"/>
        <v>Approval Threshold</v>
      </c>
    </row>
    <row r="221">
      <c r="A221" s="18" t="s">
        <v>585</v>
      </c>
      <c r="B221" s="22">
        <v>119.0</v>
      </c>
      <c r="C221" s="9">
        <v>1.9603694E7</v>
      </c>
      <c r="D221" s="9">
        <v>2.7413197E7</v>
      </c>
      <c r="E221" s="10" t="str">
        <f>IF(C221&gt;percent,"YES","NO")</f>
        <v>NO</v>
      </c>
      <c r="F221" s="19">
        <v>61225.0</v>
      </c>
      <c r="G221" s="12" t="str">
        <f t="shared" si="2"/>
        <v>NOT FUNDED</v>
      </c>
      <c r="H221" s="20">
        <f t="shared" si="3"/>
        <v>22359</v>
      </c>
      <c r="I221" s="14" t="str">
        <f t="shared" si="1"/>
        <v>Approval Threshold</v>
      </c>
    </row>
    <row r="222">
      <c r="A222" s="18" t="s">
        <v>586</v>
      </c>
      <c r="B222" s="22">
        <v>128.0</v>
      </c>
      <c r="C222" s="9">
        <v>1.9562818E7</v>
      </c>
      <c r="D222" s="9">
        <v>2.6547091E7</v>
      </c>
      <c r="E222" s="10" t="str">
        <f>IF(C222&gt;percent,"YES","NO")</f>
        <v>NO</v>
      </c>
      <c r="F222" s="19">
        <v>45000.0</v>
      </c>
      <c r="G222" s="12" t="str">
        <f t="shared" si="2"/>
        <v>NOT FUNDED</v>
      </c>
      <c r="H222" s="20">
        <f t="shared" si="3"/>
        <v>22359</v>
      </c>
      <c r="I222" s="14" t="str">
        <f t="shared" si="1"/>
        <v>Approval Threshold</v>
      </c>
    </row>
    <row r="223">
      <c r="A223" s="18" t="s">
        <v>587</v>
      </c>
      <c r="B223" s="22">
        <v>119.0</v>
      </c>
      <c r="C223" s="9">
        <v>1.9446611E7</v>
      </c>
      <c r="D223" s="9">
        <v>1.9223074E7</v>
      </c>
      <c r="E223" s="10" t="str">
        <f>IF(C223&gt;percent,"YES","NO")</f>
        <v>NO</v>
      </c>
      <c r="F223" s="19">
        <v>37000.0</v>
      </c>
      <c r="G223" s="12" t="str">
        <f t="shared" si="2"/>
        <v>NOT FUNDED</v>
      </c>
      <c r="H223" s="20">
        <f t="shared" si="3"/>
        <v>22359</v>
      </c>
      <c r="I223" s="14" t="str">
        <f t="shared" si="1"/>
        <v>Approval Threshold</v>
      </c>
    </row>
    <row r="224">
      <c r="A224" s="18" t="s">
        <v>588</v>
      </c>
      <c r="B224" s="22">
        <v>131.0</v>
      </c>
      <c r="C224" s="9">
        <v>1.9288819E7</v>
      </c>
      <c r="D224" s="9">
        <v>2.4783512E7</v>
      </c>
      <c r="E224" s="10" t="str">
        <f>IF(C224&gt;percent,"YES","NO")</f>
        <v>NO</v>
      </c>
      <c r="F224" s="19">
        <v>77490.0</v>
      </c>
      <c r="G224" s="12" t="str">
        <f t="shared" si="2"/>
        <v>NOT FUNDED</v>
      </c>
      <c r="H224" s="20">
        <f t="shared" si="3"/>
        <v>22359</v>
      </c>
      <c r="I224" s="14" t="str">
        <f t="shared" si="1"/>
        <v>Approval Threshold</v>
      </c>
    </row>
    <row r="225">
      <c r="A225" s="18" t="s">
        <v>589</v>
      </c>
      <c r="B225" s="22">
        <v>134.0</v>
      </c>
      <c r="C225" s="9">
        <v>1.9237499E7</v>
      </c>
      <c r="D225" s="9">
        <v>3.4874286E7</v>
      </c>
      <c r="E225" s="10" t="str">
        <f>IF(C225&gt;percent,"YES","NO")</f>
        <v>NO</v>
      </c>
      <c r="F225" s="19">
        <v>100000.0</v>
      </c>
      <c r="G225" s="12" t="str">
        <f t="shared" si="2"/>
        <v>NOT FUNDED</v>
      </c>
      <c r="H225" s="20">
        <f t="shared" si="3"/>
        <v>22359</v>
      </c>
      <c r="I225" s="14" t="str">
        <f t="shared" si="1"/>
        <v>Approval Threshold</v>
      </c>
    </row>
    <row r="226">
      <c r="A226" s="18" t="s">
        <v>590</v>
      </c>
      <c r="B226" s="22">
        <v>165.0</v>
      </c>
      <c r="C226" s="9">
        <v>1.9070218E7</v>
      </c>
      <c r="D226" s="9">
        <v>3.1822463E7</v>
      </c>
      <c r="E226" s="10" t="str">
        <f>IF(C226&gt;percent,"YES","NO")</f>
        <v>NO</v>
      </c>
      <c r="F226" s="19">
        <v>100000.0</v>
      </c>
      <c r="G226" s="12" t="str">
        <f t="shared" si="2"/>
        <v>NOT FUNDED</v>
      </c>
      <c r="H226" s="20">
        <f t="shared" si="3"/>
        <v>22359</v>
      </c>
      <c r="I226" s="14" t="str">
        <f t="shared" si="1"/>
        <v>Approval Threshold</v>
      </c>
    </row>
    <row r="227">
      <c r="A227" s="18" t="s">
        <v>591</v>
      </c>
      <c r="B227" s="22">
        <v>183.0</v>
      </c>
      <c r="C227" s="9">
        <v>1.9021725E7</v>
      </c>
      <c r="D227" s="9">
        <v>2.6675932E7</v>
      </c>
      <c r="E227" s="10" t="str">
        <f>IF(C227&gt;percent,"YES","NO")</f>
        <v>NO</v>
      </c>
      <c r="F227" s="19">
        <v>56400.0</v>
      </c>
      <c r="G227" s="12" t="str">
        <f t="shared" si="2"/>
        <v>NOT FUNDED</v>
      </c>
      <c r="H227" s="20">
        <f t="shared" si="3"/>
        <v>22359</v>
      </c>
      <c r="I227" s="14" t="str">
        <f t="shared" si="1"/>
        <v>Approval Threshold</v>
      </c>
    </row>
    <row r="228">
      <c r="A228" s="18" t="s">
        <v>592</v>
      </c>
      <c r="B228" s="22">
        <v>112.0</v>
      </c>
      <c r="C228" s="9">
        <v>1.8886924E7</v>
      </c>
      <c r="D228" s="9">
        <v>2.81037E7</v>
      </c>
      <c r="E228" s="10" t="str">
        <f>IF(C228&gt;percent,"YES","NO")</f>
        <v>NO</v>
      </c>
      <c r="F228" s="19">
        <v>85000.0</v>
      </c>
      <c r="G228" s="12" t="str">
        <f t="shared" si="2"/>
        <v>NOT FUNDED</v>
      </c>
      <c r="H228" s="20">
        <f t="shared" si="3"/>
        <v>22359</v>
      </c>
      <c r="I228" s="14" t="str">
        <f t="shared" si="1"/>
        <v>Approval Threshold</v>
      </c>
    </row>
    <row r="229">
      <c r="A229" s="18" t="s">
        <v>593</v>
      </c>
      <c r="B229" s="22">
        <v>146.0</v>
      </c>
      <c r="C229" s="9">
        <v>1.8861221E7</v>
      </c>
      <c r="D229" s="9">
        <v>2.5537257E7</v>
      </c>
      <c r="E229" s="10" t="str">
        <f>IF(C229&gt;percent,"YES","NO")</f>
        <v>NO</v>
      </c>
      <c r="F229" s="19">
        <v>100000.0</v>
      </c>
      <c r="G229" s="12" t="str">
        <f t="shared" si="2"/>
        <v>NOT FUNDED</v>
      </c>
      <c r="H229" s="20">
        <f t="shared" si="3"/>
        <v>22359</v>
      </c>
      <c r="I229" s="14" t="str">
        <f t="shared" si="1"/>
        <v>Approval Threshold</v>
      </c>
    </row>
    <row r="230">
      <c r="A230" s="18" t="s">
        <v>594</v>
      </c>
      <c r="B230" s="22">
        <v>210.0</v>
      </c>
      <c r="C230" s="9">
        <v>1.8849284E7</v>
      </c>
      <c r="D230" s="9">
        <v>3.3781238E7</v>
      </c>
      <c r="E230" s="10" t="str">
        <f>IF(C230&gt;percent,"YES","NO")</f>
        <v>NO</v>
      </c>
      <c r="F230" s="19">
        <v>89700.0</v>
      </c>
      <c r="G230" s="12" t="str">
        <f t="shared" si="2"/>
        <v>NOT FUNDED</v>
      </c>
      <c r="H230" s="20">
        <f t="shared" si="3"/>
        <v>22359</v>
      </c>
      <c r="I230" s="14" t="str">
        <f t="shared" si="1"/>
        <v>Approval Threshold</v>
      </c>
    </row>
    <row r="231">
      <c r="A231" s="18" t="s">
        <v>595</v>
      </c>
      <c r="B231" s="22">
        <v>174.0</v>
      </c>
      <c r="C231" s="9">
        <v>1.8841781E7</v>
      </c>
      <c r="D231" s="9">
        <v>2.8255693E7</v>
      </c>
      <c r="E231" s="10" t="str">
        <f>IF(C231&gt;percent,"YES","NO")</f>
        <v>NO</v>
      </c>
      <c r="F231" s="19">
        <v>62064.0</v>
      </c>
      <c r="G231" s="12" t="str">
        <f t="shared" si="2"/>
        <v>NOT FUNDED</v>
      </c>
      <c r="H231" s="20">
        <f t="shared" si="3"/>
        <v>22359</v>
      </c>
      <c r="I231" s="14" t="str">
        <f t="shared" si="1"/>
        <v>Approval Threshold</v>
      </c>
    </row>
    <row r="232">
      <c r="A232" s="18" t="s">
        <v>596</v>
      </c>
      <c r="B232" s="22">
        <v>159.0</v>
      </c>
      <c r="C232" s="9">
        <v>1.8733441E7</v>
      </c>
      <c r="D232" s="9">
        <v>3.5032214E7</v>
      </c>
      <c r="E232" s="10" t="str">
        <f>IF(C232&gt;percent,"YES","NO")</f>
        <v>NO</v>
      </c>
      <c r="F232" s="19">
        <v>75000.0</v>
      </c>
      <c r="G232" s="12" t="str">
        <f t="shared" si="2"/>
        <v>NOT FUNDED</v>
      </c>
      <c r="H232" s="20">
        <f t="shared" si="3"/>
        <v>22359</v>
      </c>
      <c r="I232" s="14" t="str">
        <f t="shared" si="1"/>
        <v>Approval Threshold</v>
      </c>
    </row>
    <row r="233">
      <c r="A233" s="18" t="s">
        <v>597</v>
      </c>
      <c r="B233" s="22">
        <v>160.0</v>
      </c>
      <c r="C233" s="9">
        <v>1.8706748E7</v>
      </c>
      <c r="D233" s="9">
        <v>2.2932686E7</v>
      </c>
      <c r="E233" s="10" t="str">
        <f>IF(C233&gt;percent,"YES","NO")</f>
        <v>NO</v>
      </c>
      <c r="F233" s="19">
        <v>52000.0</v>
      </c>
      <c r="G233" s="12" t="str">
        <f t="shared" si="2"/>
        <v>NOT FUNDED</v>
      </c>
      <c r="H233" s="20">
        <f t="shared" si="3"/>
        <v>22359</v>
      </c>
      <c r="I233" s="14" t="str">
        <f t="shared" si="1"/>
        <v>Approval Threshold</v>
      </c>
    </row>
    <row r="234">
      <c r="A234" s="23" t="s">
        <v>598</v>
      </c>
      <c r="B234" s="22">
        <v>136.0</v>
      </c>
      <c r="C234" s="9">
        <v>1.8665375E7</v>
      </c>
      <c r="D234" s="9">
        <v>2.7523849E7</v>
      </c>
      <c r="E234" s="10" t="str">
        <f>IF(C234&gt;percent,"YES","NO")</f>
        <v>NO</v>
      </c>
      <c r="F234" s="19">
        <v>97500.0</v>
      </c>
      <c r="G234" s="12" t="str">
        <f t="shared" si="2"/>
        <v>NOT FUNDED</v>
      </c>
      <c r="H234" s="20">
        <f t="shared" si="3"/>
        <v>22359</v>
      </c>
      <c r="I234" s="14" t="str">
        <f t="shared" si="1"/>
        <v>Approval Threshold</v>
      </c>
    </row>
    <row r="235">
      <c r="A235" s="18" t="s">
        <v>599</v>
      </c>
      <c r="B235" s="22">
        <v>124.0</v>
      </c>
      <c r="C235" s="9">
        <v>1.8608903E7</v>
      </c>
      <c r="D235" s="9">
        <v>3.7276318E7</v>
      </c>
      <c r="E235" s="10" t="str">
        <f>IF(C235&gt;percent,"YES","NO")</f>
        <v>NO</v>
      </c>
      <c r="F235" s="19">
        <v>100000.0</v>
      </c>
      <c r="G235" s="12" t="str">
        <f t="shared" si="2"/>
        <v>NOT FUNDED</v>
      </c>
      <c r="H235" s="20">
        <f t="shared" si="3"/>
        <v>22359</v>
      </c>
      <c r="I235" s="14" t="str">
        <f t="shared" si="1"/>
        <v>Approval Threshold</v>
      </c>
    </row>
    <row r="236">
      <c r="A236" s="18" t="s">
        <v>600</v>
      </c>
      <c r="B236" s="22">
        <v>169.0</v>
      </c>
      <c r="C236" s="9">
        <v>1.8401239E7</v>
      </c>
      <c r="D236" s="9">
        <v>3.2767118E7</v>
      </c>
      <c r="E236" s="10" t="str">
        <f>IF(C236&gt;percent,"YES","NO")</f>
        <v>NO</v>
      </c>
      <c r="F236" s="19">
        <v>100000.0</v>
      </c>
      <c r="G236" s="12" t="str">
        <f t="shared" si="2"/>
        <v>NOT FUNDED</v>
      </c>
      <c r="H236" s="20">
        <f t="shared" si="3"/>
        <v>22359</v>
      </c>
      <c r="I236" s="14" t="str">
        <f t="shared" si="1"/>
        <v>Approval Threshold</v>
      </c>
    </row>
    <row r="237">
      <c r="A237" s="18" t="s">
        <v>601</v>
      </c>
      <c r="B237" s="22">
        <v>189.0</v>
      </c>
      <c r="C237" s="9">
        <v>1.8205815E7</v>
      </c>
      <c r="D237" s="9">
        <v>3.187684E7</v>
      </c>
      <c r="E237" s="10" t="str">
        <f>IF(C237&gt;percent,"YES","NO")</f>
        <v>NO</v>
      </c>
      <c r="F237" s="19">
        <v>100000.0</v>
      </c>
      <c r="G237" s="12" t="str">
        <f t="shared" si="2"/>
        <v>NOT FUNDED</v>
      </c>
      <c r="H237" s="20">
        <f t="shared" si="3"/>
        <v>22359</v>
      </c>
      <c r="I237" s="14" t="str">
        <f t="shared" si="1"/>
        <v>Approval Threshold</v>
      </c>
    </row>
    <row r="238">
      <c r="A238" s="18" t="s">
        <v>602</v>
      </c>
      <c r="B238" s="22">
        <v>138.0</v>
      </c>
      <c r="C238" s="9">
        <v>1.8187273E7</v>
      </c>
      <c r="D238" s="9">
        <v>2.2279464E7</v>
      </c>
      <c r="E238" s="10" t="str">
        <f>IF(C238&gt;percent,"YES","NO")</f>
        <v>NO</v>
      </c>
      <c r="F238" s="19">
        <v>44757.0</v>
      </c>
      <c r="G238" s="12" t="str">
        <f t="shared" si="2"/>
        <v>NOT FUNDED</v>
      </c>
      <c r="H238" s="20">
        <f t="shared" si="3"/>
        <v>22359</v>
      </c>
      <c r="I238" s="14" t="str">
        <f t="shared" si="1"/>
        <v>Approval Threshold</v>
      </c>
    </row>
    <row r="239">
      <c r="A239" s="18" t="s">
        <v>603</v>
      </c>
      <c r="B239" s="22">
        <v>116.0</v>
      </c>
      <c r="C239" s="9">
        <v>1.8114604E7</v>
      </c>
      <c r="D239" s="9">
        <v>3.099491E7</v>
      </c>
      <c r="E239" s="10" t="str">
        <f>IF(C239&gt;percent,"YES","NO")</f>
        <v>NO</v>
      </c>
      <c r="F239" s="19">
        <v>80000.0</v>
      </c>
      <c r="G239" s="12" t="str">
        <f t="shared" si="2"/>
        <v>NOT FUNDED</v>
      </c>
      <c r="H239" s="20">
        <f t="shared" si="3"/>
        <v>22359</v>
      </c>
      <c r="I239" s="14" t="str">
        <f t="shared" si="1"/>
        <v>Approval Threshold</v>
      </c>
    </row>
    <row r="240">
      <c r="A240" s="18" t="s">
        <v>604</v>
      </c>
      <c r="B240" s="22">
        <v>120.0</v>
      </c>
      <c r="C240" s="9">
        <v>1.7963144E7</v>
      </c>
      <c r="D240" s="9">
        <v>4.6958479E7</v>
      </c>
      <c r="E240" s="10" t="str">
        <f>IF(C240&gt;percent,"YES","NO")</f>
        <v>NO</v>
      </c>
      <c r="F240" s="19">
        <v>50000.0</v>
      </c>
      <c r="G240" s="12" t="str">
        <f t="shared" si="2"/>
        <v>NOT FUNDED</v>
      </c>
      <c r="H240" s="20">
        <f t="shared" si="3"/>
        <v>22359</v>
      </c>
      <c r="I240" s="14" t="str">
        <f t="shared" si="1"/>
        <v>Approval Threshold</v>
      </c>
    </row>
    <row r="241">
      <c r="A241" s="18" t="s">
        <v>605</v>
      </c>
      <c r="B241" s="22">
        <v>187.0</v>
      </c>
      <c r="C241" s="9">
        <v>1.7885491E7</v>
      </c>
      <c r="D241" s="9">
        <v>3.3538071E7</v>
      </c>
      <c r="E241" s="10" t="str">
        <f>IF(C241&gt;percent,"YES","NO")</f>
        <v>NO</v>
      </c>
      <c r="F241" s="19">
        <v>98742.0</v>
      </c>
      <c r="G241" s="12" t="str">
        <f t="shared" si="2"/>
        <v>NOT FUNDED</v>
      </c>
      <c r="H241" s="20">
        <f t="shared" si="3"/>
        <v>22359</v>
      </c>
      <c r="I241" s="14" t="str">
        <f t="shared" si="1"/>
        <v>Approval Threshold</v>
      </c>
    </row>
    <row r="242">
      <c r="A242" s="18" t="s">
        <v>606</v>
      </c>
      <c r="B242" s="22">
        <v>143.0</v>
      </c>
      <c r="C242" s="9">
        <v>1.7831354E7</v>
      </c>
      <c r="D242" s="9">
        <v>3.1496204E7</v>
      </c>
      <c r="E242" s="10" t="str">
        <f>IF(C242&gt;percent,"YES","NO")</f>
        <v>NO</v>
      </c>
      <c r="F242" s="19">
        <v>60000.0</v>
      </c>
      <c r="G242" s="12" t="str">
        <f t="shared" si="2"/>
        <v>NOT FUNDED</v>
      </c>
      <c r="H242" s="20">
        <f t="shared" si="3"/>
        <v>22359</v>
      </c>
      <c r="I242" s="14" t="str">
        <f t="shared" si="1"/>
        <v>Approval Threshold</v>
      </c>
    </row>
    <row r="243">
      <c r="A243" s="18" t="s">
        <v>607</v>
      </c>
      <c r="B243" s="22">
        <v>141.0</v>
      </c>
      <c r="C243" s="9">
        <v>1.7793078E7</v>
      </c>
      <c r="D243" s="9">
        <v>2.2792273E7</v>
      </c>
      <c r="E243" s="10" t="str">
        <f>IF(C243&gt;percent,"YES","NO")</f>
        <v>NO</v>
      </c>
      <c r="F243" s="19">
        <v>39670.0</v>
      </c>
      <c r="G243" s="12" t="str">
        <f t="shared" si="2"/>
        <v>NOT FUNDED</v>
      </c>
      <c r="H243" s="20">
        <f t="shared" si="3"/>
        <v>22359</v>
      </c>
      <c r="I243" s="14" t="str">
        <f t="shared" si="1"/>
        <v>Approval Threshold</v>
      </c>
    </row>
    <row r="244">
      <c r="A244" s="18" t="s">
        <v>608</v>
      </c>
      <c r="B244" s="22">
        <v>154.0</v>
      </c>
      <c r="C244" s="9">
        <v>1.77929E7</v>
      </c>
      <c r="D244" s="9">
        <v>3.0332957E7</v>
      </c>
      <c r="E244" s="10" t="str">
        <f>IF(C244&gt;percent,"YES","NO")</f>
        <v>NO</v>
      </c>
      <c r="F244" s="19">
        <v>100000.0</v>
      </c>
      <c r="G244" s="12" t="str">
        <f t="shared" si="2"/>
        <v>NOT FUNDED</v>
      </c>
      <c r="H244" s="20">
        <f t="shared" si="3"/>
        <v>22359</v>
      </c>
      <c r="I244" s="14" t="str">
        <f t="shared" si="1"/>
        <v>Approval Threshold</v>
      </c>
    </row>
    <row r="245">
      <c r="A245" s="18" t="s">
        <v>609</v>
      </c>
      <c r="B245" s="22">
        <v>152.0</v>
      </c>
      <c r="C245" s="9">
        <v>1.7789337E7</v>
      </c>
      <c r="D245" s="9">
        <v>2.1286965E7</v>
      </c>
      <c r="E245" s="10" t="str">
        <f>IF(C245&gt;percent,"YES","NO")</f>
        <v>NO</v>
      </c>
      <c r="F245" s="19">
        <v>99752.0</v>
      </c>
      <c r="G245" s="12" t="str">
        <f t="shared" si="2"/>
        <v>NOT FUNDED</v>
      </c>
      <c r="H245" s="20">
        <f t="shared" si="3"/>
        <v>22359</v>
      </c>
      <c r="I245" s="14" t="str">
        <f t="shared" si="1"/>
        <v>Approval Threshold</v>
      </c>
    </row>
    <row r="246">
      <c r="A246" s="18" t="s">
        <v>610</v>
      </c>
      <c r="B246" s="22">
        <v>123.0</v>
      </c>
      <c r="C246" s="9">
        <v>1.7696142E7</v>
      </c>
      <c r="D246" s="9">
        <v>2.637842E7</v>
      </c>
      <c r="E246" s="10" t="str">
        <f>IF(C246&gt;percent,"YES","NO")</f>
        <v>NO</v>
      </c>
      <c r="F246" s="19">
        <v>50400.0</v>
      </c>
      <c r="G246" s="12" t="str">
        <f t="shared" si="2"/>
        <v>NOT FUNDED</v>
      </c>
      <c r="H246" s="20">
        <f t="shared" si="3"/>
        <v>22359</v>
      </c>
      <c r="I246" s="14" t="str">
        <f t="shared" si="1"/>
        <v>Approval Threshold</v>
      </c>
    </row>
    <row r="247">
      <c r="A247" s="18" t="s">
        <v>611</v>
      </c>
      <c r="B247" s="22">
        <v>137.0</v>
      </c>
      <c r="C247" s="9">
        <v>1.7690099E7</v>
      </c>
      <c r="D247" s="9">
        <v>2.3969718E7</v>
      </c>
      <c r="E247" s="10" t="str">
        <f>IF(C247&gt;percent,"YES","NO")</f>
        <v>NO</v>
      </c>
      <c r="F247" s="19">
        <v>50000.0</v>
      </c>
      <c r="G247" s="12" t="str">
        <f t="shared" si="2"/>
        <v>NOT FUNDED</v>
      </c>
      <c r="H247" s="20">
        <f t="shared" si="3"/>
        <v>22359</v>
      </c>
      <c r="I247" s="14" t="str">
        <f t="shared" si="1"/>
        <v>Approval Threshold</v>
      </c>
    </row>
    <row r="248">
      <c r="A248" s="18" t="s">
        <v>612</v>
      </c>
      <c r="B248" s="22">
        <v>153.0</v>
      </c>
      <c r="C248" s="9">
        <v>1.763449E7</v>
      </c>
      <c r="D248" s="9">
        <v>2.6946065E7</v>
      </c>
      <c r="E248" s="10" t="str">
        <f>IF(C248&gt;percent,"YES","NO")</f>
        <v>NO</v>
      </c>
      <c r="F248" s="19">
        <v>17980.0</v>
      </c>
      <c r="G248" s="12" t="str">
        <f t="shared" si="2"/>
        <v>NOT FUNDED</v>
      </c>
      <c r="H248" s="20">
        <f t="shared" si="3"/>
        <v>22359</v>
      </c>
      <c r="I248" s="14" t="str">
        <f t="shared" si="1"/>
        <v>Approval Threshold</v>
      </c>
    </row>
    <row r="249">
      <c r="A249" s="18" t="s">
        <v>613</v>
      </c>
      <c r="B249" s="22">
        <v>140.0</v>
      </c>
      <c r="C249" s="9">
        <v>1.7606026E7</v>
      </c>
      <c r="D249" s="9">
        <v>2.2465054E7</v>
      </c>
      <c r="E249" s="10" t="str">
        <f>IF(C249&gt;percent,"YES","NO")</f>
        <v>NO</v>
      </c>
      <c r="F249" s="19">
        <v>35000.0</v>
      </c>
      <c r="G249" s="12" t="str">
        <f t="shared" si="2"/>
        <v>NOT FUNDED</v>
      </c>
      <c r="H249" s="20">
        <f t="shared" si="3"/>
        <v>22359</v>
      </c>
      <c r="I249" s="14" t="str">
        <f t="shared" si="1"/>
        <v>Approval Threshold</v>
      </c>
    </row>
    <row r="250">
      <c r="A250" s="18" t="s">
        <v>614</v>
      </c>
      <c r="B250" s="22">
        <v>132.0</v>
      </c>
      <c r="C250" s="9">
        <v>1.7585399E7</v>
      </c>
      <c r="D250" s="9">
        <v>2.9365684E7</v>
      </c>
      <c r="E250" s="10" t="str">
        <f>IF(C250&gt;percent,"YES","NO")</f>
        <v>NO</v>
      </c>
      <c r="F250" s="19">
        <v>75000.0</v>
      </c>
      <c r="G250" s="12" t="str">
        <f t="shared" si="2"/>
        <v>NOT FUNDED</v>
      </c>
      <c r="H250" s="20">
        <f t="shared" si="3"/>
        <v>22359</v>
      </c>
      <c r="I250" s="14" t="str">
        <f t="shared" si="1"/>
        <v>Approval Threshold</v>
      </c>
    </row>
    <row r="251">
      <c r="A251" s="18" t="s">
        <v>615</v>
      </c>
      <c r="B251" s="22">
        <v>134.0</v>
      </c>
      <c r="C251" s="9">
        <v>1.7553891E7</v>
      </c>
      <c r="D251" s="9">
        <v>3.7589768E7</v>
      </c>
      <c r="E251" s="10" t="str">
        <f>IF(C251&gt;percent,"YES","NO")</f>
        <v>NO</v>
      </c>
      <c r="F251" s="19">
        <v>100000.0</v>
      </c>
      <c r="G251" s="12" t="str">
        <f t="shared" si="2"/>
        <v>NOT FUNDED</v>
      </c>
      <c r="H251" s="20">
        <f t="shared" si="3"/>
        <v>22359</v>
      </c>
      <c r="I251" s="14" t="str">
        <f t="shared" si="1"/>
        <v>Approval Threshold</v>
      </c>
    </row>
    <row r="252">
      <c r="A252" s="18" t="s">
        <v>616</v>
      </c>
      <c r="B252" s="22">
        <v>160.0</v>
      </c>
      <c r="C252" s="9">
        <v>1.7519307E7</v>
      </c>
      <c r="D252" s="9">
        <v>3.5248083E7</v>
      </c>
      <c r="E252" s="10" t="str">
        <f>IF(C252&gt;percent,"YES","NO")</f>
        <v>NO</v>
      </c>
      <c r="F252" s="19">
        <v>100000.0</v>
      </c>
      <c r="G252" s="12" t="str">
        <f t="shared" si="2"/>
        <v>NOT FUNDED</v>
      </c>
      <c r="H252" s="20">
        <f t="shared" si="3"/>
        <v>22359</v>
      </c>
      <c r="I252" s="14" t="str">
        <f t="shared" si="1"/>
        <v>Approval Threshold</v>
      </c>
    </row>
    <row r="253">
      <c r="A253" s="18" t="s">
        <v>617</v>
      </c>
      <c r="B253" s="22">
        <v>125.0</v>
      </c>
      <c r="C253" s="9">
        <v>1.7504208E7</v>
      </c>
      <c r="D253" s="9">
        <v>2.8771886E7</v>
      </c>
      <c r="E253" s="10" t="str">
        <f>IF(C253&gt;percent,"YES","NO")</f>
        <v>NO</v>
      </c>
      <c r="F253" s="19">
        <v>39000.0</v>
      </c>
      <c r="G253" s="12" t="str">
        <f t="shared" si="2"/>
        <v>NOT FUNDED</v>
      </c>
      <c r="H253" s="20">
        <f t="shared" si="3"/>
        <v>22359</v>
      </c>
      <c r="I253" s="14" t="str">
        <f t="shared" si="1"/>
        <v>Approval Threshold</v>
      </c>
    </row>
    <row r="254">
      <c r="A254" s="18" t="s">
        <v>618</v>
      </c>
      <c r="B254" s="22">
        <v>134.0</v>
      </c>
      <c r="C254" s="9">
        <v>1.7437892E7</v>
      </c>
      <c r="D254" s="9">
        <v>3.0104881E7</v>
      </c>
      <c r="E254" s="10" t="str">
        <f>IF(C254&gt;percent,"YES","NO")</f>
        <v>NO</v>
      </c>
      <c r="F254" s="19">
        <v>45000.0</v>
      </c>
      <c r="G254" s="12" t="str">
        <f t="shared" si="2"/>
        <v>NOT FUNDED</v>
      </c>
      <c r="H254" s="20">
        <f t="shared" si="3"/>
        <v>22359</v>
      </c>
      <c r="I254" s="14" t="str">
        <f t="shared" si="1"/>
        <v>Approval Threshold</v>
      </c>
    </row>
    <row r="255">
      <c r="A255" s="18" t="s">
        <v>619</v>
      </c>
      <c r="B255" s="22">
        <v>154.0</v>
      </c>
      <c r="C255" s="9">
        <v>1.7413173E7</v>
      </c>
      <c r="D255" s="9">
        <v>2.6879232E7</v>
      </c>
      <c r="E255" s="10" t="str">
        <f>IF(C255&gt;percent,"YES","NO")</f>
        <v>NO</v>
      </c>
      <c r="F255" s="19">
        <v>90000.0</v>
      </c>
      <c r="G255" s="12" t="str">
        <f t="shared" si="2"/>
        <v>NOT FUNDED</v>
      </c>
      <c r="H255" s="20">
        <f t="shared" si="3"/>
        <v>22359</v>
      </c>
      <c r="I255" s="14" t="str">
        <f t="shared" si="1"/>
        <v>Approval Threshold</v>
      </c>
    </row>
    <row r="256">
      <c r="A256" s="18" t="s">
        <v>620</v>
      </c>
      <c r="B256" s="22">
        <v>136.0</v>
      </c>
      <c r="C256" s="9">
        <v>1.7307462E7</v>
      </c>
      <c r="D256" s="9">
        <v>3.2691696E7</v>
      </c>
      <c r="E256" s="10" t="str">
        <f>IF(C256&gt;percent,"YES","NO")</f>
        <v>NO</v>
      </c>
      <c r="F256" s="19">
        <v>88235.0</v>
      </c>
      <c r="G256" s="12" t="str">
        <f t="shared" si="2"/>
        <v>NOT FUNDED</v>
      </c>
      <c r="H256" s="20">
        <f t="shared" si="3"/>
        <v>22359</v>
      </c>
      <c r="I256" s="14" t="str">
        <f t="shared" si="1"/>
        <v>Approval Threshold</v>
      </c>
    </row>
    <row r="257">
      <c r="A257" s="18" t="s">
        <v>621</v>
      </c>
      <c r="B257" s="22">
        <v>146.0</v>
      </c>
      <c r="C257" s="9">
        <v>1.7266769E7</v>
      </c>
      <c r="D257" s="9">
        <v>2.5395418E7</v>
      </c>
      <c r="E257" s="10" t="str">
        <f>IF(C257&gt;percent,"YES","NO")</f>
        <v>NO</v>
      </c>
      <c r="F257" s="19">
        <v>42000.0</v>
      </c>
      <c r="G257" s="12" t="str">
        <f t="shared" si="2"/>
        <v>NOT FUNDED</v>
      </c>
      <c r="H257" s="20">
        <f t="shared" si="3"/>
        <v>22359</v>
      </c>
      <c r="I257" s="14" t="str">
        <f t="shared" si="1"/>
        <v>Approval Threshold</v>
      </c>
    </row>
    <row r="258">
      <c r="A258" s="18" t="s">
        <v>622</v>
      </c>
      <c r="B258" s="22">
        <v>162.0</v>
      </c>
      <c r="C258" s="9">
        <v>1.7230749E7</v>
      </c>
      <c r="D258" s="9">
        <v>2.6738056E7</v>
      </c>
      <c r="E258" s="10" t="str">
        <f>IF(C258&gt;percent,"YES","NO")</f>
        <v>NO</v>
      </c>
      <c r="F258" s="19">
        <v>95000.0</v>
      </c>
      <c r="G258" s="12" t="str">
        <f t="shared" si="2"/>
        <v>NOT FUNDED</v>
      </c>
      <c r="H258" s="20">
        <f t="shared" si="3"/>
        <v>22359</v>
      </c>
      <c r="I258" s="14" t="str">
        <f t="shared" si="1"/>
        <v>Approval Threshold</v>
      </c>
    </row>
    <row r="259">
      <c r="A259" s="18" t="s">
        <v>623</v>
      </c>
      <c r="B259" s="22">
        <v>134.0</v>
      </c>
      <c r="C259" s="9">
        <v>1.7217767E7</v>
      </c>
      <c r="D259" s="9">
        <v>2.2106546E7</v>
      </c>
      <c r="E259" s="10" t="str">
        <f>IF(C259&gt;percent,"YES","NO")</f>
        <v>NO</v>
      </c>
      <c r="F259" s="19">
        <v>45000.0</v>
      </c>
      <c r="G259" s="12" t="str">
        <f t="shared" si="2"/>
        <v>NOT FUNDED</v>
      </c>
      <c r="H259" s="20">
        <f t="shared" si="3"/>
        <v>22359</v>
      </c>
      <c r="I259" s="14" t="str">
        <f t="shared" si="1"/>
        <v>Approval Threshold</v>
      </c>
    </row>
    <row r="260">
      <c r="A260" s="18" t="s">
        <v>624</v>
      </c>
      <c r="B260" s="22">
        <v>164.0</v>
      </c>
      <c r="C260" s="9">
        <v>1.7118E7</v>
      </c>
      <c r="D260" s="9">
        <v>3.514486E7</v>
      </c>
      <c r="E260" s="10" t="str">
        <f>IF(C260&gt;percent,"YES","NO")</f>
        <v>NO</v>
      </c>
      <c r="F260" s="19">
        <v>100000.0</v>
      </c>
      <c r="G260" s="12" t="str">
        <f t="shared" si="2"/>
        <v>NOT FUNDED</v>
      </c>
      <c r="H260" s="20">
        <f t="shared" si="3"/>
        <v>22359</v>
      </c>
      <c r="I260" s="14" t="str">
        <f t="shared" si="1"/>
        <v>Approval Threshold</v>
      </c>
    </row>
    <row r="261">
      <c r="A261" s="18" t="s">
        <v>625</v>
      </c>
      <c r="B261" s="22">
        <v>138.0</v>
      </c>
      <c r="C261" s="9">
        <v>1.6996843E7</v>
      </c>
      <c r="D261" s="9">
        <v>3.3034426E7</v>
      </c>
      <c r="E261" s="10" t="str">
        <f>IF(C261&gt;percent,"YES","NO")</f>
        <v>NO</v>
      </c>
      <c r="F261" s="19">
        <v>65000.0</v>
      </c>
      <c r="G261" s="12" t="str">
        <f t="shared" si="2"/>
        <v>NOT FUNDED</v>
      </c>
      <c r="H261" s="20">
        <f t="shared" si="3"/>
        <v>22359</v>
      </c>
      <c r="I261" s="14" t="str">
        <f t="shared" si="1"/>
        <v>Approval Threshold</v>
      </c>
    </row>
    <row r="262">
      <c r="A262" s="18" t="s">
        <v>626</v>
      </c>
      <c r="B262" s="22">
        <v>143.0</v>
      </c>
      <c r="C262" s="9">
        <v>1.6928338E7</v>
      </c>
      <c r="D262" s="9">
        <v>3.035988E7</v>
      </c>
      <c r="E262" s="10" t="str">
        <f>IF(C262&gt;percent,"YES","NO")</f>
        <v>NO</v>
      </c>
      <c r="F262" s="19">
        <v>95716.0</v>
      </c>
      <c r="G262" s="12" t="str">
        <f t="shared" si="2"/>
        <v>NOT FUNDED</v>
      </c>
      <c r="H262" s="20">
        <f t="shared" si="3"/>
        <v>22359</v>
      </c>
      <c r="I262" s="14" t="str">
        <f t="shared" si="1"/>
        <v>Approval Threshold</v>
      </c>
    </row>
    <row r="263">
      <c r="A263" s="18" t="s">
        <v>627</v>
      </c>
      <c r="B263" s="22">
        <v>134.0</v>
      </c>
      <c r="C263" s="9">
        <v>1.6919025E7</v>
      </c>
      <c r="D263" s="9">
        <v>2.550957E7</v>
      </c>
      <c r="E263" s="10" t="str">
        <f>IF(C263&gt;percent,"YES","NO")</f>
        <v>NO</v>
      </c>
      <c r="F263" s="19">
        <v>47500.0</v>
      </c>
      <c r="G263" s="12" t="str">
        <f t="shared" si="2"/>
        <v>NOT FUNDED</v>
      </c>
      <c r="H263" s="20">
        <f t="shared" si="3"/>
        <v>22359</v>
      </c>
      <c r="I263" s="14" t="str">
        <f t="shared" si="1"/>
        <v>Approval Threshold</v>
      </c>
    </row>
    <row r="264">
      <c r="A264" s="18" t="s">
        <v>628</v>
      </c>
      <c r="B264" s="22">
        <v>164.0</v>
      </c>
      <c r="C264" s="9">
        <v>1.6798514E7</v>
      </c>
      <c r="D264" s="9">
        <v>2.8515265E7</v>
      </c>
      <c r="E264" s="10" t="str">
        <f>IF(C264&gt;percent,"YES","NO")</f>
        <v>NO</v>
      </c>
      <c r="F264" s="19">
        <v>95000.0</v>
      </c>
      <c r="G264" s="12" t="str">
        <f t="shared" si="2"/>
        <v>NOT FUNDED</v>
      </c>
      <c r="H264" s="20">
        <f t="shared" si="3"/>
        <v>22359</v>
      </c>
      <c r="I264" s="14" t="str">
        <f t="shared" si="1"/>
        <v>Approval Threshold</v>
      </c>
    </row>
    <row r="265">
      <c r="A265" s="18" t="s">
        <v>629</v>
      </c>
      <c r="B265" s="22">
        <v>137.0</v>
      </c>
      <c r="C265" s="9">
        <v>1.6768976E7</v>
      </c>
      <c r="D265" s="9">
        <v>2.317545E7</v>
      </c>
      <c r="E265" s="10" t="str">
        <f>IF(C265&gt;percent,"YES","NO")</f>
        <v>NO</v>
      </c>
      <c r="F265" s="19">
        <v>36792.0</v>
      </c>
      <c r="G265" s="12" t="str">
        <f t="shared" si="2"/>
        <v>NOT FUNDED</v>
      </c>
      <c r="H265" s="20">
        <f t="shared" si="3"/>
        <v>22359</v>
      </c>
      <c r="I265" s="14" t="str">
        <f t="shared" si="1"/>
        <v>Approval Threshold</v>
      </c>
    </row>
    <row r="266">
      <c r="A266" s="18" t="s">
        <v>630</v>
      </c>
      <c r="B266" s="22">
        <v>128.0</v>
      </c>
      <c r="C266" s="9">
        <v>1.664747E7</v>
      </c>
      <c r="D266" s="9">
        <v>2.5583623E7</v>
      </c>
      <c r="E266" s="10" t="str">
        <f>IF(C266&gt;percent,"YES","NO")</f>
        <v>NO</v>
      </c>
      <c r="F266" s="19">
        <v>73000.0</v>
      </c>
      <c r="G266" s="12" t="str">
        <f t="shared" si="2"/>
        <v>NOT FUNDED</v>
      </c>
      <c r="H266" s="20">
        <f t="shared" si="3"/>
        <v>22359</v>
      </c>
      <c r="I266" s="14" t="str">
        <f t="shared" si="1"/>
        <v>Approval Threshold</v>
      </c>
    </row>
    <row r="267">
      <c r="A267" s="18" t="s">
        <v>631</v>
      </c>
      <c r="B267" s="22">
        <v>144.0</v>
      </c>
      <c r="C267" s="9">
        <v>1.6594044E7</v>
      </c>
      <c r="D267" s="9">
        <v>2.7457224E7</v>
      </c>
      <c r="E267" s="10" t="str">
        <f>IF(C267&gt;percent,"YES","NO")</f>
        <v>NO</v>
      </c>
      <c r="F267" s="19">
        <v>41000.0</v>
      </c>
      <c r="G267" s="12" t="str">
        <f t="shared" si="2"/>
        <v>NOT FUNDED</v>
      </c>
      <c r="H267" s="20">
        <f t="shared" si="3"/>
        <v>22359</v>
      </c>
      <c r="I267" s="14" t="str">
        <f t="shared" si="1"/>
        <v>Approval Threshold</v>
      </c>
    </row>
    <row r="268">
      <c r="A268" s="18" t="s">
        <v>632</v>
      </c>
      <c r="B268" s="22">
        <v>187.0</v>
      </c>
      <c r="C268" s="9">
        <v>1.6520873E7</v>
      </c>
      <c r="D268" s="9">
        <v>2.9496098E7</v>
      </c>
      <c r="E268" s="10" t="str">
        <f>IF(C268&gt;percent,"YES","NO")</f>
        <v>NO</v>
      </c>
      <c r="F268" s="19">
        <v>47856.0</v>
      </c>
      <c r="G268" s="12" t="str">
        <f t="shared" si="2"/>
        <v>NOT FUNDED</v>
      </c>
      <c r="H268" s="20">
        <f t="shared" si="3"/>
        <v>22359</v>
      </c>
      <c r="I268" s="14" t="str">
        <f t="shared" si="1"/>
        <v>Approval Threshold</v>
      </c>
    </row>
    <row r="269">
      <c r="A269" s="18" t="s">
        <v>633</v>
      </c>
      <c r="B269" s="22">
        <v>134.0</v>
      </c>
      <c r="C269" s="9">
        <v>1.6506456E7</v>
      </c>
      <c r="D269" s="9">
        <v>2.7513964E7</v>
      </c>
      <c r="E269" s="10" t="str">
        <f>IF(C269&gt;percent,"YES","NO")</f>
        <v>NO</v>
      </c>
      <c r="F269" s="19">
        <v>70000.0</v>
      </c>
      <c r="G269" s="12" t="str">
        <f t="shared" si="2"/>
        <v>NOT FUNDED</v>
      </c>
      <c r="H269" s="20">
        <f t="shared" si="3"/>
        <v>22359</v>
      </c>
      <c r="I269" s="14" t="str">
        <f t="shared" si="1"/>
        <v>Approval Threshold</v>
      </c>
    </row>
    <row r="270">
      <c r="A270" s="18" t="s">
        <v>634</v>
      </c>
      <c r="B270" s="22">
        <v>178.0</v>
      </c>
      <c r="C270" s="9">
        <v>1.649763E7</v>
      </c>
      <c r="D270" s="9">
        <v>2.9239677E7</v>
      </c>
      <c r="E270" s="10" t="str">
        <f>IF(C270&gt;percent,"YES","NO")</f>
        <v>NO</v>
      </c>
      <c r="F270" s="19">
        <v>15000.0</v>
      </c>
      <c r="G270" s="12" t="str">
        <f t="shared" si="2"/>
        <v>NOT FUNDED</v>
      </c>
      <c r="H270" s="20">
        <f t="shared" si="3"/>
        <v>22359</v>
      </c>
      <c r="I270" s="14" t="str">
        <f t="shared" si="1"/>
        <v>Approval Threshold</v>
      </c>
    </row>
    <row r="271">
      <c r="A271" s="18" t="s">
        <v>635</v>
      </c>
      <c r="B271" s="22">
        <v>137.0</v>
      </c>
      <c r="C271" s="9">
        <v>1.6450182E7</v>
      </c>
      <c r="D271" s="9">
        <v>2.8199685E7</v>
      </c>
      <c r="E271" s="10" t="str">
        <f>IF(C271&gt;percent,"YES","NO")</f>
        <v>NO</v>
      </c>
      <c r="F271" s="19">
        <v>19500.0</v>
      </c>
      <c r="G271" s="12" t="str">
        <f t="shared" si="2"/>
        <v>NOT FUNDED</v>
      </c>
      <c r="H271" s="20">
        <f t="shared" si="3"/>
        <v>22359</v>
      </c>
      <c r="I271" s="14" t="str">
        <f t="shared" si="1"/>
        <v>Approval Threshold</v>
      </c>
    </row>
    <row r="272">
      <c r="A272" s="18" t="s">
        <v>636</v>
      </c>
      <c r="B272" s="22">
        <v>151.0</v>
      </c>
      <c r="C272" s="9">
        <v>1.6268165E7</v>
      </c>
      <c r="D272" s="9">
        <v>2.4741289E7</v>
      </c>
      <c r="E272" s="10" t="str">
        <f>IF(C272&gt;percent,"YES","NO")</f>
        <v>NO</v>
      </c>
      <c r="F272" s="19">
        <v>46700.0</v>
      </c>
      <c r="G272" s="12" t="str">
        <f t="shared" si="2"/>
        <v>NOT FUNDED</v>
      </c>
      <c r="H272" s="20">
        <f t="shared" si="3"/>
        <v>22359</v>
      </c>
      <c r="I272" s="14" t="str">
        <f t="shared" si="1"/>
        <v>Approval Threshold</v>
      </c>
    </row>
    <row r="273">
      <c r="A273" s="18" t="s">
        <v>637</v>
      </c>
      <c r="B273" s="22">
        <v>130.0</v>
      </c>
      <c r="C273" s="9">
        <v>1.6218071E7</v>
      </c>
      <c r="D273" s="9">
        <v>2.9685288E7</v>
      </c>
      <c r="E273" s="10" t="str">
        <f>IF(C273&gt;percent,"YES","NO")</f>
        <v>NO</v>
      </c>
      <c r="F273" s="19">
        <v>69000.0</v>
      </c>
      <c r="G273" s="12" t="str">
        <f t="shared" si="2"/>
        <v>NOT FUNDED</v>
      </c>
      <c r="H273" s="20">
        <f t="shared" si="3"/>
        <v>22359</v>
      </c>
      <c r="I273" s="14" t="str">
        <f t="shared" si="1"/>
        <v>Approval Threshold</v>
      </c>
    </row>
    <row r="274">
      <c r="A274" s="18" t="s">
        <v>638</v>
      </c>
      <c r="B274" s="22">
        <v>152.0</v>
      </c>
      <c r="C274" s="9">
        <v>1.6172525E7</v>
      </c>
      <c r="D274" s="9">
        <v>2.6065036E7</v>
      </c>
      <c r="E274" s="10" t="str">
        <f>IF(C274&gt;percent,"YES","NO")</f>
        <v>NO</v>
      </c>
      <c r="F274" s="19">
        <v>99300.0</v>
      </c>
      <c r="G274" s="12" t="str">
        <f t="shared" si="2"/>
        <v>NOT FUNDED</v>
      </c>
      <c r="H274" s="20">
        <f t="shared" si="3"/>
        <v>22359</v>
      </c>
      <c r="I274" s="14" t="str">
        <f t="shared" si="1"/>
        <v>Approval Threshold</v>
      </c>
    </row>
    <row r="275">
      <c r="A275" s="18" t="s">
        <v>639</v>
      </c>
      <c r="B275" s="22">
        <v>126.0</v>
      </c>
      <c r="C275" s="9">
        <v>1.6055534E7</v>
      </c>
      <c r="D275" s="9">
        <v>3.5254965E7</v>
      </c>
      <c r="E275" s="10" t="str">
        <f>IF(C275&gt;percent,"YES","NO")</f>
        <v>NO</v>
      </c>
      <c r="F275" s="19">
        <v>100000.0</v>
      </c>
      <c r="G275" s="12" t="str">
        <f t="shared" si="2"/>
        <v>NOT FUNDED</v>
      </c>
      <c r="H275" s="20">
        <f t="shared" si="3"/>
        <v>22359</v>
      </c>
      <c r="I275" s="14" t="str">
        <f t="shared" si="1"/>
        <v>Approval Threshold</v>
      </c>
    </row>
    <row r="276">
      <c r="A276" s="18" t="s">
        <v>640</v>
      </c>
      <c r="B276" s="22">
        <v>158.0</v>
      </c>
      <c r="C276" s="9">
        <v>1.6030461E7</v>
      </c>
      <c r="D276" s="9">
        <v>2.5369741E7</v>
      </c>
      <c r="E276" s="10" t="str">
        <f>IF(C276&gt;percent,"YES","NO")</f>
        <v>NO</v>
      </c>
      <c r="F276" s="19">
        <v>75000.0</v>
      </c>
      <c r="G276" s="12" t="str">
        <f t="shared" si="2"/>
        <v>NOT FUNDED</v>
      </c>
      <c r="H276" s="20">
        <f t="shared" si="3"/>
        <v>22359</v>
      </c>
      <c r="I276" s="14" t="str">
        <f t="shared" si="1"/>
        <v>Approval Threshold</v>
      </c>
    </row>
    <row r="277">
      <c r="A277" s="18" t="s">
        <v>641</v>
      </c>
      <c r="B277" s="22">
        <v>157.0</v>
      </c>
      <c r="C277" s="9">
        <v>1.6025692E7</v>
      </c>
      <c r="D277" s="9">
        <v>3.1749591E7</v>
      </c>
      <c r="E277" s="10" t="str">
        <f>IF(C277&gt;percent,"YES","NO")</f>
        <v>NO</v>
      </c>
      <c r="F277" s="19">
        <v>95000.0</v>
      </c>
      <c r="G277" s="12" t="str">
        <f t="shared" si="2"/>
        <v>NOT FUNDED</v>
      </c>
      <c r="H277" s="20">
        <f t="shared" si="3"/>
        <v>22359</v>
      </c>
      <c r="I277" s="14" t="str">
        <f t="shared" si="1"/>
        <v>Approval Threshold</v>
      </c>
    </row>
    <row r="278">
      <c r="A278" s="18" t="s">
        <v>642</v>
      </c>
      <c r="B278" s="22">
        <v>129.0</v>
      </c>
      <c r="C278" s="9">
        <v>1.5982333E7</v>
      </c>
      <c r="D278" s="9">
        <v>2.9466966E7</v>
      </c>
      <c r="E278" s="10" t="str">
        <f>IF(C278&gt;percent,"YES","NO")</f>
        <v>NO</v>
      </c>
      <c r="F278" s="19">
        <v>80000.0</v>
      </c>
      <c r="G278" s="12" t="str">
        <f t="shared" si="2"/>
        <v>NOT FUNDED</v>
      </c>
      <c r="H278" s="20">
        <f t="shared" si="3"/>
        <v>22359</v>
      </c>
      <c r="I278" s="14" t="str">
        <f t="shared" si="1"/>
        <v>Approval Threshold</v>
      </c>
    </row>
    <row r="279">
      <c r="A279" s="18" t="s">
        <v>643</v>
      </c>
      <c r="B279" s="22">
        <v>150.0</v>
      </c>
      <c r="C279" s="9">
        <v>1.5900072E7</v>
      </c>
      <c r="D279" s="9">
        <v>2.4975804E7</v>
      </c>
      <c r="E279" s="10" t="str">
        <f>IF(C279&gt;percent,"YES","NO")</f>
        <v>NO</v>
      </c>
      <c r="F279" s="19">
        <v>49810.0</v>
      </c>
      <c r="G279" s="12" t="str">
        <f t="shared" si="2"/>
        <v>NOT FUNDED</v>
      </c>
      <c r="H279" s="20">
        <f t="shared" si="3"/>
        <v>22359</v>
      </c>
      <c r="I279" s="14" t="str">
        <f t="shared" si="1"/>
        <v>Approval Threshold</v>
      </c>
    </row>
    <row r="280">
      <c r="A280" s="18" t="s">
        <v>644</v>
      </c>
      <c r="B280" s="22">
        <v>150.0</v>
      </c>
      <c r="C280" s="9">
        <v>1.5880435E7</v>
      </c>
      <c r="D280" s="9">
        <v>2.5325588E7</v>
      </c>
      <c r="E280" s="10" t="str">
        <f>IF(C280&gt;percent,"YES","NO")</f>
        <v>NO</v>
      </c>
      <c r="F280" s="19">
        <v>46550.0</v>
      </c>
      <c r="G280" s="12" t="str">
        <f t="shared" si="2"/>
        <v>NOT FUNDED</v>
      </c>
      <c r="H280" s="20">
        <f t="shared" si="3"/>
        <v>22359</v>
      </c>
      <c r="I280" s="14" t="str">
        <f t="shared" si="1"/>
        <v>Approval Threshold</v>
      </c>
    </row>
    <row r="281">
      <c r="A281" s="18" t="s">
        <v>645</v>
      </c>
      <c r="B281" s="22">
        <v>142.0</v>
      </c>
      <c r="C281" s="9">
        <v>1.5868469E7</v>
      </c>
      <c r="D281" s="9">
        <v>2.6198969E7</v>
      </c>
      <c r="E281" s="10" t="str">
        <f>IF(C281&gt;percent,"YES","NO")</f>
        <v>NO</v>
      </c>
      <c r="F281" s="19">
        <v>37440.0</v>
      </c>
      <c r="G281" s="12" t="str">
        <f t="shared" si="2"/>
        <v>NOT FUNDED</v>
      </c>
      <c r="H281" s="20">
        <f t="shared" si="3"/>
        <v>22359</v>
      </c>
      <c r="I281" s="14" t="str">
        <f t="shared" si="1"/>
        <v>Approval Threshold</v>
      </c>
    </row>
    <row r="282">
      <c r="A282" s="23" t="s">
        <v>646</v>
      </c>
      <c r="B282" s="22">
        <v>161.0</v>
      </c>
      <c r="C282" s="9">
        <v>1.5821678E7</v>
      </c>
      <c r="D282" s="9">
        <v>3.0880092E7</v>
      </c>
      <c r="E282" s="10" t="str">
        <f>IF(C282&gt;percent,"YES","NO")</f>
        <v>NO</v>
      </c>
      <c r="F282" s="19">
        <v>15000.0</v>
      </c>
      <c r="G282" s="12" t="str">
        <f t="shared" si="2"/>
        <v>NOT FUNDED</v>
      </c>
      <c r="H282" s="20">
        <f t="shared" si="3"/>
        <v>22359</v>
      </c>
      <c r="I282" s="14" t="str">
        <f t="shared" si="1"/>
        <v>Approval Threshold</v>
      </c>
    </row>
    <row r="283">
      <c r="A283" s="18" t="s">
        <v>647</v>
      </c>
      <c r="B283" s="22">
        <v>120.0</v>
      </c>
      <c r="C283" s="9">
        <v>1.5779016E7</v>
      </c>
      <c r="D283" s="9">
        <v>3.196262E7</v>
      </c>
      <c r="E283" s="10" t="str">
        <f>IF(C283&gt;percent,"YES","NO")</f>
        <v>NO</v>
      </c>
      <c r="F283" s="19">
        <v>30000.0</v>
      </c>
      <c r="G283" s="12" t="str">
        <f t="shared" si="2"/>
        <v>NOT FUNDED</v>
      </c>
      <c r="H283" s="20">
        <f t="shared" si="3"/>
        <v>22359</v>
      </c>
      <c r="I283" s="14" t="str">
        <f t="shared" si="1"/>
        <v>Approval Threshold</v>
      </c>
    </row>
    <row r="284">
      <c r="A284" s="18" t="s">
        <v>648</v>
      </c>
      <c r="B284" s="22">
        <v>137.0</v>
      </c>
      <c r="C284" s="9">
        <v>1.5774207E7</v>
      </c>
      <c r="D284" s="9">
        <v>2.5924559E7</v>
      </c>
      <c r="E284" s="10" t="str">
        <f>IF(C284&gt;percent,"YES","NO")</f>
        <v>NO</v>
      </c>
      <c r="F284" s="19">
        <v>100000.0</v>
      </c>
      <c r="G284" s="12" t="str">
        <f t="shared" si="2"/>
        <v>NOT FUNDED</v>
      </c>
      <c r="H284" s="20">
        <f t="shared" si="3"/>
        <v>22359</v>
      </c>
      <c r="I284" s="14" t="str">
        <f t="shared" si="1"/>
        <v>Approval Threshold</v>
      </c>
    </row>
    <row r="285">
      <c r="A285" s="18" t="s">
        <v>649</v>
      </c>
      <c r="B285" s="22">
        <v>120.0</v>
      </c>
      <c r="C285" s="9">
        <v>1.5771029E7</v>
      </c>
      <c r="D285" s="9">
        <v>2.2166801E7</v>
      </c>
      <c r="E285" s="10" t="str">
        <f>IF(C285&gt;percent,"YES","NO")</f>
        <v>NO</v>
      </c>
      <c r="F285" s="19">
        <v>20000.0</v>
      </c>
      <c r="G285" s="12" t="str">
        <f t="shared" si="2"/>
        <v>NOT FUNDED</v>
      </c>
      <c r="H285" s="20">
        <f t="shared" si="3"/>
        <v>22359</v>
      </c>
      <c r="I285" s="14" t="str">
        <f t="shared" si="1"/>
        <v>Approval Threshold</v>
      </c>
    </row>
    <row r="286">
      <c r="A286" s="18" t="s">
        <v>650</v>
      </c>
      <c r="B286" s="22">
        <v>136.0</v>
      </c>
      <c r="C286" s="9">
        <v>1.5767223E7</v>
      </c>
      <c r="D286" s="9">
        <v>4.0471527E7</v>
      </c>
      <c r="E286" s="10" t="str">
        <f>IF(C286&gt;percent,"YES","NO")</f>
        <v>NO</v>
      </c>
      <c r="F286" s="19">
        <v>25000.0</v>
      </c>
      <c r="G286" s="12" t="str">
        <f t="shared" si="2"/>
        <v>NOT FUNDED</v>
      </c>
      <c r="H286" s="20">
        <f t="shared" si="3"/>
        <v>22359</v>
      </c>
      <c r="I286" s="14" t="str">
        <f t="shared" si="1"/>
        <v>Approval Threshold</v>
      </c>
    </row>
    <row r="287">
      <c r="A287" s="18" t="s">
        <v>651</v>
      </c>
      <c r="B287" s="22">
        <v>140.0</v>
      </c>
      <c r="C287" s="9">
        <v>1.5754167E7</v>
      </c>
      <c r="D287" s="9">
        <v>2.5410619E7</v>
      </c>
      <c r="E287" s="10" t="str">
        <f>IF(C287&gt;percent,"YES","NO")</f>
        <v>NO</v>
      </c>
      <c r="F287" s="19">
        <v>15580.0</v>
      </c>
      <c r="G287" s="12" t="str">
        <f t="shared" si="2"/>
        <v>NOT FUNDED</v>
      </c>
      <c r="H287" s="20">
        <f t="shared" si="3"/>
        <v>22359</v>
      </c>
      <c r="I287" s="14" t="str">
        <f t="shared" si="1"/>
        <v>Approval Threshold</v>
      </c>
    </row>
    <row r="288">
      <c r="A288" s="23" t="s">
        <v>652</v>
      </c>
      <c r="B288" s="22">
        <v>130.0</v>
      </c>
      <c r="C288" s="9">
        <v>1.5747565E7</v>
      </c>
      <c r="D288" s="9">
        <v>2.3827352E7</v>
      </c>
      <c r="E288" s="10" t="str">
        <f>IF(C288&gt;percent,"YES","NO")</f>
        <v>NO</v>
      </c>
      <c r="F288" s="19">
        <v>96223.0</v>
      </c>
      <c r="G288" s="12" t="str">
        <f t="shared" si="2"/>
        <v>NOT FUNDED</v>
      </c>
      <c r="H288" s="20">
        <f t="shared" si="3"/>
        <v>22359</v>
      </c>
      <c r="I288" s="14" t="str">
        <f t="shared" si="1"/>
        <v>Approval Threshold</v>
      </c>
    </row>
    <row r="289">
      <c r="A289" s="18" t="s">
        <v>653</v>
      </c>
      <c r="B289" s="22">
        <v>148.0</v>
      </c>
      <c r="C289" s="9">
        <v>1.57286E7</v>
      </c>
      <c r="D289" s="9">
        <v>3.1122802E7</v>
      </c>
      <c r="E289" s="10" t="str">
        <f>IF(C289&gt;percent,"YES","NO")</f>
        <v>NO</v>
      </c>
      <c r="F289" s="19">
        <v>30697.0</v>
      </c>
      <c r="G289" s="12" t="str">
        <f t="shared" si="2"/>
        <v>NOT FUNDED</v>
      </c>
      <c r="H289" s="20">
        <f t="shared" si="3"/>
        <v>22359</v>
      </c>
      <c r="I289" s="14" t="str">
        <f t="shared" si="1"/>
        <v>Approval Threshold</v>
      </c>
    </row>
    <row r="290">
      <c r="A290" s="18" t="s">
        <v>654</v>
      </c>
      <c r="B290" s="22">
        <v>140.0</v>
      </c>
      <c r="C290" s="9">
        <v>1.5713106E7</v>
      </c>
      <c r="D290" s="9">
        <v>2.6048083E7</v>
      </c>
      <c r="E290" s="10" t="str">
        <f>IF(C290&gt;percent,"YES","NO")</f>
        <v>NO</v>
      </c>
      <c r="F290" s="19">
        <v>78000.0</v>
      </c>
      <c r="G290" s="12" t="str">
        <f t="shared" si="2"/>
        <v>NOT FUNDED</v>
      </c>
      <c r="H290" s="20">
        <f t="shared" si="3"/>
        <v>22359</v>
      </c>
      <c r="I290" s="14" t="str">
        <f t="shared" si="1"/>
        <v>Approval Threshold</v>
      </c>
    </row>
    <row r="291">
      <c r="A291" s="18" t="s">
        <v>655</v>
      </c>
      <c r="B291" s="22">
        <v>131.0</v>
      </c>
      <c r="C291" s="9">
        <v>1.5628988E7</v>
      </c>
      <c r="D291" s="9">
        <v>2.6607037E7</v>
      </c>
      <c r="E291" s="10" t="str">
        <f>IF(C291&gt;percent,"YES","NO")</f>
        <v>NO</v>
      </c>
      <c r="F291" s="19">
        <v>80000.0</v>
      </c>
      <c r="G291" s="12" t="str">
        <f t="shared" si="2"/>
        <v>NOT FUNDED</v>
      </c>
      <c r="H291" s="20">
        <f t="shared" si="3"/>
        <v>22359</v>
      </c>
      <c r="I291" s="14" t="str">
        <f t="shared" si="1"/>
        <v>Approval Threshold</v>
      </c>
    </row>
    <row r="292">
      <c r="A292" s="18" t="s">
        <v>656</v>
      </c>
      <c r="B292" s="22">
        <v>126.0</v>
      </c>
      <c r="C292" s="9">
        <v>1.5587631E7</v>
      </c>
      <c r="D292" s="9">
        <v>2.3336296E7</v>
      </c>
      <c r="E292" s="10" t="str">
        <f>IF(C292&gt;percent,"YES","NO")</f>
        <v>NO</v>
      </c>
      <c r="F292" s="19">
        <v>30000.0</v>
      </c>
      <c r="G292" s="12" t="str">
        <f t="shared" si="2"/>
        <v>NOT FUNDED</v>
      </c>
      <c r="H292" s="20">
        <f t="shared" si="3"/>
        <v>22359</v>
      </c>
      <c r="I292" s="14" t="str">
        <f t="shared" si="1"/>
        <v>Approval Threshold</v>
      </c>
    </row>
    <row r="293">
      <c r="A293" s="18" t="s">
        <v>657</v>
      </c>
      <c r="B293" s="22">
        <v>178.0</v>
      </c>
      <c r="C293" s="9">
        <v>1.5587615E7</v>
      </c>
      <c r="D293" s="9">
        <v>2.7455204E7</v>
      </c>
      <c r="E293" s="10" t="str">
        <f>IF(C293&gt;percent,"YES","NO")</f>
        <v>NO</v>
      </c>
      <c r="F293" s="19">
        <v>99978.0</v>
      </c>
      <c r="G293" s="12" t="str">
        <f t="shared" si="2"/>
        <v>NOT FUNDED</v>
      </c>
      <c r="H293" s="20">
        <f t="shared" si="3"/>
        <v>22359</v>
      </c>
      <c r="I293" s="14" t="str">
        <f t="shared" si="1"/>
        <v>Approval Threshold</v>
      </c>
    </row>
    <row r="294">
      <c r="A294" s="18" t="s">
        <v>658</v>
      </c>
      <c r="B294" s="22">
        <v>144.0</v>
      </c>
      <c r="C294" s="9">
        <v>1.5582732E7</v>
      </c>
      <c r="D294" s="9">
        <v>3.6177239E7</v>
      </c>
      <c r="E294" s="10" t="str">
        <f>IF(C294&gt;percent,"YES","NO")</f>
        <v>NO</v>
      </c>
      <c r="F294" s="19">
        <v>91100.0</v>
      </c>
      <c r="G294" s="12" t="str">
        <f t="shared" si="2"/>
        <v>NOT FUNDED</v>
      </c>
      <c r="H294" s="20">
        <f t="shared" si="3"/>
        <v>22359</v>
      </c>
      <c r="I294" s="14" t="str">
        <f t="shared" si="1"/>
        <v>Approval Threshold</v>
      </c>
    </row>
    <row r="295">
      <c r="A295" s="18" t="s">
        <v>659</v>
      </c>
      <c r="B295" s="22">
        <v>112.0</v>
      </c>
      <c r="C295" s="9">
        <v>1.557343E7</v>
      </c>
      <c r="D295" s="9">
        <v>3.1507128E7</v>
      </c>
      <c r="E295" s="10" t="str">
        <f>IF(C295&gt;percent,"YES","NO")</f>
        <v>NO</v>
      </c>
      <c r="F295" s="19">
        <v>100000.0</v>
      </c>
      <c r="G295" s="12" t="str">
        <f t="shared" si="2"/>
        <v>NOT FUNDED</v>
      </c>
      <c r="H295" s="20">
        <f t="shared" si="3"/>
        <v>22359</v>
      </c>
      <c r="I295" s="14" t="str">
        <f t="shared" si="1"/>
        <v>Approval Threshold</v>
      </c>
    </row>
    <row r="296">
      <c r="A296" s="18" t="s">
        <v>660</v>
      </c>
      <c r="B296" s="22">
        <v>128.0</v>
      </c>
      <c r="C296" s="9">
        <v>1.5488265E7</v>
      </c>
      <c r="D296" s="9">
        <v>2.5103181E7</v>
      </c>
      <c r="E296" s="10" t="str">
        <f>IF(C296&gt;percent,"YES","NO")</f>
        <v>NO</v>
      </c>
      <c r="F296" s="19">
        <v>68800.0</v>
      </c>
      <c r="G296" s="12" t="str">
        <f t="shared" si="2"/>
        <v>NOT FUNDED</v>
      </c>
      <c r="H296" s="20">
        <f t="shared" si="3"/>
        <v>22359</v>
      </c>
      <c r="I296" s="14" t="str">
        <f t="shared" si="1"/>
        <v>Approval Threshold</v>
      </c>
    </row>
    <row r="297">
      <c r="A297" s="18" t="s">
        <v>661</v>
      </c>
      <c r="B297" s="22">
        <v>111.0</v>
      </c>
      <c r="C297" s="9">
        <v>1.5464209E7</v>
      </c>
      <c r="D297" s="9">
        <v>3.4237247E7</v>
      </c>
      <c r="E297" s="10" t="str">
        <f>IF(C297&gt;percent,"YES","NO")</f>
        <v>NO</v>
      </c>
      <c r="F297" s="19">
        <v>100000.0</v>
      </c>
      <c r="G297" s="12" t="str">
        <f t="shared" si="2"/>
        <v>NOT FUNDED</v>
      </c>
      <c r="H297" s="20">
        <f t="shared" si="3"/>
        <v>22359</v>
      </c>
      <c r="I297" s="14" t="str">
        <f t="shared" si="1"/>
        <v>Approval Threshold</v>
      </c>
    </row>
    <row r="298">
      <c r="A298" s="18" t="s">
        <v>662</v>
      </c>
      <c r="B298" s="22">
        <v>150.0</v>
      </c>
      <c r="C298" s="9">
        <v>1.5433482E7</v>
      </c>
      <c r="D298" s="9">
        <v>3.0659728E7</v>
      </c>
      <c r="E298" s="10" t="str">
        <f>IF(C298&gt;percent,"YES","NO")</f>
        <v>NO</v>
      </c>
      <c r="F298" s="19">
        <v>90000.0</v>
      </c>
      <c r="G298" s="12" t="str">
        <f t="shared" si="2"/>
        <v>NOT FUNDED</v>
      </c>
      <c r="H298" s="20">
        <f t="shared" si="3"/>
        <v>22359</v>
      </c>
      <c r="I298" s="14" t="str">
        <f t="shared" si="1"/>
        <v>Approval Threshold</v>
      </c>
    </row>
    <row r="299">
      <c r="A299" s="18" t="s">
        <v>663</v>
      </c>
      <c r="B299" s="22">
        <v>167.0</v>
      </c>
      <c r="C299" s="9">
        <v>1.5410176E7</v>
      </c>
      <c r="D299" s="9">
        <v>3.6450277E7</v>
      </c>
      <c r="E299" s="10" t="str">
        <f>IF(C299&gt;percent,"YES","NO")</f>
        <v>NO</v>
      </c>
      <c r="F299" s="19">
        <v>100000.0</v>
      </c>
      <c r="G299" s="12" t="str">
        <f t="shared" si="2"/>
        <v>NOT FUNDED</v>
      </c>
      <c r="H299" s="20">
        <f t="shared" si="3"/>
        <v>22359</v>
      </c>
      <c r="I299" s="14" t="str">
        <f t="shared" si="1"/>
        <v>Approval Threshold</v>
      </c>
    </row>
    <row r="300">
      <c r="A300" s="18" t="s">
        <v>664</v>
      </c>
      <c r="B300" s="22">
        <v>112.0</v>
      </c>
      <c r="C300" s="9">
        <v>1.5385727E7</v>
      </c>
      <c r="D300" s="9">
        <v>2.2288649E7</v>
      </c>
      <c r="E300" s="10" t="str">
        <f>IF(C300&gt;percent,"YES","NO")</f>
        <v>NO</v>
      </c>
      <c r="F300" s="19">
        <v>40695.0</v>
      </c>
      <c r="G300" s="12" t="str">
        <f t="shared" si="2"/>
        <v>NOT FUNDED</v>
      </c>
      <c r="H300" s="20">
        <f t="shared" si="3"/>
        <v>22359</v>
      </c>
      <c r="I300" s="14" t="str">
        <f t="shared" si="1"/>
        <v>Approval Threshold</v>
      </c>
    </row>
    <row r="301">
      <c r="A301" s="18" t="s">
        <v>665</v>
      </c>
      <c r="B301" s="22">
        <v>145.0</v>
      </c>
      <c r="C301" s="9">
        <v>1.5368594E7</v>
      </c>
      <c r="D301" s="9">
        <v>2.9055156E7</v>
      </c>
      <c r="E301" s="10" t="str">
        <f>IF(C301&gt;percent,"YES","NO")</f>
        <v>NO</v>
      </c>
      <c r="F301" s="19">
        <v>95175.0</v>
      </c>
      <c r="G301" s="12" t="str">
        <f t="shared" si="2"/>
        <v>NOT FUNDED</v>
      </c>
      <c r="H301" s="20">
        <f t="shared" si="3"/>
        <v>22359</v>
      </c>
      <c r="I301" s="14" t="str">
        <f t="shared" si="1"/>
        <v>Approval Threshold</v>
      </c>
    </row>
    <row r="302">
      <c r="A302" s="18" t="s">
        <v>666</v>
      </c>
      <c r="B302" s="22">
        <v>137.0</v>
      </c>
      <c r="C302" s="9">
        <v>1.5293246E7</v>
      </c>
      <c r="D302" s="9">
        <v>2.5126993E7</v>
      </c>
      <c r="E302" s="10" t="str">
        <f>IF(C302&gt;percent,"YES","NO")</f>
        <v>NO</v>
      </c>
      <c r="F302" s="19">
        <v>27000.0</v>
      </c>
      <c r="G302" s="12" t="str">
        <f t="shared" si="2"/>
        <v>NOT FUNDED</v>
      </c>
      <c r="H302" s="20">
        <f t="shared" si="3"/>
        <v>22359</v>
      </c>
      <c r="I302" s="14" t="str">
        <f t="shared" si="1"/>
        <v>Approval Threshold</v>
      </c>
    </row>
    <row r="303">
      <c r="A303" s="18" t="s">
        <v>667</v>
      </c>
      <c r="B303" s="22">
        <v>138.0</v>
      </c>
      <c r="C303" s="9">
        <v>1.5248396E7</v>
      </c>
      <c r="D303" s="9">
        <v>2.6242093E7</v>
      </c>
      <c r="E303" s="10" t="str">
        <f>IF(C303&gt;percent,"YES","NO")</f>
        <v>NO</v>
      </c>
      <c r="F303" s="19">
        <v>18800.0</v>
      </c>
      <c r="G303" s="12" t="str">
        <f t="shared" si="2"/>
        <v>NOT FUNDED</v>
      </c>
      <c r="H303" s="20">
        <f t="shared" si="3"/>
        <v>22359</v>
      </c>
      <c r="I303" s="14" t="str">
        <f t="shared" si="1"/>
        <v>Approval Threshold</v>
      </c>
    </row>
    <row r="304">
      <c r="A304" s="18" t="s">
        <v>668</v>
      </c>
      <c r="B304" s="22">
        <v>141.0</v>
      </c>
      <c r="C304" s="9">
        <v>1.5220718E7</v>
      </c>
      <c r="D304" s="9">
        <v>2.9266781E7</v>
      </c>
      <c r="E304" s="10" t="str">
        <f>IF(C304&gt;percent,"YES","NO")</f>
        <v>NO</v>
      </c>
      <c r="F304" s="19">
        <v>80000.0</v>
      </c>
      <c r="G304" s="12" t="str">
        <f t="shared" si="2"/>
        <v>NOT FUNDED</v>
      </c>
      <c r="H304" s="20">
        <f t="shared" si="3"/>
        <v>22359</v>
      </c>
      <c r="I304" s="14" t="str">
        <f t="shared" si="1"/>
        <v>Approval Threshold</v>
      </c>
    </row>
    <row r="305">
      <c r="A305" s="18" t="s">
        <v>669</v>
      </c>
      <c r="B305" s="22">
        <v>128.0</v>
      </c>
      <c r="C305" s="9">
        <v>1.513302E7</v>
      </c>
      <c r="D305" s="9">
        <v>3.0875735E7</v>
      </c>
      <c r="E305" s="10" t="str">
        <f>IF(C305&gt;percent,"YES","NO")</f>
        <v>NO</v>
      </c>
      <c r="F305" s="19">
        <v>100000.0</v>
      </c>
      <c r="G305" s="12" t="str">
        <f t="shared" si="2"/>
        <v>NOT FUNDED</v>
      </c>
      <c r="H305" s="20">
        <f t="shared" si="3"/>
        <v>22359</v>
      </c>
      <c r="I305" s="14" t="str">
        <f t="shared" si="1"/>
        <v>Approval Threshold</v>
      </c>
    </row>
    <row r="306">
      <c r="A306" s="18" t="s">
        <v>670</v>
      </c>
      <c r="B306" s="22">
        <v>122.0</v>
      </c>
      <c r="C306" s="9">
        <v>1.5098579E7</v>
      </c>
      <c r="D306" s="9">
        <v>3.2128776E7</v>
      </c>
      <c r="E306" s="10" t="str">
        <f>IF(C306&gt;percent,"YES","NO")</f>
        <v>NO</v>
      </c>
      <c r="F306" s="19">
        <v>67500.0</v>
      </c>
      <c r="G306" s="12" t="str">
        <f t="shared" si="2"/>
        <v>NOT FUNDED</v>
      </c>
      <c r="H306" s="20">
        <f t="shared" si="3"/>
        <v>22359</v>
      </c>
      <c r="I306" s="14" t="str">
        <f t="shared" si="1"/>
        <v>Approval Threshold</v>
      </c>
    </row>
    <row r="307">
      <c r="A307" s="18" t="s">
        <v>671</v>
      </c>
      <c r="B307" s="22">
        <v>118.0</v>
      </c>
      <c r="C307" s="9">
        <v>1.4983263E7</v>
      </c>
      <c r="D307" s="9">
        <v>2.7765687E7</v>
      </c>
      <c r="E307" s="10" t="str">
        <f>IF(C307&gt;percent,"YES","NO")</f>
        <v>NO</v>
      </c>
      <c r="F307" s="19">
        <v>100000.0</v>
      </c>
      <c r="G307" s="12" t="str">
        <f t="shared" si="2"/>
        <v>NOT FUNDED</v>
      </c>
      <c r="H307" s="20">
        <f t="shared" si="3"/>
        <v>22359</v>
      </c>
      <c r="I307" s="14" t="str">
        <f t="shared" si="1"/>
        <v>Approval Threshold</v>
      </c>
    </row>
    <row r="308">
      <c r="A308" s="18" t="s">
        <v>672</v>
      </c>
      <c r="B308" s="22">
        <v>141.0</v>
      </c>
      <c r="C308" s="9">
        <v>1.4975113E7</v>
      </c>
      <c r="D308" s="9">
        <v>2.7895924E7</v>
      </c>
      <c r="E308" s="10" t="str">
        <f>IF(C308&gt;percent,"YES","NO")</f>
        <v>NO</v>
      </c>
      <c r="F308" s="19">
        <v>63200.0</v>
      </c>
      <c r="G308" s="12" t="str">
        <f t="shared" si="2"/>
        <v>NOT FUNDED</v>
      </c>
      <c r="H308" s="20">
        <f t="shared" si="3"/>
        <v>22359</v>
      </c>
      <c r="I308" s="14" t="str">
        <f t="shared" si="1"/>
        <v>Approval Threshold</v>
      </c>
    </row>
    <row r="309">
      <c r="A309" s="18" t="s">
        <v>673</v>
      </c>
      <c r="B309" s="22">
        <v>122.0</v>
      </c>
      <c r="C309" s="9">
        <v>1.4776677E7</v>
      </c>
      <c r="D309" s="9">
        <v>2.4045065E7</v>
      </c>
      <c r="E309" s="10" t="str">
        <f>IF(C309&gt;percent,"YES","NO")</f>
        <v>NO</v>
      </c>
      <c r="F309" s="19">
        <v>40000.0</v>
      </c>
      <c r="G309" s="12" t="str">
        <f t="shared" si="2"/>
        <v>NOT FUNDED</v>
      </c>
      <c r="H309" s="20">
        <f t="shared" si="3"/>
        <v>22359</v>
      </c>
      <c r="I309" s="14" t="str">
        <f t="shared" si="1"/>
        <v>Approval Threshold</v>
      </c>
    </row>
    <row r="310">
      <c r="A310" s="18" t="s">
        <v>674</v>
      </c>
      <c r="B310" s="22">
        <v>159.0</v>
      </c>
      <c r="C310" s="9">
        <v>1.4760197E7</v>
      </c>
      <c r="D310" s="9">
        <v>4.1395071E7</v>
      </c>
      <c r="E310" s="10" t="str">
        <f>IF(C310&gt;percent,"YES","NO")</f>
        <v>NO</v>
      </c>
      <c r="F310" s="19">
        <v>100000.0</v>
      </c>
      <c r="G310" s="12" t="str">
        <f t="shared" si="2"/>
        <v>NOT FUNDED</v>
      </c>
      <c r="H310" s="20">
        <f t="shared" si="3"/>
        <v>22359</v>
      </c>
      <c r="I310" s="14" t="str">
        <f t="shared" si="1"/>
        <v>Approval Threshold</v>
      </c>
    </row>
    <row r="311">
      <c r="A311" s="18" t="s">
        <v>675</v>
      </c>
      <c r="B311" s="22">
        <v>143.0</v>
      </c>
      <c r="C311" s="9">
        <v>1.4753384E7</v>
      </c>
      <c r="D311" s="9">
        <v>2.8073489E7</v>
      </c>
      <c r="E311" s="10" t="str">
        <f>IF(C311&gt;percent,"YES","NO")</f>
        <v>NO</v>
      </c>
      <c r="F311" s="19">
        <v>65000.0</v>
      </c>
      <c r="G311" s="12" t="str">
        <f t="shared" si="2"/>
        <v>NOT FUNDED</v>
      </c>
      <c r="H311" s="20">
        <f t="shared" si="3"/>
        <v>22359</v>
      </c>
      <c r="I311" s="14" t="str">
        <f t="shared" si="1"/>
        <v>Approval Threshold</v>
      </c>
    </row>
    <row r="312">
      <c r="A312" s="18" t="s">
        <v>676</v>
      </c>
      <c r="B312" s="22">
        <v>165.0</v>
      </c>
      <c r="C312" s="9">
        <v>1.4750437E7</v>
      </c>
      <c r="D312" s="9">
        <v>2.9023576E7</v>
      </c>
      <c r="E312" s="10" t="str">
        <f>IF(C312&gt;percent,"YES","NO")</f>
        <v>NO</v>
      </c>
      <c r="F312" s="19">
        <v>45620.0</v>
      </c>
      <c r="G312" s="12" t="str">
        <f t="shared" si="2"/>
        <v>NOT FUNDED</v>
      </c>
      <c r="H312" s="20">
        <f t="shared" si="3"/>
        <v>22359</v>
      </c>
      <c r="I312" s="14" t="str">
        <f t="shared" si="1"/>
        <v>Approval Threshold</v>
      </c>
    </row>
    <row r="313">
      <c r="A313" s="18" t="s">
        <v>677</v>
      </c>
      <c r="B313" s="22">
        <v>125.0</v>
      </c>
      <c r="C313" s="9">
        <v>1.4745354E7</v>
      </c>
      <c r="D313" s="9">
        <v>2.7412975E7</v>
      </c>
      <c r="E313" s="10" t="str">
        <f>IF(C313&gt;percent,"YES","NO")</f>
        <v>NO</v>
      </c>
      <c r="F313" s="19">
        <v>20000.0</v>
      </c>
      <c r="G313" s="12" t="str">
        <f t="shared" si="2"/>
        <v>NOT FUNDED</v>
      </c>
      <c r="H313" s="20">
        <f t="shared" si="3"/>
        <v>22359</v>
      </c>
      <c r="I313" s="14" t="str">
        <f t="shared" si="1"/>
        <v>Approval Threshold</v>
      </c>
    </row>
    <row r="314">
      <c r="A314" s="18" t="s">
        <v>678</v>
      </c>
      <c r="B314" s="22">
        <v>151.0</v>
      </c>
      <c r="C314" s="9">
        <v>1.4721272E7</v>
      </c>
      <c r="D314" s="9">
        <v>3.5192836E7</v>
      </c>
      <c r="E314" s="10" t="str">
        <f>IF(C314&gt;percent,"YES","NO")</f>
        <v>NO</v>
      </c>
      <c r="F314" s="19">
        <v>100000.0</v>
      </c>
      <c r="G314" s="12" t="str">
        <f t="shared" si="2"/>
        <v>NOT FUNDED</v>
      </c>
      <c r="H314" s="20">
        <f t="shared" si="3"/>
        <v>22359</v>
      </c>
      <c r="I314" s="14" t="str">
        <f t="shared" si="1"/>
        <v>Approval Threshold</v>
      </c>
    </row>
    <row r="315">
      <c r="A315" s="18" t="s">
        <v>679</v>
      </c>
      <c r="B315" s="22">
        <v>116.0</v>
      </c>
      <c r="C315" s="9">
        <v>1.4702329E7</v>
      </c>
      <c r="D315" s="9">
        <v>2.8355097E7</v>
      </c>
      <c r="E315" s="10" t="str">
        <f>IF(C315&gt;percent,"YES","NO")</f>
        <v>NO</v>
      </c>
      <c r="F315" s="19">
        <v>75000.0</v>
      </c>
      <c r="G315" s="12" t="str">
        <f t="shared" si="2"/>
        <v>NOT FUNDED</v>
      </c>
      <c r="H315" s="20">
        <f t="shared" si="3"/>
        <v>22359</v>
      </c>
      <c r="I315" s="14" t="str">
        <f t="shared" si="1"/>
        <v>Approval Threshold</v>
      </c>
    </row>
    <row r="316">
      <c r="A316" s="18" t="s">
        <v>680</v>
      </c>
      <c r="B316" s="22">
        <v>113.0</v>
      </c>
      <c r="C316" s="9">
        <v>1.4608044E7</v>
      </c>
      <c r="D316" s="9">
        <v>2.8640837E7</v>
      </c>
      <c r="E316" s="10" t="str">
        <f>IF(C316&gt;percent,"YES","NO")</f>
        <v>NO</v>
      </c>
      <c r="F316" s="19">
        <v>28000.0</v>
      </c>
      <c r="G316" s="12" t="str">
        <f t="shared" si="2"/>
        <v>NOT FUNDED</v>
      </c>
      <c r="H316" s="20">
        <f t="shared" si="3"/>
        <v>22359</v>
      </c>
      <c r="I316" s="14" t="str">
        <f t="shared" si="1"/>
        <v>Approval Threshold</v>
      </c>
    </row>
    <row r="317">
      <c r="A317" s="18" t="s">
        <v>681</v>
      </c>
      <c r="B317" s="22">
        <v>117.0</v>
      </c>
      <c r="C317" s="9">
        <v>1.4498262E7</v>
      </c>
      <c r="D317" s="9">
        <v>3.6753808E7</v>
      </c>
      <c r="E317" s="10" t="str">
        <f>IF(C317&gt;percent,"YES","NO")</f>
        <v>NO</v>
      </c>
      <c r="F317" s="19">
        <v>72018.0</v>
      </c>
      <c r="G317" s="12" t="str">
        <f t="shared" si="2"/>
        <v>NOT FUNDED</v>
      </c>
      <c r="H317" s="20">
        <f t="shared" si="3"/>
        <v>22359</v>
      </c>
      <c r="I317" s="14" t="str">
        <f t="shared" si="1"/>
        <v>Approval Threshold</v>
      </c>
    </row>
    <row r="318">
      <c r="A318" s="18" t="s">
        <v>682</v>
      </c>
      <c r="B318" s="22">
        <v>153.0</v>
      </c>
      <c r="C318" s="9">
        <v>1.4478851E7</v>
      </c>
      <c r="D318" s="9">
        <v>3.2879831E7</v>
      </c>
      <c r="E318" s="10" t="str">
        <f>IF(C318&gt;percent,"YES","NO")</f>
        <v>NO</v>
      </c>
      <c r="F318" s="19">
        <v>99606.0</v>
      </c>
      <c r="G318" s="12" t="str">
        <f t="shared" si="2"/>
        <v>NOT FUNDED</v>
      </c>
      <c r="H318" s="20">
        <f t="shared" si="3"/>
        <v>22359</v>
      </c>
      <c r="I318" s="14" t="str">
        <f t="shared" si="1"/>
        <v>Approval Threshold</v>
      </c>
    </row>
    <row r="319">
      <c r="A319" s="18" t="s">
        <v>683</v>
      </c>
      <c r="B319" s="22">
        <v>139.0</v>
      </c>
      <c r="C319" s="9">
        <v>1.4455868E7</v>
      </c>
      <c r="D319" s="9">
        <v>2.9995174E7</v>
      </c>
      <c r="E319" s="10" t="str">
        <f>IF(C319&gt;percent,"YES","NO")</f>
        <v>NO</v>
      </c>
      <c r="F319" s="19">
        <v>100000.0</v>
      </c>
      <c r="G319" s="12" t="str">
        <f t="shared" si="2"/>
        <v>NOT FUNDED</v>
      </c>
      <c r="H319" s="20">
        <f t="shared" si="3"/>
        <v>22359</v>
      </c>
      <c r="I319" s="14" t="str">
        <f t="shared" si="1"/>
        <v>Approval Threshold</v>
      </c>
    </row>
    <row r="320">
      <c r="A320" s="18" t="s">
        <v>684</v>
      </c>
      <c r="B320" s="22">
        <v>122.0</v>
      </c>
      <c r="C320" s="9">
        <v>1.4311813E7</v>
      </c>
      <c r="D320" s="9">
        <v>2.3583347E7</v>
      </c>
      <c r="E320" s="10" t="str">
        <f>IF(C320&gt;percent,"YES","NO")</f>
        <v>NO</v>
      </c>
      <c r="F320" s="19">
        <v>57600.0</v>
      </c>
      <c r="G320" s="12" t="str">
        <f t="shared" si="2"/>
        <v>NOT FUNDED</v>
      </c>
      <c r="H320" s="20">
        <f t="shared" si="3"/>
        <v>22359</v>
      </c>
      <c r="I320" s="14" t="str">
        <f t="shared" si="1"/>
        <v>Approval Threshold</v>
      </c>
    </row>
    <row r="321">
      <c r="A321" s="18" t="s">
        <v>685</v>
      </c>
      <c r="B321" s="22">
        <v>150.0</v>
      </c>
      <c r="C321" s="9">
        <v>1.4235687E7</v>
      </c>
      <c r="D321" s="9">
        <v>3.2964847E7</v>
      </c>
      <c r="E321" s="10" t="str">
        <f>IF(C321&gt;percent,"YES","NO")</f>
        <v>NO</v>
      </c>
      <c r="F321" s="19">
        <v>100000.0</v>
      </c>
      <c r="G321" s="12" t="str">
        <f t="shared" si="2"/>
        <v>NOT FUNDED</v>
      </c>
      <c r="H321" s="20">
        <f t="shared" si="3"/>
        <v>22359</v>
      </c>
      <c r="I321" s="14" t="str">
        <f t="shared" si="1"/>
        <v>Approval Threshold</v>
      </c>
    </row>
    <row r="322">
      <c r="A322" s="18" t="s">
        <v>686</v>
      </c>
      <c r="B322" s="22">
        <v>140.0</v>
      </c>
      <c r="C322" s="9">
        <v>1.4207258E7</v>
      </c>
      <c r="D322" s="9">
        <v>3.384292E7</v>
      </c>
      <c r="E322" s="10" t="str">
        <f>IF(C322&gt;percent,"YES","NO")</f>
        <v>NO</v>
      </c>
      <c r="F322" s="19">
        <v>95000.0</v>
      </c>
      <c r="G322" s="12" t="str">
        <f t="shared" si="2"/>
        <v>NOT FUNDED</v>
      </c>
      <c r="H322" s="20">
        <f t="shared" si="3"/>
        <v>22359</v>
      </c>
      <c r="I322" s="14" t="str">
        <f t="shared" si="1"/>
        <v>Approval Threshold</v>
      </c>
    </row>
    <row r="323">
      <c r="A323" s="18" t="s">
        <v>687</v>
      </c>
      <c r="B323" s="22">
        <v>122.0</v>
      </c>
      <c r="C323" s="9">
        <v>1.4134773E7</v>
      </c>
      <c r="D323" s="9">
        <v>2.2688721E7</v>
      </c>
      <c r="E323" s="10" t="str">
        <f>IF(C323&gt;percent,"YES","NO")</f>
        <v>NO</v>
      </c>
      <c r="F323" s="19">
        <v>20000.0</v>
      </c>
      <c r="G323" s="12" t="str">
        <f t="shared" si="2"/>
        <v>NOT FUNDED</v>
      </c>
      <c r="H323" s="20">
        <f t="shared" si="3"/>
        <v>22359</v>
      </c>
      <c r="I323" s="14" t="str">
        <f t="shared" si="1"/>
        <v>Approval Threshold</v>
      </c>
    </row>
    <row r="324">
      <c r="A324" s="18" t="s">
        <v>688</v>
      </c>
      <c r="B324" s="22">
        <v>144.0</v>
      </c>
      <c r="C324" s="9">
        <v>1.4131224E7</v>
      </c>
      <c r="D324" s="9">
        <v>2.2942564E7</v>
      </c>
      <c r="E324" s="10" t="str">
        <f>IF(C324&gt;percent,"YES","NO")</f>
        <v>NO</v>
      </c>
      <c r="F324" s="19">
        <v>45000.0</v>
      </c>
      <c r="G324" s="12" t="str">
        <f t="shared" si="2"/>
        <v>NOT FUNDED</v>
      </c>
      <c r="H324" s="20">
        <f t="shared" si="3"/>
        <v>22359</v>
      </c>
      <c r="I324" s="14" t="str">
        <f t="shared" si="1"/>
        <v>Approval Threshold</v>
      </c>
    </row>
    <row r="325">
      <c r="A325" s="18" t="s">
        <v>689</v>
      </c>
      <c r="B325" s="22">
        <v>117.0</v>
      </c>
      <c r="C325" s="9">
        <v>1.4069857E7</v>
      </c>
      <c r="D325" s="9">
        <v>2.9923002E7</v>
      </c>
      <c r="E325" s="10" t="str">
        <f>IF(C325&gt;percent,"YES","NO")</f>
        <v>NO</v>
      </c>
      <c r="F325" s="19">
        <v>30000.0</v>
      </c>
      <c r="G325" s="12" t="str">
        <f t="shared" si="2"/>
        <v>NOT FUNDED</v>
      </c>
      <c r="H325" s="20">
        <f t="shared" si="3"/>
        <v>22359</v>
      </c>
      <c r="I325" s="14" t="str">
        <f t="shared" si="1"/>
        <v>Approval Threshold</v>
      </c>
    </row>
    <row r="326">
      <c r="A326" s="18" t="s">
        <v>690</v>
      </c>
      <c r="B326" s="22">
        <v>146.0</v>
      </c>
      <c r="C326" s="9">
        <v>1.3989935E7</v>
      </c>
      <c r="D326" s="9">
        <v>3.9509155E7</v>
      </c>
      <c r="E326" s="10" t="str">
        <f>IF(C326&gt;percent,"YES","NO")</f>
        <v>NO</v>
      </c>
      <c r="F326" s="19">
        <v>100000.0</v>
      </c>
      <c r="G326" s="12" t="str">
        <f t="shared" si="2"/>
        <v>NOT FUNDED</v>
      </c>
      <c r="H326" s="20">
        <f t="shared" si="3"/>
        <v>22359</v>
      </c>
      <c r="I326" s="14" t="str">
        <f t="shared" si="1"/>
        <v>Approval Threshold</v>
      </c>
    </row>
    <row r="327">
      <c r="A327" s="18" t="s">
        <v>691</v>
      </c>
      <c r="B327" s="22">
        <v>147.0</v>
      </c>
      <c r="C327" s="9">
        <v>1.397195E7</v>
      </c>
      <c r="D327" s="9">
        <v>2.9687346E7</v>
      </c>
      <c r="E327" s="10" t="str">
        <f>IF(C327&gt;percent,"YES","NO")</f>
        <v>NO</v>
      </c>
      <c r="F327" s="19">
        <v>67616.0</v>
      </c>
      <c r="G327" s="12" t="str">
        <f t="shared" si="2"/>
        <v>NOT FUNDED</v>
      </c>
      <c r="H327" s="20">
        <f t="shared" si="3"/>
        <v>22359</v>
      </c>
      <c r="I327" s="14" t="str">
        <f t="shared" si="1"/>
        <v>Approval Threshold</v>
      </c>
    </row>
    <row r="328">
      <c r="A328" s="18" t="s">
        <v>692</v>
      </c>
      <c r="B328" s="22">
        <v>145.0</v>
      </c>
      <c r="C328" s="9">
        <v>1.3925137E7</v>
      </c>
      <c r="D328" s="9">
        <v>3.0808334E7</v>
      </c>
      <c r="E328" s="10" t="str">
        <f>IF(C328&gt;percent,"YES","NO")</f>
        <v>NO</v>
      </c>
      <c r="F328" s="19">
        <v>75000.0</v>
      </c>
      <c r="G328" s="12" t="str">
        <f t="shared" si="2"/>
        <v>NOT FUNDED</v>
      </c>
      <c r="H328" s="20">
        <f t="shared" si="3"/>
        <v>22359</v>
      </c>
      <c r="I328" s="14" t="str">
        <f t="shared" si="1"/>
        <v>Approval Threshold</v>
      </c>
    </row>
    <row r="329">
      <c r="A329" s="18" t="s">
        <v>693</v>
      </c>
      <c r="B329" s="22">
        <v>136.0</v>
      </c>
      <c r="C329" s="9">
        <v>1.3912076E7</v>
      </c>
      <c r="D329" s="9">
        <v>3.2941974E7</v>
      </c>
      <c r="E329" s="10" t="str">
        <f>IF(C329&gt;percent,"YES","NO")</f>
        <v>NO</v>
      </c>
      <c r="F329" s="19">
        <v>100000.0</v>
      </c>
      <c r="G329" s="12" t="str">
        <f t="shared" si="2"/>
        <v>NOT FUNDED</v>
      </c>
      <c r="H329" s="20">
        <f t="shared" si="3"/>
        <v>22359</v>
      </c>
      <c r="I329" s="14" t="str">
        <f t="shared" si="1"/>
        <v>Approval Threshold</v>
      </c>
    </row>
    <row r="330">
      <c r="A330" s="18" t="s">
        <v>694</v>
      </c>
      <c r="B330" s="22">
        <v>157.0</v>
      </c>
      <c r="C330" s="9">
        <v>1.3907684E7</v>
      </c>
      <c r="D330" s="9">
        <v>2.898692E7</v>
      </c>
      <c r="E330" s="10" t="str">
        <f>IF(C330&gt;percent,"YES","NO")</f>
        <v>NO</v>
      </c>
      <c r="F330" s="19">
        <v>90000.0</v>
      </c>
      <c r="G330" s="12" t="str">
        <f t="shared" si="2"/>
        <v>NOT FUNDED</v>
      </c>
      <c r="H330" s="20">
        <f t="shared" si="3"/>
        <v>22359</v>
      </c>
      <c r="I330" s="14" t="str">
        <f t="shared" si="1"/>
        <v>Approval Threshold</v>
      </c>
    </row>
    <row r="331">
      <c r="A331" s="18" t="s">
        <v>695</v>
      </c>
      <c r="B331" s="22">
        <v>134.0</v>
      </c>
      <c r="C331" s="9">
        <v>1.3783163E7</v>
      </c>
      <c r="D331" s="9">
        <v>2.7696912E7</v>
      </c>
      <c r="E331" s="10" t="str">
        <f>IF(C331&gt;percent,"YES","NO")</f>
        <v>NO</v>
      </c>
      <c r="F331" s="19">
        <v>100000.0</v>
      </c>
      <c r="G331" s="12" t="str">
        <f t="shared" si="2"/>
        <v>NOT FUNDED</v>
      </c>
      <c r="H331" s="20">
        <f t="shared" si="3"/>
        <v>22359</v>
      </c>
      <c r="I331" s="14" t="str">
        <f t="shared" si="1"/>
        <v>Approval Threshold</v>
      </c>
    </row>
    <row r="332">
      <c r="A332" s="18" t="s">
        <v>696</v>
      </c>
      <c r="B332" s="22">
        <v>130.0</v>
      </c>
      <c r="C332" s="9">
        <v>1.3737046E7</v>
      </c>
      <c r="D332" s="9">
        <v>2.8923463E7</v>
      </c>
      <c r="E332" s="10" t="str">
        <f>IF(C332&gt;percent,"YES","NO")</f>
        <v>NO</v>
      </c>
      <c r="F332" s="19">
        <v>99000.0</v>
      </c>
      <c r="G332" s="12" t="str">
        <f t="shared" si="2"/>
        <v>NOT FUNDED</v>
      </c>
      <c r="H332" s="20">
        <f t="shared" si="3"/>
        <v>22359</v>
      </c>
      <c r="I332" s="14" t="str">
        <f t="shared" si="1"/>
        <v>Approval Threshold</v>
      </c>
    </row>
    <row r="333">
      <c r="A333" s="18" t="s">
        <v>697</v>
      </c>
      <c r="B333" s="22">
        <v>127.0</v>
      </c>
      <c r="C333" s="9">
        <v>1.3705712E7</v>
      </c>
      <c r="D333" s="9">
        <v>2.4688668E7</v>
      </c>
      <c r="E333" s="10" t="str">
        <f>IF(C333&gt;percent,"YES","NO")</f>
        <v>NO</v>
      </c>
      <c r="F333" s="19">
        <v>18500.0</v>
      </c>
      <c r="G333" s="12" t="str">
        <f t="shared" si="2"/>
        <v>NOT FUNDED</v>
      </c>
      <c r="H333" s="20">
        <f t="shared" si="3"/>
        <v>22359</v>
      </c>
      <c r="I333" s="14" t="str">
        <f t="shared" si="1"/>
        <v>Approval Threshold</v>
      </c>
    </row>
    <row r="334">
      <c r="A334" s="18" t="s">
        <v>698</v>
      </c>
      <c r="B334" s="22">
        <v>120.0</v>
      </c>
      <c r="C334" s="9">
        <v>1.3650045E7</v>
      </c>
      <c r="D334" s="9">
        <v>2.5490043E7</v>
      </c>
      <c r="E334" s="10" t="str">
        <f>IF(C334&gt;percent,"YES","NO")</f>
        <v>NO</v>
      </c>
      <c r="F334" s="19">
        <v>56179.0</v>
      </c>
      <c r="G334" s="12" t="str">
        <f t="shared" si="2"/>
        <v>NOT FUNDED</v>
      </c>
      <c r="H334" s="20">
        <f t="shared" si="3"/>
        <v>22359</v>
      </c>
      <c r="I334" s="14" t="str">
        <f t="shared" si="1"/>
        <v>Approval Threshold</v>
      </c>
    </row>
    <row r="335">
      <c r="A335" s="18" t="s">
        <v>699</v>
      </c>
      <c r="B335" s="22">
        <v>129.0</v>
      </c>
      <c r="C335" s="9">
        <v>1.3617476E7</v>
      </c>
      <c r="D335" s="9">
        <v>3.0742926E7</v>
      </c>
      <c r="E335" s="10" t="str">
        <f>IF(C335&gt;percent,"YES","NO")</f>
        <v>NO</v>
      </c>
      <c r="F335" s="19">
        <v>75000.0</v>
      </c>
      <c r="G335" s="12" t="str">
        <f t="shared" si="2"/>
        <v>NOT FUNDED</v>
      </c>
      <c r="H335" s="20">
        <f t="shared" si="3"/>
        <v>22359</v>
      </c>
      <c r="I335" s="14" t="str">
        <f t="shared" si="1"/>
        <v>Approval Threshold</v>
      </c>
    </row>
    <row r="336">
      <c r="A336" s="18" t="s">
        <v>700</v>
      </c>
      <c r="B336" s="22">
        <v>150.0</v>
      </c>
      <c r="C336" s="9">
        <v>1.3601715E7</v>
      </c>
      <c r="D336" s="9">
        <v>2.6786476E7</v>
      </c>
      <c r="E336" s="10" t="str">
        <f>IF(C336&gt;percent,"YES","NO")</f>
        <v>NO</v>
      </c>
      <c r="F336" s="19">
        <v>68000.0</v>
      </c>
      <c r="G336" s="12" t="str">
        <f t="shared" si="2"/>
        <v>NOT FUNDED</v>
      </c>
      <c r="H336" s="20">
        <f t="shared" si="3"/>
        <v>22359</v>
      </c>
      <c r="I336" s="14" t="str">
        <f t="shared" si="1"/>
        <v>Approval Threshold</v>
      </c>
    </row>
    <row r="337">
      <c r="A337" s="18" t="s">
        <v>701</v>
      </c>
      <c r="B337" s="22">
        <v>116.0</v>
      </c>
      <c r="C337" s="9">
        <v>1.3599765E7</v>
      </c>
      <c r="D337" s="9">
        <v>2.4984039E7</v>
      </c>
      <c r="E337" s="10" t="str">
        <f>IF(C337&gt;percent,"YES","NO")</f>
        <v>NO</v>
      </c>
      <c r="F337" s="19">
        <v>45000.0</v>
      </c>
      <c r="G337" s="12" t="str">
        <f t="shared" si="2"/>
        <v>NOT FUNDED</v>
      </c>
      <c r="H337" s="20">
        <f t="shared" si="3"/>
        <v>22359</v>
      </c>
      <c r="I337" s="14" t="str">
        <f t="shared" si="1"/>
        <v>Approval Threshold</v>
      </c>
    </row>
    <row r="338">
      <c r="A338" s="18" t="s">
        <v>702</v>
      </c>
      <c r="B338" s="22">
        <v>136.0</v>
      </c>
      <c r="C338" s="9">
        <v>1.3528205E7</v>
      </c>
      <c r="D338" s="9">
        <v>3.4637955E7</v>
      </c>
      <c r="E338" s="10" t="str">
        <f>IF(C338&gt;percent,"YES","NO")</f>
        <v>NO</v>
      </c>
      <c r="F338" s="19">
        <v>100000.0</v>
      </c>
      <c r="G338" s="12" t="str">
        <f t="shared" si="2"/>
        <v>NOT FUNDED</v>
      </c>
      <c r="H338" s="20">
        <f t="shared" si="3"/>
        <v>22359</v>
      </c>
      <c r="I338" s="14" t="str">
        <f t="shared" si="1"/>
        <v>Approval Threshold</v>
      </c>
    </row>
    <row r="339">
      <c r="A339" s="18" t="s">
        <v>703</v>
      </c>
      <c r="B339" s="22">
        <v>118.0</v>
      </c>
      <c r="C339" s="9">
        <v>1.3444272E7</v>
      </c>
      <c r="D339" s="9">
        <v>2.9695248E7</v>
      </c>
      <c r="E339" s="10" t="str">
        <f>IF(C339&gt;percent,"YES","NO")</f>
        <v>NO</v>
      </c>
      <c r="F339" s="19">
        <v>90000.0</v>
      </c>
      <c r="G339" s="12" t="str">
        <f t="shared" si="2"/>
        <v>NOT FUNDED</v>
      </c>
      <c r="H339" s="20">
        <f t="shared" si="3"/>
        <v>22359</v>
      </c>
      <c r="I339" s="14" t="str">
        <f t="shared" si="1"/>
        <v>Approval Threshold</v>
      </c>
    </row>
    <row r="340">
      <c r="A340" s="18" t="s">
        <v>704</v>
      </c>
      <c r="B340" s="22">
        <v>135.0</v>
      </c>
      <c r="C340" s="9">
        <v>1.3401836E7</v>
      </c>
      <c r="D340" s="9">
        <v>2.8664208E7</v>
      </c>
      <c r="E340" s="10" t="str">
        <f>IF(C340&gt;percent,"YES","NO")</f>
        <v>NO</v>
      </c>
      <c r="F340" s="19">
        <v>50400.0</v>
      </c>
      <c r="G340" s="12" t="str">
        <f t="shared" si="2"/>
        <v>NOT FUNDED</v>
      </c>
      <c r="H340" s="20">
        <f t="shared" si="3"/>
        <v>22359</v>
      </c>
      <c r="I340" s="14" t="str">
        <f t="shared" si="1"/>
        <v>Approval Threshold</v>
      </c>
    </row>
    <row r="341">
      <c r="A341" s="18" t="s">
        <v>705</v>
      </c>
      <c r="B341" s="22">
        <v>137.0</v>
      </c>
      <c r="C341" s="9">
        <v>1.3357063E7</v>
      </c>
      <c r="D341" s="9">
        <v>2.9155748E7</v>
      </c>
      <c r="E341" s="10" t="str">
        <f>IF(C341&gt;percent,"YES","NO")</f>
        <v>NO</v>
      </c>
      <c r="F341" s="19">
        <v>44000.0</v>
      </c>
      <c r="G341" s="12" t="str">
        <f t="shared" si="2"/>
        <v>NOT FUNDED</v>
      </c>
      <c r="H341" s="20">
        <f t="shared" si="3"/>
        <v>22359</v>
      </c>
      <c r="I341" s="14" t="str">
        <f t="shared" si="1"/>
        <v>Approval Threshold</v>
      </c>
    </row>
    <row r="342">
      <c r="A342" s="18" t="s">
        <v>706</v>
      </c>
      <c r="B342" s="22">
        <v>122.0</v>
      </c>
      <c r="C342" s="9">
        <v>1.334937E7</v>
      </c>
      <c r="D342" s="9">
        <v>2.377506E7</v>
      </c>
      <c r="E342" s="10" t="str">
        <f>IF(C342&gt;percent,"YES","NO")</f>
        <v>NO</v>
      </c>
      <c r="F342" s="19">
        <v>85000.0</v>
      </c>
      <c r="G342" s="12" t="str">
        <f t="shared" si="2"/>
        <v>NOT FUNDED</v>
      </c>
      <c r="H342" s="20">
        <f t="shared" si="3"/>
        <v>22359</v>
      </c>
      <c r="I342" s="14" t="str">
        <f t="shared" si="1"/>
        <v>Approval Threshold</v>
      </c>
    </row>
    <row r="343">
      <c r="A343" s="18" t="s">
        <v>707</v>
      </c>
      <c r="B343" s="22">
        <v>125.0</v>
      </c>
      <c r="C343" s="9">
        <v>1.3319396E7</v>
      </c>
      <c r="D343" s="9">
        <v>3.2663936E7</v>
      </c>
      <c r="E343" s="10" t="str">
        <f>IF(C343&gt;percent,"YES","NO")</f>
        <v>NO</v>
      </c>
      <c r="F343" s="19">
        <v>100000.0</v>
      </c>
      <c r="G343" s="12" t="str">
        <f t="shared" si="2"/>
        <v>NOT FUNDED</v>
      </c>
      <c r="H343" s="20">
        <f t="shared" si="3"/>
        <v>22359</v>
      </c>
      <c r="I343" s="14" t="str">
        <f t="shared" si="1"/>
        <v>Approval Threshold</v>
      </c>
    </row>
    <row r="344">
      <c r="A344" s="18" t="s">
        <v>708</v>
      </c>
      <c r="B344" s="22">
        <v>120.0</v>
      </c>
      <c r="C344" s="9">
        <v>1.3303723E7</v>
      </c>
      <c r="D344" s="9">
        <v>3.1357209E7</v>
      </c>
      <c r="E344" s="10" t="str">
        <f>IF(C344&gt;percent,"YES","NO")</f>
        <v>NO</v>
      </c>
      <c r="F344" s="19">
        <v>100000.0</v>
      </c>
      <c r="G344" s="12" t="str">
        <f t="shared" si="2"/>
        <v>NOT FUNDED</v>
      </c>
      <c r="H344" s="20">
        <f t="shared" si="3"/>
        <v>22359</v>
      </c>
      <c r="I344" s="14" t="str">
        <f t="shared" si="1"/>
        <v>Approval Threshold</v>
      </c>
    </row>
    <row r="345">
      <c r="A345" s="18" t="s">
        <v>709</v>
      </c>
      <c r="B345" s="22">
        <v>125.0</v>
      </c>
      <c r="C345" s="9">
        <v>1.3283864E7</v>
      </c>
      <c r="D345" s="9">
        <v>2.3811739E7</v>
      </c>
      <c r="E345" s="10" t="str">
        <f>IF(C345&gt;percent,"YES","NO")</f>
        <v>NO</v>
      </c>
      <c r="F345" s="19">
        <v>60000.0</v>
      </c>
      <c r="G345" s="12" t="str">
        <f t="shared" si="2"/>
        <v>NOT FUNDED</v>
      </c>
      <c r="H345" s="20">
        <f t="shared" si="3"/>
        <v>22359</v>
      </c>
      <c r="I345" s="14" t="str">
        <f t="shared" si="1"/>
        <v>Approval Threshold</v>
      </c>
    </row>
    <row r="346">
      <c r="A346" s="18" t="s">
        <v>710</v>
      </c>
      <c r="B346" s="22">
        <v>142.0</v>
      </c>
      <c r="C346" s="9">
        <v>1.3229903E7</v>
      </c>
      <c r="D346" s="9">
        <v>2.9458663E7</v>
      </c>
      <c r="E346" s="10" t="str">
        <f>IF(C346&gt;percent,"YES","NO")</f>
        <v>NO</v>
      </c>
      <c r="F346" s="19">
        <v>100000.0</v>
      </c>
      <c r="G346" s="12" t="str">
        <f t="shared" si="2"/>
        <v>NOT FUNDED</v>
      </c>
      <c r="H346" s="20">
        <f t="shared" si="3"/>
        <v>22359</v>
      </c>
      <c r="I346" s="14" t="str">
        <f t="shared" si="1"/>
        <v>Approval Threshold</v>
      </c>
    </row>
    <row r="347">
      <c r="A347" s="18" t="s">
        <v>711</v>
      </c>
      <c r="B347" s="22">
        <v>117.0</v>
      </c>
      <c r="C347" s="9">
        <v>1.3125044E7</v>
      </c>
      <c r="D347" s="9">
        <v>3.9053516E7</v>
      </c>
      <c r="E347" s="10" t="str">
        <f>IF(C347&gt;percent,"YES","NO")</f>
        <v>NO</v>
      </c>
      <c r="F347" s="19">
        <v>100000.0</v>
      </c>
      <c r="G347" s="12" t="str">
        <f t="shared" si="2"/>
        <v>NOT FUNDED</v>
      </c>
      <c r="H347" s="20">
        <f t="shared" si="3"/>
        <v>22359</v>
      </c>
      <c r="I347" s="14" t="str">
        <f t="shared" si="1"/>
        <v>Approval Threshold</v>
      </c>
    </row>
    <row r="348">
      <c r="A348" s="18" t="s">
        <v>712</v>
      </c>
      <c r="B348" s="22">
        <v>130.0</v>
      </c>
      <c r="C348" s="9">
        <v>1.3067256E7</v>
      </c>
      <c r="D348" s="9">
        <v>3.0333741E7</v>
      </c>
      <c r="E348" s="10" t="str">
        <f>IF(C348&gt;percent,"YES","NO")</f>
        <v>NO</v>
      </c>
      <c r="F348" s="19">
        <v>100000.0</v>
      </c>
      <c r="G348" s="12" t="str">
        <f t="shared" si="2"/>
        <v>NOT FUNDED</v>
      </c>
      <c r="H348" s="20">
        <f t="shared" si="3"/>
        <v>22359</v>
      </c>
      <c r="I348" s="14" t="str">
        <f t="shared" si="1"/>
        <v>Approval Threshold</v>
      </c>
    </row>
    <row r="349">
      <c r="A349" s="23" t="s">
        <v>713</v>
      </c>
      <c r="B349" s="22">
        <v>131.0</v>
      </c>
      <c r="C349" s="9">
        <v>1.3063264E7</v>
      </c>
      <c r="D349" s="9">
        <v>3.2927325E7</v>
      </c>
      <c r="E349" s="10" t="str">
        <f>IF(C349&gt;percent,"YES","NO")</f>
        <v>NO</v>
      </c>
      <c r="F349" s="19">
        <v>98750.0</v>
      </c>
      <c r="G349" s="12" t="str">
        <f t="shared" si="2"/>
        <v>NOT FUNDED</v>
      </c>
      <c r="H349" s="20">
        <f t="shared" si="3"/>
        <v>22359</v>
      </c>
      <c r="I349" s="14" t="str">
        <f t="shared" si="1"/>
        <v>Approval Threshold</v>
      </c>
    </row>
    <row r="350">
      <c r="A350" s="18" t="s">
        <v>714</v>
      </c>
      <c r="B350" s="22">
        <v>113.0</v>
      </c>
      <c r="C350" s="9">
        <v>1.3014992E7</v>
      </c>
      <c r="D350" s="9">
        <v>2.502844E7</v>
      </c>
      <c r="E350" s="10" t="str">
        <f>IF(C350&gt;percent,"YES","NO")</f>
        <v>NO</v>
      </c>
      <c r="F350" s="19">
        <v>99000.0</v>
      </c>
      <c r="G350" s="12" t="str">
        <f t="shared" si="2"/>
        <v>NOT FUNDED</v>
      </c>
      <c r="H350" s="20">
        <f t="shared" si="3"/>
        <v>22359</v>
      </c>
      <c r="I350" s="14" t="str">
        <f t="shared" si="1"/>
        <v>Approval Threshold</v>
      </c>
    </row>
    <row r="351">
      <c r="A351" s="18" t="s">
        <v>715</v>
      </c>
      <c r="B351" s="22">
        <v>126.0</v>
      </c>
      <c r="C351" s="9">
        <v>1.2969004E7</v>
      </c>
      <c r="D351" s="9">
        <v>2.8841361E7</v>
      </c>
      <c r="E351" s="10" t="str">
        <f>IF(C351&gt;percent,"YES","NO")</f>
        <v>NO</v>
      </c>
      <c r="F351" s="19">
        <v>40000.0</v>
      </c>
      <c r="G351" s="12" t="str">
        <f t="shared" si="2"/>
        <v>NOT FUNDED</v>
      </c>
      <c r="H351" s="20">
        <f t="shared" si="3"/>
        <v>22359</v>
      </c>
      <c r="I351" s="14" t="str">
        <f t="shared" si="1"/>
        <v>Approval Threshold</v>
      </c>
    </row>
    <row r="352">
      <c r="A352" s="18" t="s">
        <v>716</v>
      </c>
      <c r="B352" s="22">
        <v>118.0</v>
      </c>
      <c r="C352" s="9">
        <v>1.2945426E7</v>
      </c>
      <c r="D352" s="9">
        <v>3.3171664E7</v>
      </c>
      <c r="E352" s="10" t="str">
        <f>IF(C352&gt;percent,"YES","NO")</f>
        <v>NO</v>
      </c>
      <c r="F352" s="19">
        <v>60000.0</v>
      </c>
      <c r="G352" s="12" t="str">
        <f t="shared" si="2"/>
        <v>NOT FUNDED</v>
      </c>
      <c r="H352" s="20">
        <f t="shared" si="3"/>
        <v>22359</v>
      </c>
      <c r="I352" s="14" t="str">
        <f t="shared" si="1"/>
        <v>Approval Threshold</v>
      </c>
    </row>
    <row r="353">
      <c r="A353" s="18" t="s">
        <v>717</v>
      </c>
      <c r="B353" s="22">
        <v>123.0</v>
      </c>
      <c r="C353" s="9">
        <v>1.2899965E7</v>
      </c>
      <c r="D353" s="9">
        <v>2.9436915E7</v>
      </c>
      <c r="E353" s="10" t="str">
        <f>IF(C353&gt;percent,"YES","NO")</f>
        <v>NO</v>
      </c>
      <c r="F353" s="19">
        <v>15000.0</v>
      </c>
      <c r="G353" s="12" t="str">
        <f t="shared" si="2"/>
        <v>NOT FUNDED</v>
      </c>
      <c r="H353" s="20">
        <f t="shared" si="3"/>
        <v>22359</v>
      </c>
      <c r="I353" s="14" t="str">
        <f t="shared" si="1"/>
        <v>Approval Threshold</v>
      </c>
    </row>
    <row r="354">
      <c r="A354" s="18" t="s">
        <v>718</v>
      </c>
      <c r="B354" s="22">
        <v>112.0</v>
      </c>
      <c r="C354" s="9">
        <v>1.2898344E7</v>
      </c>
      <c r="D354" s="9">
        <v>2.8227128E7</v>
      </c>
      <c r="E354" s="10" t="str">
        <f>IF(C354&gt;percent,"YES","NO")</f>
        <v>NO</v>
      </c>
      <c r="F354" s="19">
        <v>40000.0</v>
      </c>
      <c r="G354" s="12" t="str">
        <f t="shared" si="2"/>
        <v>NOT FUNDED</v>
      </c>
      <c r="H354" s="20">
        <f t="shared" si="3"/>
        <v>22359</v>
      </c>
      <c r="I354" s="14" t="str">
        <f t="shared" si="1"/>
        <v>Approval Threshold</v>
      </c>
    </row>
    <row r="355">
      <c r="A355" s="18" t="s">
        <v>719</v>
      </c>
      <c r="B355" s="22">
        <v>125.0</v>
      </c>
      <c r="C355" s="9">
        <v>1.2799929E7</v>
      </c>
      <c r="D355" s="9">
        <v>3.4540624E7</v>
      </c>
      <c r="E355" s="10" t="str">
        <f>IF(C355&gt;percent,"YES","NO")</f>
        <v>NO</v>
      </c>
      <c r="F355" s="19">
        <v>100000.0</v>
      </c>
      <c r="G355" s="12" t="str">
        <f t="shared" si="2"/>
        <v>NOT FUNDED</v>
      </c>
      <c r="H355" s="20">
        <f t="shared" si="3"/>
        <v>22359</v>
      </c>
      <c r="I355" s="14" t="str">
        <f t="shared" si="1"/>
        <v>Approval Threshold</v>
      </c>
    </row>
    <row r="356">
      <c r="A356" s="18" t="s">
        <v>720</v>
      </c>
      <c r="B356" s="22">
        <v>130.0</v>
      </c>
      <c r="C356" s="9">
        <v>1.270314E7</v>
      </c>
      <c r="D356" s="9">
        <v>3.2477328E7</v>
      </c>
      <c r="E356" s="10" t="str">
        <f>IF(C356&gt;percent,"YES","NO")</f>
        <v>NO</v>
      </c>
      <c r="F356" s="19">
        <v>100000.0</v>
      </c>
      <c r="G356" s="12" t="str">
        <f t="shared" si="2"/>
        <v>NOT FUNDED</v>
      </c>
      <c r="H356" s="20">
        <f t="shared" si="3"/>
        <v>22359</v>
      </c>
      <c r="I356" s="14" t="str">
        <f t="shared" si="1"/>
        <v>Approval Threshold</v>
      </c>
    </row>
    <row r="357">
      <c r="A357" s="18" t="s">
        <v>721</v>
      </c>
      <c r="B357" s="22">
        <v>114.0</v>
      </c>
      <c r="C357" s="9">
        <v>1.2610003E7</v>
      </c>
      <c r="D357" s="9">
        <v>2.5452514E7</v>
      </c>
      <c r="E357" s="10" t="str">
        <f>IF(C357&gt;percent,"YES","NO")</f>
        <v>NO</v>
      </c>
      <c r="F357" s="19">
        <v>74172.0</v>
      </c>
      <c r="G357" s="12" t="str">
        <f t="shared" si="2"/>
        <v>NOT FUNDED</v>
      </c>
      <c r="H357" s="20">
        <f t="shared" si="3"/>
        <v>22359</v>
      </c>
      <c r="I357" s="14" t="str">
        <f t="shared" si="1"/>
        <v>Approval Threshold</v>
      </c>
    </row>
    <row r="358">
      <c r="A358" s="18" t="s">
        <v>722</v>
      </c>
      <c r="B358" s="22">
        <v>134.0</v>
      </c>
      <c r="C358" s="9">
        <v>1.2552547E7</v>
      </c>
      <c r="D358" s="9">
        <v>3.3810569E7</v>
      </c>
      <c r="E358" s="10" t="str">
        <f>IF(C358&gt;percent,"YES","NO")</f>
        <v>NO</v>
      </c>
      <c r="F358" s="19">
        <v>100000.0</v>
      </c>
      <c r="G358" s="12" t="str">
        <f t="shared" si="2"/>
        <v>NOT FUNDED</v>
      </c>
      <c r="H358" s="20">
        <f t="shared" si="3"/>
        <v>22359</v>
      </c>
      <c r="I358" s="14" t="str">
        <f t="shared" si="1"/>
        <v>Approval Threshold</v>
      </c>
    </row>
    <row r="359">
      <c r="A359" s="18" t="s">
        <v>723</v>
      </c>
      <c r="B359" s="22">
        <v>137.0</v>
      </c>
      <c r="C359" s="9">
        <v>1.2543156E7</v>
      </c>
      <c r="D359" s="9">
        <v>3.2657024E7</v>
      </c>
      <c r="E359" s="10" t="str">
        <f>IF(C359&gt;percent,"YES","NO")</f>
        <v>NO</v>
      </c>
      <c r="F359" s="19">
        <v>55324.0</v>
      </c>
      <c r="G359" s="12" t="str">
        <f t="shared" si="2"/>
        <v>NOT FUNDED</v>
      </c>
      <c r="H359" s="20">
        <f t="shared" si="3"/>
        <v>22359</v>
      </c>
      <c r="I359" s="14" t="str">
        <f t="shared" si="1"/>
        <v>Approval Threshold</v>
      </c>
    </row>
    <row r="360">
      <c r="A360" s="18" t="s">
        <v>724</v>
      </c>
      <c r="B360" s="22">
        <v>136.0</v>
      </c>
      <c r="C360" s="9">
        <v>1.2536818E7</v>
      </c>
      <c r="D360" s="9">
        <v>3.7209902E7</v>
      </c>
      <c r="E360" s="10" t="str">
        <f>IF(C360&gt;percent,"YES","NO")</f>
        <v>NO</v>
      </c>
      <c r="F360" s="19">
        <v>100000.0</v>
      </c>
      <c r="G360" s="12" t="str">
        <f t="shared" si="2"/>
        <v>NOT FUNDED</v>
      </c>
      <c r="H360" s="20">
        <f t="shared" si="3"/>
        <v>22359</v>
      </c>
      <c r="I360" s="14" t="str">
        <f t="shared" si="1"/>
        <v>Approval Threshold</v>
      </c>
    </row>
    <row r="361">
      <c r="A361" s="18" t="s">
        <v>725</v>
      </c>
      <c r="B361" s="22">
        <v>126.0</v>
      </c>
      <c r="C361" s="9">
        <v>1.2535595E7</v>
      </c>
      <c r="D361" s="9">
        <v>3.3268859E7</v>
      </c>
      <c r="E361" s="10" t="str">
        <f>IF(C361&gt;percent,"YES","NO")</f>
        <v>NO</v>
      </c>
      <c r="F361" s="19">
        <v>75000.0</v>
      </c>
      <c r="G361" s="12" t="str">
        <f t="shared" si="2"/>
        <v>NOT FUNDED</v>
      </c>
      <c r="H361" s="20">
        <f t="shared" si="3"/>
        <v>22359</v>
      </c>
      <c r="I361" s="14" t="str">
        <f t="shared" si="1"/>
        <v>Approval Threshold</v>
      </c>
    </row>
    <row r="362">
      <c r="A362" s="18" t="s">
        <v>726</v>
      </c>
      <c r="B362" s="22">
        <v>129.0</v>
      </c>
      <c r="C362" s="9">
        <v>1.2516783E7</v>
      </c>
      <c r="D362" s="9">
        <v>3.4249689E7</v>
      </c>
      <c r="E362" s="10" t="str">
        <f>IF(C362&gt;percent,"YES","NO")</f>
        <v>NO</v>
      </c>
      <c r="F362" s="19">
        <v>44500.0</v>
      </c>
      <c r="G362" s="12" t="str">
        <f t="shared" si="2"/>
        <v>NOT FUNDED</v>
      </c>
      <c r="H362" s="20">
        <f t="shared" si="3"/>
        <v>22359</v>
      </c>
      <c r="I362" s="14" t="str">
        <f t="shared" si="1"/>
        <v>Approval Threshold</v>
      </c>
    </row>
    <row r="363">
      <c r="A363" s="18" t="s">
        <v>727</v>
      </c>
      <c r="B363" s="22">
        <v>103.0</v>
      </c>
      <c r="C363" s="9">
        <v>1.2481063E7</v>
      </c>
      <c r="D363" s="9">
        <v>2.3328994E7</v>
      </c>
      <c r="E363" s="10" t="str">
        <f>IF(C363&gt;percent,"YES","NO")</f>
        <v>NO</v>
      </c>
      <c r="F363" s="19">
        <v>42000.0</v>
      </c>
      <c r="G363" s="12" t="str">
        <f t="shared" si="2"/>
        <v>NOT FUNDED</v>
      </c>
      <c r="H363" s="20">
        <f t="shared" si="3"/>
        <v>22359</v>
      </c>
      <c r="I363" s="14" t="str">
        <f t="shared" si="1"/>
        <v>Approval Threshold</v>
      </c>
    </row>
    <row r="364">
      <c r="A364" s="18" t="s">
        <v>728</v>
      </c>
      <c r="B364" s="22">
        <v>120.0</v>
      </c>
      <c r="C364" s="9">
        <v>1.242076E7</v>
      </c>
      <c r="D364" s="9">
        <v>3.8674027E7</v>
      </c>
      <c r="E364" s="10" t="str">
        <f>IF(C364&gt;percent,"YES","NO")</f>
        <v>NO</v>
      </c>
      <c r="F364" s="19">
        <v>100000.0</v>
      </c>
      <c r="G364" s="12" t="str">
        <f t="shared" si="2"/>
        <v>NOT FUNDED</v>
      </c>
      <c r="H364" s="20">
        <f t="shared" si="3"/>
        <v>22359</v>
      </c>
      <c r="I364" s="14" t="str">
        <f t="shared" si="1"/>
        <v>Approval Threshold</v>
      </c>
    </row>
    <row r="365">
      <c r="A365" s="18" t="s">
        <v>729</v>
      </c>
      <c r="B365" s="22">
        <v>118.0</v>
      </c>
      <c r="C365" s="9">
        <v>1.2401794E7</v>
      </c>
      <c r="D365" s="9">
        <v>2.4205185E7</v>
      </c>
      <c r="E365" s="10" t="str">
        <f>IF(C365&gt;percent,"YES","NO")</f>
        <v>NO</v>
      </c>
      <c r="F365" s="19">
        <v>35000.0</v>
      </c>
      <c r="G365" s="12" t="str">
        <f t="shared" si="2"/>
        <v>NOT FUNDED</v>
      </c>
      <c r="H365" s="20">
        <f t="shared" si="3"/>
        <v>22359</v>
      </c>
      <c r="I365" s="14" t="str">
        <f t="shared" si="1"/>
        <v>Approval Threshold</v>
      </c>
    </row>
    <row r="366">
      <c r="A366" s="18" t="s">
        <v>730</v>
      </c>
      <c r="B366" s="22">
        <v>128.0</v>
      </c>
      <c r="C366" s="9">
        <v>1.221151E7</v>
      </c>
      <c r="D366" s="9">
        <v>3.2569605E7</v>
      </c>
      <c r="E366" s="10" t="str">
        <f>IF(C366&gt;percent,"YES","NO")</f>
        <v>NO</v>
      </c>
      <c r="F366" s="19">
        <v>40000.0</v>
      </c>
      <c r="G366" s="12" t="str">
        <f t="shared" si="2"/>
        <v>NOT FUNDED</v>
      </c>
      <c r="H366" s="20">
        <f t="shared" si="3"/>
        <v>22359</v>
      </c>
      <c r="I366" s="14" t="str">
        <f t="shared" si="1"/>
        <v>Approval Threshold</v>
      </c>
    </row>
    <row r="367">
      <c r="A367" s="18" t="s">
        <v>731</v>
      </c>
      <c r="B367" s="22">
        <v>125.0</v>
      </c>
      <c r="C367" s="9">
        <v>1.2209039E7</v>
      </c>
      <c r="D367" s="9">
        <v>2.8431809E7</v>
      </c>
      <c r="E367" s="10" t="str">
        <f>IF(C367&gt;percent,"YES","NO")</f>
        <v>NO</v>
      </c>
      <c r="F367" s="19">
        <v>75000.0</v>
      </c>
      <c r="G367" s="12" t="str">
        <f t="shared" si="2"/>
        <v>NOT FUNDED</v>
      </c>
      <c r="H367" s="20">
        <f t="shared" si="3"/>
        <v>22359</v>
      </c>
      <c r="I367" s="14" t="str">
        <f t="shared" si="1"/>
        <v>Approval Threshold</v>
      </c>
    </row>
    <row r="368">
      <c r="A368" s="18" t="s">
        <v>732</v>
      </c>
      <c r="B368" s="22">
        <v>146.0</v>
      </c>
      <c r="C368" s="9">
        <v>1.2168866E7</v>
      </c>
      <c r="D368" s="9">
        <v>3.780745E7</v>
      </c>
      <c r="E368" s="10" t="str">
        <f>IF(C368&gt;percent,"YES","NO")</f>
        <v>NO</v>
      </c>
      <c r="F368" s="19">
        <v>100000.0</v>
      </c>
      <c r="G368" s="12" t="str">
        <f t="shared" si="2"/>
        <v>NOT FUNDED</v>
      </c>
      <c r="H368" s="20">
        <f t="shared" si="3"/>
        <v>22359</v>
      </c>
      <c r="I368" s="14" t="str">
        <f t="shared" si="1"/>
        <v>Approval Threshold</v>
      </c>
    </row>
    <row r="369">
      <c r="A369" s="18" t="s">
        <v>733</v>
      </c>
      <c r="B369" s="22">
        <v>125.0</v>
      </c>
      <c r="C369" s="9">
        <v>1.2131653E7</v>
      </c>
      <c r="D369" s="9">
        <v>3.2191648E7</v>
      </c>
      <c r="E369" s="10" t="str">
        <f>IF(C369&gt;percent,"YES","NO")</f>
        <v>NO</v>
      </c>
      <c r="F369" s="19">
        <v>75000.0</v>
      </c>
      <c r="G369" s="12" t="str">
        <f t="shared" si="2"/>
        <v>NOT FUNDED</v>
      </c>
      <c r="H369" s="20">
        <f t="shared" si="3"/>
        <v>22359</v>
      </c>
      <c r="I369" s="14" t="str">
        <f t="shared" si="1"/>
        <v>Approval Threshold</v>
      </c>
    </row>
    <row r="370">
      <c r="A370" s="18" t="s">
        <v>734</v>
      </c>
      <c r="B370" s="22">
        <v>136.0</v>
      </c>
      <c r="C370" s="9">
        <v>1.2040793E7</v>
      </c>
      <c r="D370" s="9">
        <v>2.9611966E7</v>
      </c>
      <c r="E370" s="10" t="str">
        <f>IF(C370&gt;percent,"YES","NO")</f>
        <v>NO</v>
      </c>
      <c r="F370" s="19">
        <v>92000.0</v>
      </c>
      <c r="G370" s="12" t="str">
        <f t="shared" si="2"/>
        <v>NOT FUNDED</v>
      </c>
      <c r="H370" s="20">
        <f t="shared" si="3"/>
        <v>22359</v>
      </c>
      <c r="I370" s="14" t="str">
        <f t="shared" si="1"/>
        <v>Approval Threshold</v>
      </c>
    </row>
    <row r="371">
      <c r="A371" s="18" t="s">
        <v>735</v>
      </c>
      <c r="B371" s="22">
        <v>132.0</v>
      </c>
      <c r="C371" s="9">
        <v>1.2040045E7</v>
      </c>
      <c r="D371" s="9">
        <v>3.3871855E7</v>
      </c>
      <c r="E371" s="10" t="str">
        <f>IF(C371&gt;percent,"YES","NO")</f>
        <v>NO</v>
      </c>
      <c r="F371" s="19">
        <v>96000.0</v>
      </c>
      <c r="G371" s="12" t="str">
        <f t="shared" si="2"/>
        <v>NOT FUNDED</v>
      </c>
      <c r="H371" s="20">
        <f t="shared" si="3"/>
        <v>22359</v>
      </c>
      <c r="I371" s="14" t="str">
        <f t="shared" si="1"/>
        <v>Approval Threshold</v>
      </c>
    </row>
    <row r="372">
      <c r="A372" s="18" t="s">
        <v>736</v>
      </c>
      <c r="B372" s="22">
        <v>117.0</v>
      </c>
      <c r="C372" s="9">
        <v>1.2028311E7</v>
      </c>
      <c r="D372" s="9">
        <v>2.7985555E7</v>
      </c>
      <c r="E372" s="10" t="str">
        <f>IF(C372&gt;percent,"YES","NO")</f>
        <v>NO</v>
      </c>
      <c r="F372" s="19">
        <v>50000.0</v>
      </c>
      <c r="G372" s="12" t="str">
        <f t="shared" si="2"/>
        <v>NOT FUNDED</v>
      </c>
      <c r="H372" s="20">
        <f t="shared" si="3"/>
        <v>22359</v>
      </c>
      <c r="I372" s="14" t="str">
        <f t="shared" si="1"/>
        <v>Approval Threshold</v>
      </c>
    </row>
    <row r="373">
      <c r="A373" s="18" t="s">
        <v>737</v>
      </c>
      <c r="B373" s="22">
        <v>138.0</v>
      </c>
      <c r="C373" s="9">
        <v>1.1961277E7</v>
      </c>
      <c r="D373" s="9">
        <v>2.8574511E7</v>
      </c>
      <c r="E373" s="10" t="str">
        <f>IF(C373&gt;percent,"YES","NO")</f>
        <v>NO</v>
      </c>
      <c r="F373" s="19">
        <v>92512.0</v>
      </c>
      <c r="G373" s="12" t="str">
        <f t="shared" si="2"/>
        <v>NOT FUNDED</v>
      </c>
      <c r="H373" s="20">
        <f t="shared" si="3"/>
        <v>22359</v>
      </c>
      <c r="I373" s="14" t="str">
        <f t="shared" si="1"/>
        <v>Approval Threshold</v>
      </c>
    </row>
    <row r="374">
      <c r="A374" s="18" t="s">
        <v>738</v>
      </c>
      <c r="B374" s="22">
        <v>136.0</v>
      </c>
      <c r="C374" s="9">
        <v>1.1888178E7</v>
      </c>
      <c r="D374" s="9">
        <v>3.3458755E7</v>
      </c>
      <c r="E374" s="10" t="str">
        <f>IF(C374&gt;percent,"YES","NO")</f>
        <v>NO</v>
      </c>
      <c r="F374" s="19">
        <v>60000.0</v>
      </c>
      <c r="G374" s="12" t="str">
        <f t="shared" si="2"/>
        <v>NOT FUNDED</v>
      </c>
      <c r="H374" s="20">
        <f t="shared" si="3"/>
        <v>22359</v>
      </c>
      <c r="I374" s="14" t="str">
        <f t="shared" si="1"/>
        <v>Approval Threshold</v>
      </c>
    </row>
    <row r="375">
      <c r="A375" s="18" t="s">
        <v>739</v>
      </c>
      <c r="B375" s="22">
        <v>126.0</v>
      </c>
      <c r="C375" s="9">
        <v>1.1858414E7</v>
      </c>
      <c r="D375" s="9">
        <v>3.0839476E7</v>
      </c>
      <c r="E375" s="10" t="str">
        <f>IF(C375&gt;percent,"YES","NO")</f>
        <v>NO</v>
      </c>
      <c r="F375" s="19">
        <v>60000.0</v>
      </c>
      <c r="G375" s="12" t="str">
        <f t="shared" si="2"/>
        <v>NOT FUNDED</v>
      </c>
      <c r="H375" s="20">
        <f t="shared" si="3"/>
        <v>22359</v>
      </c>
      <c r="I375" s="14" t="str">
        <f t="shared" si="1"/>
        <v>Approval Threshold</v>
      </c>
    </row>
    <row r="376">
      <c r="A376" s="18" t="s">
        <v>740</v>
      </c>
      <c r="B376" s="22">
        <v>139.0</v>
      </c>
      <c r="C376" s="9">
        <v>1.1767035E7</v>
      </c>
      <c r="D376" s="9">
        <v>3.1730981E7</v>
      </c>
      <c r="E376" s="10" t="str">
        <f>IF(C376&gt;percent,"YES","NO")</f>
        <v>NO</v>
      </c>
      <c r="F376" s="19">
        <v>70318.0</v>
      </c>
      <c r="G376" s="12" t="str">
        <f t="shared" si="2"/>
        <v>NOT FUNDED</v>
      </c>
      <c r="H376" s="20">
        <f t="shared" si="3"/>
        <v>22359</v>
      </c>
      <c r="I376" s="14" t="str">
        <f t="shared" si="1"/>
        <v>Approval Threshold</v>
      </c>
    </row>
    <row r="377">
      <c r="A377" s="18" t="s">
        <v>741</v>
      </c>
      <c r="B377" s="22">
        <v>135.0</v>
      </c>
      <c r="C377" s="9">
        <v>1.1737927E7</v>
      </c>
      <c r="D377" s="9">
        <v>2.6953942E7</v>
      </c>
      <c r="E377" s="10" t="str">
        <f>IF(C377&gt;percent,"YES","NO")</f>
        <v>NO</v>
      </c>
      <c r="F377" s="19">
        <v>50000.0</v>
      </c>
      <c r="G377" s="12" t="str">
        <f t="shared" si="2"/>
        <v>NOT FUNDED</v>
      </c>
      <c r="H377" s="20">
        <f t="shared" si="3"/>
        <v>22359</v>
      </c>
      <c r="I377" s="14" t="str">
        <f t="shared" si="1"/>
        <v>Approval Threshold</v>
      </c>
    </row>
    <row r="378">
      <c r="A378" s="18" t="s">
        <v>742</v>
      </c>
      <c r="B378" s="22">
        <v>117.0</v>
      </c>
      <c r="C378" s="9">
        <v>1.1713371E7</v>
      </c>
      <c r="D378" s="9">
        <v>3.0101199E7</v>
      </c>
      <c r="E378" s="10" t="str">
        <f>IF(C378&gt;percent,"YES","NO")</f>
        <v>NO</v>
      </c>
      <c r="F378" s="19">
        <v>40000.0</v>
      </c>
      <c r="G378" s="12" t="str">
        <f t="shared" si="2"/>
        <v>NOT FUNDED</v>
      </c>
      <c r="H378" s="20">
        <f t="shared" si="3"/>
        <v>22359</v>
      </c>
      <c r="I378" s="14" t="str">
        <f t="shared" si="1"/>
        <v>Approval Threshold</v>
      </c>
    </row>
    <row r="379">
      <c r="A379" s="18" t="s">
        <v>743</v>
      </c>
      <c r="B379" s="22">
        <v>123.0</v>
      </c>
      <c r="C379" s="9">
        <v>1.1699512E7</v>
      </c>
      <c r="D379" s="9">
        <v>2.5352812E7</v>
      </c>
      <c r="E379" s="10" t="str">
        <f>IF(C379&gt;percent,"YES","NO")</f>
        <v>NO</v>
      </c>
      <c r="F379" s="19">
        <v>65000.0</v>
      </c>
      <c r="G379" s="12" t="str">
        <f t="shared" si="2"/>
        <v>NOT FUNDED</v>
      </c>
      <c r="H379" s="20">
        <f t="shared" si="3"/>
        <v>22359</v>
      </c>
      <c r="I379" s="14" t="str">
        <f t="shared" si="1"/>
        <v>Approval Threshold</v>
      </c>
    </row>
    <row r="380">
      <c r="A380" s="18" t="s">
        <v>744</v>
      </c>
      <c r="B380" s="22">
        <v>145.0</v>
      </c>
      <c r="C380" s="9">
        <v>1.1674257E7</v>
      </c>
      <c r="D380" s="9">
        <v>6.9468377E7</v>
      </c>
      <c r="E380" s="10" t="str">
        <f>IF(C380&gt;percent,"YES","NO")</f>
        <v>NO</v>
      </c>
      <c r="F380" s="19">
        <v>50527.0</v>
      </c>
      <c r="G380" s="12" t="str">
        <f t="shared" si="2"/>
        <v>NOT FUNDED</v>
      </c>
      <c r="H380" s="20">
        <f t="shared" si="3"/>
        <v>22359</v>
      </c>
      <c r="I380" s="14" t="str">
        <f t="shared" si="1"/>
        <v>Approval Threshold</v>
      </c>
    </row>
    <row r="381">
      <c r="A381" s="18" t="s">
        <v>745</v>
      </c>
      <c r="B381" s="22">
        <v>144.0</v>
      </c>
      <c r="C381" s="9">
        <v>1.163862E7</v>
      </c>
      <c r="D381" s="9">
        <v>3.0645754E7</v>
      </c>
      <c r="E381" s="10" t="str">
        <f>IF(C381&gt;percent,"YES","NO")</f>
        <v>NO</v>
      </c>
      <c r="F381" s="19">
        <v>40000.0</v>
      </c>
      <c r="G381" s="12" t="str">
        <f t="shared" si="2"/>
        <v>NOT FUNDED</v>
      </c>
      <c r="H381" s="20">
        <f t="shared" si="3"/>
        <v>22359</v>
      </c>
      <c r="I381" s="14" t="str">
        <f t="shared" si="1"/>
        <v>Approval Threshold</v>
      </c>
    </row>
    <row r="382">
      <c r="A382" s="18" t="s">
        <v>746</v>
      </c>
      <c r="B382" s="22">
        <v>121.0</v>
      </c>
      <c r="C382" s="9">
        <v>1.1598096E7</v>
      </c>
      <c r="D382" s="9">
        <v>3.8512412E7</v>
      </c>
      <c r="E382" s="10" t="str">
        <f>IF(C382&gt;percent,"YES","NO")</f>
        <v>NO</v>
      </c>
      <c r="F382" s="19">
        <v>100000.0</v>
      </c>
      <c r="G382" s="12" t="str">
        <f t="shared" si="2"/>
        <v>NOT FUNDED</v>
      </c>
      <c r="H382" s="20">
        <f t="shared" si="3"/>
        <v>22359</v>
      </c>
      <c r="I382" s="14" t="str">
        <f t="shared" si="1"/>
        <v>Approval Threshold</v>
      </c>
    </row>
    <row r="383">
      <c r="A383" s="18" t="s">
        <v>747</v>
      </c>
      <c r="B383" s="22">
        <v>119.0</v>
      </c>
      <c r="C383" s="9">
        <v>1.159392E7</v>
      </c>
      <c r="D383" s="9">
        <v>2.8426171E7</v>
      </c>
      <c r="E383" s="10" t="str">
        <f>IF(C383&gt;percent,"YES","NO")</f>
        <v>NO</v>
      </c>
      <c r="F383" s="19">
        <v>33050.0</v>
      </c>
      <c r="G383" s="12" t="str">
        <f t="shared" si="2"/>
        <v>NOT FUNDED</v>
      </c>
      <c r="H383" s="20">
        <f t="shared" si="3"/>
        <v>22359</v>
      </c>
      <c r="I383" s="14" t="str">
        <f t="shared" si="1"/>
        <v>Approval Threshold</v>
      </c>
    </row>
    <row r="384">
      <c r="A384" s="18" t="s">
        <v>748</v>
      </c>
      <c r="B384" s="22">
        <v>121.0</v>
      </c>
      <c r="C384" s="9">
        <v>1.1592938E7</v>
      </c>
      <c r="D384" s="9">
        <v>3.1146634E7</v>
      </c>
      <c r="E384" s="10" t="str">
        <f>IF(C384&gt;percent,"YES","NO")</f>
        <v>NO</v>
      </c>
      <c r="F384" s="19">
        <v>80000.0</v>
      </c>
      <c r="G384" s="12" t="str">
        <f t="shared" si="2"/>
        <v>NOT FUNDED</v>
      </c>
      <c r="H384" s="20">
        <f t="shared" si="3"/>
        <v>22359</v>
      </c>
      <c r="I384" s="14" t="str">
        <f t="shared" si="1"/>
        <v>Approval Threshold</v>
      </c>
    </row>
    <row r="385">
      <c r="A385" s="18" t="s">
        <v>749</v>
      </c>
      <c r="B385" s="22">
        <v>131.0</v>
      </c>
      <c r="C385" s="9">
        <v>1.1580588E7</v>
      </c>
      <c r="D385" s="9">
        <v>3.1650176E7</v>
      </c>
      <c r="E385" s="10" t="str">
        <f>IF(C385&gt;percent,"YES","NO")</f>
        <v>NO</v>
      </c>
      <c r="F385" s="19">
        <v>100000.0</v>
      </c>
      <c r="G385" s="12" t="str">
        <f t="shared" si="2"/>
        <v>NOT FUNDED</v>
      </c>
      <c r="H385" s="20">
        <f t="shared" si="3"/>
        <v>22359</v>
      </c>
      <c r="I385" s="14" t="str">
        <f t="shared" si="1"/>
        <v>Approval Threshold</v>
      </c>
    </row>
    <row r="386">
      <c r="A386" s="18" t="s">
        <v>750</v>
      </c>
      <c r="B386" s="22">
        <v>112.0</v>
      </c>
      <c r="C386" s="9">
        <v>1.1480165E7</v>
      </c>
      <c r="D386" s="9">
        <v>2.727778E7</v>
      </c>
      <c r="E386" s="10" t="str">
        <f>IF(C386&gt;percent,"YES","NO")</f>
        <v>NO</v>
      </c>
      <c r="F386" s="19">
        <v>84000.0</v>
      </c>
      <c r="G386" s="12" t="str">
        <f t="shared" si="2"/>
        <v>NOT FUNDED</v>
      </c>
      <c r="H386" s="20">
        <f t="shared" si="3"/>
        <v>22359</v>
      </c>
      <c r="I386" s="14" t="str">
        <f t="shared" si="1"/>
        <v>Approval Threshold</v>
      </c>
    </row>
    <row r="387">
      <c r="A387" s="18" t="s">
        <v>751</v>
      </c>
      <c r="B387" s="22">
        <v>163.0</v>
      </c>
      <c r="C387" s="9">
        <v>1.144502E7</v>
      </c>
      <c r="D387" s="9">
        <v>3.279593E7</v>
      </c>
      <c r="E387" s="10" t="str">
        <f>IF(C387&gt;percent,"YES","NO")</f>
        <v>NO</v>
      </c>
      <c r="F387" s="19">
        <v>100000.0</v>
      </c>
      <c r="G387" s="12" t="str">
        <f t="shared" si="2"/>
        <v>NOT FUNDED</v>
      </c>
      <c r="H387" s="20">
        <f t="shared" si="3"/>
        <v>22359</v>
      </c>
      <c r="I387" s="14" t="str">
        <f t="shared" si="1"/>
        <v>Approval Threshold</v>
      </c>
    </row>
    <row r="388">
      <c r="A388" s="18" t="s">
        <v>752</v>
      </c>
      <c r="B388" s="22">
        <v>120.0</v>
      </c>
      <c r="C388" s="9">
        <v>1.1422478E7</v>
      </c>
      <c r="D388" s="9">
        <v>2.3144888E7</v>
      </c>
      <c r="E388" s="10" t="str">
        <f>IF(C388&gt;percent,"YES","NO")</f>
        <v>NO</v>
      </c>
      <c r="F388" s="19">
        <v>30000.0</v>
      </c>
      <c r="G388" s="12" t="str">
        <f t="shared" si="2"/>
        <v>NOT FUNDED</v>
      </c>
      <c r="H388" s="20">
        <f t="shared" si="3"/>
        <v>22359</v>
      </c>
      <c r="I388" s="14" t="str">
        <f t="shared" si="1"/>
        <v>Approval Threshold</v>
      </c>
    </row>
    <row r="389">
      <c r="A389" s="18" t="s">
        <v>753</v>
      </c>
      <c r="B389" s="22">
        <v>119.0</v>
      </c>
      <c r="C389" s="9">
        <v>1.140799E7</v>
      </c>
      <c r="D389" s="9">
        <v>3.0245571E7</v>
      </c>
      <c r="E389" s="10" t="str">
        <f>IF(C389&gt;percent,"YES","NO")</f>
        <v>NO</v>
      </c>
      <c r="F389" s="19">
        <v>55767.0</v>
      </c>
      <c r="G389" s="12" t="str">
        <f t="shared" si="2"/>
        <v>NOT FUNDED</v>
      </c>
      <c r="H389" s="20">
        <f t="shared" si="3"/>
        <v>22359</v>
      </c>
      <c r="I389" s="14" t="str">
        <f t="shared" si="1"/>
        <v>Approval Threshold</v>
      </c>
    </row>
    <row r="390">
      <c r="A390" s="18" t="s">
        <v>754</v>
      </c>
      <c r="B390" s="22">
        <v>128.0</v>
      </c>
      <c r="C390" s="9">
        <v>1.1364709E7</v>
      </c>
      <c r="D390" s="9">
        <v>2.9240209E7</v>
      </c>
      <c r="E390" s="10" t="str">
        <f>IF(C390&gt;percent,"YES","NO")</f>
        <v>NO</v>
      </c>
      <c r="F390" s="19">
        <v>75000.0</v>
      </c>
      <c r="G390" s="12" t="str">
        <f t="shared" si="2"/>
        <v>NOT FUNDED</v>
      </c>
      <c r="H390" s="20">
        <f t="shared" si="3"/>
        <v>22359</v>
      </c>
      <c r="I390" s="14" t="str">
        <f t="shared" si="1"/>
        <v>Approval Threshold</v>
      </c>
    </row>
    <row r="391">
      <c r="A391" s="18" t="s">
        <v>755</v>
      </c>
      <c r="B391" s="22">
        <v>129.0</v>
      </c>
      <c r="C391" s="9">
        <v>1.1266765E7</v>
      </c>
      <c r="D391" s="9">
        <v>3.3184701E7</v>
      </c>
      <c r="E391" s="10" t="str">
        <f>IF(C391&gt;percent,"YES","NO")</f>
        <v>NO</v>
      </c>
      <c r="F391" s="19">
        <v>20000.0</v>
      </c>
      <c r="G391" s="12" t="str">
        <f t="shared" si="2"/>
        <v>NOT FUNDED</v>
      </c>
      <c r="H391" s="20">
        <f t="shared" si="3"/>
        <v>22359</v>
      </c>
      <c r="I391" s="14" t="str">
        <f t="shared" si="1"/>
        <v>Approval Threshold</v>
      </c>
    </row>
    <row r="392">
      <c r="A392" s="18" t="s">
        <v>756</v>
      </c>
      <c r="B392" s="22">
        <v>155.0</v>
      </c>
      <c r="C392" s="9">
        <v>1.12651E7</v>
      </c>
      <c r="D392" s="9">
        <v>3.4888293E7</v>
      </c>
      <c r="E392" s="10" t="str">
        <f>IF(C392&gt;percent,"YES","NO")</f>
        <v>NO</v>
      </c>
      <c r="F392" s="19">
        <v>88000.0</v>
      </c>
      <c r="G392" s="12" t="str">
        <f t="shared" si="2"/>
        <v>NOT FUNDED</v>
      </c>
      <c r="H392" s="20">
        <f t="shared" si="3"/>
        <v>22359</v>
      </c>
      <c r="I392" s="14" t="str">
        <f t="shared" si="1"/>
        <v>Approval Threshold</v>
      </c>
    </row>
    <row r="393">
      <c r="A393" s="18" t="s">
        <v>757</v>
      </c>
      <c r="B393" s="22">
        <v>128.0</v>
      </c>
      <c r="C393" s="9">
        <v>1.1260871E7</v>
      </c>
      <c r="D393" s="9">
        <v>3.3905979E7</v>
      </c>
      <c r="E393" s="10" t="str">
        <f>IF(C393&gt;percent,"YES","NO")</f>
        <v>NO</v>
      </c>
      <c r="F393" s="19">
        <v>50000.0</v>
      </c>
      <c r="G393" s="12" t="str">
        <f t="shared" si="2"/>
        <v>NOT FUNDED</v>
      </c>
      <c r="H393" s="20">
        <f t="shared" si="3"/>
        <v>22359</v>
      </c>
      <c r="I393" s="14" t="str">
        <f t="shared" si="1"/>
        <v>Approval Threshold</v>
      </c>
    </row>
    <row r="394">
      <c r="A394" s="18" t="s">
        <v>758</v>
      </c>
      <c r="B394" s="22">
        <v>169.0</v>
      </c>
      <c r="C394" s="9">
        <v>1.1236762E7</v>
      </c>
      <c r="D394" s="9">
        <v>3.3352558E7</v>
      </c>
      <c r="E394" s="10" t="str">
        <f>IF(C394&gt;percent,"YES","NO")</f>
        <v>NO</v>
      </c>
      <c r="F394" s="19">
        <v>100000.0</v>
      </c>
      <c r="G394" s="12" t="str">
        <f t="shared" si="2"/>
        <v>NOT FUNDED</v>
      </c>
      <c r="H394" s="20">
        <f t="shared" si="3"/>
        <v>22359</v>
      </c>
      <c r="I394" s="14" t="str">
        <f t="shared" si="1"/>
        <v>Approval Threshold</v>
      </c>
    </row>
    <row r="395">
      <c r="A395" s="18" t="s">
        <v>759</v>
      </c>
      <c r="B395" s="22">
        <v>119.0</v>
      </c>
      <c r="C395" s="9">
        <v>1.1198807E7</v>
      </c>
      <c r="D395" s="9">
        <v>2.8534605E7</v>
      </c>
      <c r="E395" s="10" t="str">
        <f>IF(C395&gt;percent,"YES","NO")</f>
        <v>NO</v>
      </c>
      <c r="F395" s="19">
        <v>42857.0</v>
      </c>
      <c r="G395" s="12" t="str">
        <f t="shared" si="2"/>
        <v>NOT FUNDED</v>
      </c>
      <c r="H395" s="20">
        <f t="shared" si="3"/>
        <v>22359</v>
      </c>
      <c r="I395" s="14" t="str">
        <f t="shared" si="1"/>
        <v>Approval Threshold</v>
      </c>
    </row>
    <row r="396">
      <c r="A396" s="18" t="s">
        <v>760</v>
      </c>
      <c r="B396" s="22">
        <v>129.0</v>
      </c>
      <c r="C396" s="9">
        <v>1.1135002E7</v>
      </c>
      <c r="D396" s="9">
        <v>3.4978877E7</v>
      </c>
      <c r="E396" s="10" t="str">
        <f>IF(C396&gt;percent,"YES","NO")</f>
        <v>NO</v>
      </c>
      <c r="F396" s="19">
        <v>100000.0</v>
      </c>
      <c r="G396" s="12" t="str">
        <f t="shared" si="2"/>
        <v>NOT FUNDED</v>
      </c>
      <c r="H396" s="20">
        <f t="shared" si="3"/>
        <v>22359</v>
      </c>
      <c r="I396" s="14" t="str">
        <f t="shared" si="1"/>
        <v>Approval Threshold</v>
      </c>
    </row>
    <row r="397">
      <c r="A397" s="18" t="s">
        <v>761</v>
      </c>
      <c r="B397" s="22">
        <v>115.0</v>
      </c>
      <c r="C397" s="9">
        <v>1.1120696E7</v>
      </c>
      <c r="D397" s="9">
        <v>2.9637997E7</v>
      </c>
      <c r="E397" s="10" t="str">
        <f>IF(C397&gt;percent,"YES","NO")</f>
        <v>NO</v>
      </c>
      <c r="F397" s="19">
        <v>22475.0</v>
      </c>
      <c r="G397" s="12" t="str">
        <f t="shared" si="2"/>
        <v>NOT FUNDED</v>
      </c>
      <c r="H397" s="20">
        <f t="shared" si="3"/>
        <v>22359</v>
      </c>
      <c r="I397" s="14" t="str">
        <f t="shared" si="1"/>
        <v>Approval Threshold</v>
      </c>
    </row>
    <row r="398">
      <c r="A398" s="18" t="s">
        <v>762</v>
      </c>
      <c r="B398" s="22">
        <v>125.0</v>
      </c>
      <c r="C398" s="9">
        <v>1.10831E7</v>
      </c>
      <c r="D398" s="9">
        <v>3.3294224E7</v>
      </c>
      <c r="E398" s="10" t="str">
        <f>IF(C398&gt;percent,"YES","NO")</f>
        <v>NO</v>
      </c>
      <c r="F398" s="19">
        <v>89500.0</v>
      </c>
      <c r="G398" s="12" t="str">
        <f t="shared" si="2"/>
        <v>NOT FUNDED</v>
      </c>
      <c r="H398" s="20">
        <f t="shared" si="3"/>
        <v>22359</v>
      </c>
      <c r="I398" s="14" t="str">
        <f t="shared" si="1"/>
        <v>Approval Threshold</v>
      </c>
    </row>
    <row r="399">
      <c r="A399" s="18" t="s">
        <v>763</v>
      </c>
      <c r="B399" s="22">
        <v>119.0</v>
      </c>
      <c r="C399" s="9">
        <v>1.0990661E7</v>
      </c>
      <c r="D399" s="9">
        <v>3.4269757E7</v>
      </c>
      <c r="E399" s="10" t="str">
        <f>IF(C399&gt;percent,"YES","NO")</f>
        <v>NO</v>
      </c>
      <c r="F399" s="19">
        <v>35000.0</v>
      </c>
      <c r="G399" s="12" t="str">
        <f t="shared" si="2"/>
        <v>NOT FUNDED</v>
      </c>
      <c r="H399" s="20">
        <f t="shared" si="3"/>
        <v>22359</v>
      </c>
      <c r="I399" s="14" t="str">
        <f t="shared" si="1"/>
        <v>Approval Threshold</v>
      </c>
    </row>
    <row r="400">
      <c r="A400" s="18" t="s">
        <v>764</v>
      </c>
      <c r="B400" s="22">
        <v>145.0</v>
      </c>
      <c r="C400" s="9">
        <v>1.0989724E7</v>
      </c>
      <c r="D400" s="9">
        <v>3.7684114E7</v>
      </c>
      <c r="E400" s="10" t="str">
        <f>IF(C400&gt;percent,"YES","NO")</f>
        <v>NO</v>
      </c>
      <c r="F400" s="19">
        <v>99406.0</v>
      </c>
      <c r="G400" s="12" t="str">
        <f t="shared" si="2"/>
        <v>NOT FUNDED</v>
      </c>
      <c r="H400" s="20">
        <f t="shared" si="3"/>
        <v>22359</v>
      </c>
      <c r="I400" s="14" t="str">
        <f t="shared" si="1"/>
        <v>Approval Threshold</v>
      </c>
    </row>
    <row r="401">
      <c r="A401" s="18" t="s">
        <v>765</v>
      </c>
      <c r="B401" s="22">
        <v>116.0</v>
      </c>
      <c r="C401" s="9">
        <v>1.0926414E7</v>
      </c>
      <c r="D401" s="9">
        <v>2.7798294E7</v>
      </c>
      <c r="E401" s="10" t="str">
        <f>IF(C401&gt;percent,"YES","NO")</f>
        <v>NO</v>
      </c>
      <c r="F401" s="19">
        <v>80000.0</v>
      </c>
      <c r="G401" s="12" t="str">
        <f t="shared" si="2"/>
        <v>NOT FUNDED</v>
      </c>
      <c r="H401" s="20">
        <f t="shared" si="3"/>
        <v>22359</v>
      </c>
      <c r="I401" s="14" t="str">
        <f t="shared" si="1"/>
        <v>Approval Threshold</v>
      </c>
    </row>
    <row r="402">
      <c r="A402" s="23" t="s">
        <v>766</v>
      </c>
      <c r="B402" s="22">
        <v>124.0</v>
      </c>
      <c r="C402" s="9">
        <v>1.0861378E7</v>
      </c>
      <c r="D402" s="9">
        <v>3.6542516E7</v>
      </c>
      <c r="E402" s="10" t="str">
        <f>IF(C402&gt;percent,"YES","NO")</f>
        <v>NO</v>
      </c>
      <c r="F402" s="19">
        <v>100000.0</v>
      </c>
      <c r="G402" s="12" t="str">
        <f t="shared" si="2"/>
        <v>NOT FUNDED</v>
      </c>
      <c r="H402" s="20">
        <f t="shared" si="3"/>
        <v>22359</v>
      </c>
      <c r="I402" s="14" t="str">
        <f t="shared" si="1"/>
        <v>Approval Threshold</v>
      </c>
    </row>
    <row r="403">
      <c r="A403" s="18" t="s">
        <v>767</v>
      </c>
      <c r="B403" s="22">
        <v>134.0</v>
      </c>
      <c r="C403" s="9">
        <v>1.0751132E7</v>
      </c>
      <c r="D403" s="9">
        <v>3.3914894E7</v>
      </c>
      <c r="E403" s="10" t="str">
        <f>IF(C403&gt;percent,"YES","NO")</f>
        <v>NO</v>
      </c>
      <c r="F403" s="19">
        <v>50000.0</v>
      </c>
      <c r="G403" s="12" t="str">
        <f t="shared" si="2"/>
        <v>NOT FUNDED</v>
      </c>
      <c r="H403" s="20">
        <f t="shared" si="3"/>
        <v>22359</v>
      </c>
      <c r="I403" s="14" t="str">
        <f t="shared" si="1"/>
        <v>Approval Threshold</v>
      </c>
    </row>
    <row r="404">
      <c r="A404" s="18" t="s">
        <v>768</v>
      </c>
      <c r="B404" s="22">
        <v>121.0</v>
      </c>
      <c r="C404" s="9">
        <v>1.0721243E7</v>
      </c>
      <c r="D404" s="9">
        <v>2.8925648E7</v>
      </c>
      <c r="E404" s="10" t="str">
        <f>IF(C404&gt;percent,"YES","NO")</f>
        <v>NO</v>
      </c>
      <c r="F404" s="19">
        <v>20000.0</v>
      </c>
      <c r="G404" s="12" t="str">
        <f t="shared" si="2"/>
        <v>NOT FUNDED</v>
      </c>
      <c r="H404" s="20">
        <f t="shared" si="3"/>
        <v>22359</v>
      </c>
      <c r="I404" s="14" t="str">
        <f t="shared" si="1"/>
        <v>Approval Threshold</v>
      </c>
    </row>
    <row r="405">
      <c r="A405" s="18" t="s">
        <v>769</v>
      </c>
      <c r="B405" s="22">
        <v>119.0</v>
      </c>
      <c r="C405" s="9">
        <v>1.0703212E7</v>
      </c>
      <c r="D405" s="9">
        <v>2.7501126E7</v>
      </c>
      <c r="E405" s="10" t="str">
        <f>IF(C405&gt;percent,"YES","NO")</f>
        <v>NO</v>
      </c>
      <c r="F405" s="19">
        <v>75000.0</v>
      </c>
      <c r="G405" s="12" t="str">
        <f t="shared" si="2"/>
        <v>NOT FUNDED</v>
      </c>
      <c r="H405" s="20">
        <f t="shared" si="3"/>
        <v>22359</v>
      </c>
      <c r="I405" s="14" t="str">
        <f t="shared" si="1"/>
        <v>Approval Threshold</v>
      </c>
    </row>
    <row r="406">
      <c r="A406" s="18" t="s">
        <v>770</v>
      </c>
      <c r="B406" s="22">
        <v>145.0</v>
      </c>
      <c r="C406" s="9">
        <v>1.0666826E7</v>
      </c>
      <c r="D406" s="9">
        <v>3.3424047E7</v>
      </c>
      <c r="E406" s="10" t="str">
        <f>IF(C406&gt;percent,"YES","NO")</f>
        <v>NO</v>
      </c>
      <c r="F406" s="19">
        <v>15000.0</v>
      </c>
      <c r="G406" s="12" t="str">
        <f t="shared" si="2"/>
        <v>NOT FUNDED</v>
      </c>
      <c r="H406" s="20">
        <f t="shared" si="3"/>
        <v>22359</v>
      </c>
      <c r="I406" s="14" t="str">
        <f t="shared" si="1"/>
        <v>Approval Threshold</v>
      </c>
    </row>
    <row r="407">
      <c r="A407" s="18" t="s">
        <v>771</v>
      </c>
      <c r="B407" s="22">
        <v>116.0</v>
      </c>
      <c r="C407" s="9">
        <v>1.0545658E7</v>
      </c>
      <c r="D407" s="9">
        <v>3.3585543E7</v>
      </c>
      <c r="E407" s="10" t="str">
        <f>IF(C407&gt;percent,"YES","NO")</f>
        <v>NO</v>
      </c>
      <c r="F407" s="19">
        <v>100000.0</v>
      </c>
      <c r="G407" s="12" t="str">
        <f t="shared" si="2"/>
        <v>NOT FUNDED</v>
      </c>
      <c r="H407" s="20">
        <f t="shared" si="3"/>
        <v>22359</v>
      </c>
      <c r="I407" s="14" t="str">
        <f t="shared" si="1"/>
        <v>Approval Threshold</v>
      </c>
    </row>
    <row r="408">
      <c r="A408" s="18" t="s">
        <v>772</v>
      </c>
      <c r="B408" s="22">
        <v>117.0</v>
      </c>
      <c r="C408" s="9">
        <v>1.0508717E7</v>
      </c>
      <c r="D408" s="9">
        <v>3.349187E7</v>
      </c>
      <c r="E408" s="10" t="str">
        <f>IF(C408&gt;percent,"YES","NO")</f>
        <v>NO</v>
      </c>
      <c r="F408" s="19">
        <v>60600.0</v>
      </c>
      <c r="G408" s="12" t="str">
        <f t="shared" si="2"/>
        <v>NOT FUNDED</v>
      </c>
      <c r="H408" s="20">
        <f t="shared" si="3"/>
        <v>22359</v>
      </c>
      <c r="I408" s="14" t="str">
        <f t="shared" si="1"/>
        <v>Approval Threshold</v>
      </c>
    </row>
    <row r="409">
      <c r="A409" s="18" t="s">
        <v>773</v>
      </c>
      <c r="B409" s="22">
        <v>132.0</v>
      </c>
      <c r="C409" s="9">
        <v>1.0486778E7</v>
      </c>
      <c r="D409" s="9">
        <v>2.8698918E7</v>
      </c>
      <c r="E409" s="10" t="str">
        <f>IF(C409&gt;percent,"YES","NO")</f>
        <v>NO</v>
      </c>
      <c r="F409" s="19">
        <v>29200.0</v>
      </c>
      <c r="G409" s="12" t="str">
        <f t="shared" si="2"/>
        <v>NOT FUNDED</v>
      </c>
      <c r="H409" s="20">
        <f t="shared" si="3"/>
        <v>22359</v>
      </c>
      <c r="I409" s="14" t="str">
        <f t="shared" si="1"/>
        <v>Approval Threshold</v>
      </c>
    </row>
    <row r="410">
      <c r="A410" s="18" t="s">
        <v>774</v>
      </c>
      <c r="B410" s="22">
        <v>117.0</v>
      </c>
      <c r="C410" s="9">
        <v>1.048432E7</v>
      </c>
      <c r="D410" s="9">
        <v>2.7588314E7</v>
      </c>
      <c r="E410" s="10" t="str">
        <f>IF(C410&gt;percent,"YES","NO")</f>
        <v>NO</v>
      </c>
      <c r="F410" s="19">
        <v>89385.0</v>
      </c>
      <c r="G410" s="12" t="str">
        <f t="shared" si="2"/>
        <v>NOT FUNDED</v>
      </c>
      <c r="H410" s="20">
        <f t="shared" si="3"/>
        <v>22359</v>
      </c>
      <c r="I410" s="14" t="str">
        <f t="shared" si="1"/>
        <v>Approval Threshold</v>
      </c>
    </row>
    <row r="411">
      <c r="A411" s="18" t="s">
        <v>775</v>
      </c>
      <c r="B411" s="22">
        <v>128.0</v>
      </c>
      <c r="C411" s="9">
        <v>1.0441263E7</v>
      </c>
      <c r="D411" s="9">
        <v>3.427023E7</v>
      </c>
      <c r="E411" s="10" t="str">
        <f>IF(C411&gt;percent,"YES","NO")</f>
        <v>NO</v>
      </c>
      <c r="F411" s="19">
        <v>100000.0</v>
      </c>
      <c r="G411" s="12" t="str">
        <f t="shared" si="2"/>
        <v>NOT FUNDED</v>
      </c>
      <c r="H411" s="20">
        <f t="shared" si="3"/>
        <v>22359</v>
      </c>
      <c r="I411" s="14" t="str">
        <f t="shared" si="1"/>
        <v>Approval Threshold</v>
      </c>
    </row>
    <row r="412">
      <c r="A412" s="18" t="s">
        <v>776</v>
      </c>
      <c r="B412" s="22">
        <v>140.0</v>
      </c>
      <c r="C412" s="9">
        <v>1.0406779E7</v>
      </c>
      <c r="D412" s="9">
        <v>3.7690311E7</v>
      </c>
      <c r="E412" s="10" t="str">
        <f>IF(C412&gt;percent,"YES","NO")</f>
        <v>NO</v>
      </c>
      <c r="F412" s="19">
        <v>100000.0</v>
      </c>
      <c r="G412" s="12" t="str">
        <f t="shared" si="2"/>
        <v>NOT FUNDED</v>
      </c>
      <c r="H412" s="20">
        <f t="shared" si="3"/>
        <v>22359</v>
      </c>
      <c r="I412" s="14" t="str">
        <f t="shared" si="1"/>
        <v>Approval Threshold</v>
      </c>
    </row>
    <row r="413">
      <c r="A413" s="18" t="s">
        <v>777</v>
      </c>
      <c r="B413" s="22">
        <v>118.0</v>
      </c>
      <c r="C413" s="9">
        <v>1.0301378E7</v>
      </c>
      <c r="D413" s="9">
        <v>4.0509104E7</v>
      </c>
      <c r="E413" s="10" t="str">
        <f>IF(C413&gt;percent,"YES","NO")</f>
        <v>NO</v>
      </c>
      <c r="F413" s="19">
        <v>100000.0</v>
      </c>
      <c r="G413" s="12" t="str">
        <f t="shared" si="2"/>
        <v>NOT FUNDED</v>
      </c>
      <c r="H413" s="20">
        <f t="shared" si="3"/>
        <v>22359</v>
      </c>
      <c r="I413" s="14" t="str">
        <f t="shared" si="1"/>
        <v>Approval Threshold</v>
      </c>
    </row>
    <row r="414">
      <c r="A414" s="18" t="s">
        <v>778</v>
      </c>
      <c r="B414" s="22">
        <v>148.0</v>
      </c>
      <c r="C414" s="9">
        <v>1.0288278E7</v>
      </c>
      <c r="D414" s="9">
        <v>4.1806712E7</v>
      </c>
      <c r="E414" s="10" t="str">
        <f>IF(C414&gt;percent,"YES","NO")</f>
        <v>NO</v>
      </c>
      <c r="F414" s="19">
        <v>100000.0</v>
      </c>
      <c r="G414" s="12" t="str">
        <f t="shared" si="2"/>
        <v>NOT FUNDED</v>
      </c>
      <c r="H414" s="20">
        <f t="shared" si="3"/>
        <v>22359</v>
      </c>
      <c r="I414" s="14" t="str">
        <f t="shared" si="1"/>
        <v>Approval Threshold</v>
      </c>
    </row>
    <row r="415">
      <c r="A415" s="18" t="s">
        <v>779</v>
      </c>
      <c r="B415" s="22">
        <v>136.0</v>
      </c>
      <c r="C415" s="9">
        <v>1.0200467E7</v>
      </c>
      <c r="D415" s="9">
        <v>3.1424718E7</v>
      </c>
      <c r="E415" s="10" t="str">
        <f>IF(C415&gt;percent,"YES","NO")</f>
        <v>NO</v>
      </c>
      <c r="F415" s="19">
        <v>100000.0</v>
      </c>
      <c r="G415" s="12" t="str">
        <f t="shared" si="2"/>
        <v>NOT FUNDED</v>
      </c>
      <c r="H415" s="20">
        <f t="shared" si="3"/>
        <v>22359</v>
      </c>
      <c r="I415" s="14" t="str">
        <f t="shared" si="1"/>
        <v>Approval Threshold</v>
      </c>
    </row>
    <row r="416">
      <c r="A416" s="18" t="s">
        <v>780</v>
      </c>
      <c r="B416" s="22">
        <v>126.0</v>
      </c>
      <c r="C416" s="9">
        <v>1.0141602E7</v>
      </c>
      <c r="D416" s="9">
        <v>3.322703E7</v>
      </c>
      <c r="E416" s="10" t="str">
        <f>IF(C416&gt;percent,"YES","NO")</f>
        <v>NO</v>
      </c>
      <c r="F416" s="19">
        <v>40819.0</v>
      </c>
      <c r="G416" s="12" t="str">
        <f t="shared" si="2"/>
        <v>NOT FUNDED</v>
      </c>
      <c r="H416" s="20">
        <f t="shared" si="3"/>
        <v>22359</v>
      </c>
      <c r="I416" s="14" t="str">
        <f t="shared" si="1"/>
        <v>Approval Threshold</v>
      </c>
    </row>
    <row r="417">
      <c r="A417" s="18" t="s">
        <v>781</v>
      </c>
      <c r="B417" s="22">
        <v>126.0</v>
      </c>
      <c r="C417" s="9">
        <v>1.0136653E7</v>
      </c>
      <c r="D417" s="9">
        <v>3.3060683E7</v>
      </c>
      <c r="E417" s="10" t="str">
        <f>IF(C417&gt;percent,"YES","NO")</f>
        <v>NO</v>
      </c>
      <c r="F417" s="19">
        <v>100000.0</v>
      </c>
      <c r="G417" s="12" t="str">
        <f t="shared" si="2"/>
        <v>NOT FUNDED</v>
      </c>
      <c r="H417" s="20">
        <f t="shared" si="3"/>
        <v>22359</v>
      </c>
      <c r="I417" s="14" t="str">
        <f t="shared" si="1"/>
        <v>Approval Threshold</v>
      </c>
    </row>
    <row r="418">
      <c r="A418" s="18" t="s">
        <v>782</v>
      </c>
      <c r="B418" s="22">
        <v>132.0</v>
      </c>
      <c r="C418" s="9">
        <v>1.0136166E7</v>
      </c>
      <c r="D418" s="9">
        <v>2.8349078E7</v>
      </c>
      <c r="E418" s="10" t="str">
        <f>IF(C418&gt;percent,"YES","NO")</f>
        <v>NO</v>
      </c>
      <c r="F418" s="19">
        <v>56958.0</v>
      </c>
      <c r="G418" s="12" t="str">
        <f t="shared" si="2"/>
        <v>NOT FUNDED</v>
      </c>
      <c r="H418" s="20">
        <f t="shared" si="3"/>
        <v>22359</v>
      </c>
      <c r="I418" s="14" t="str">
        <f t="shared" si="1"/>
        <v>Approval Threshold</v>
      </c>
    </row>
    <row r="419">
      <c r="A419" s="18" t="s">
        <v>783</v>
      </c>
      <c r="B419" s="22">
        <v>137.0</v>
      </c>
      <c r="C419" s="9">
        <v>1.0115152E7</v>
      </c>
      <c r="D419" s="9">
        <v>3.5168361E7</v>
      </c>
      <c r="E419" s="10" t="str">
        <f>IF(C419&gt;percent,"YES","NO")</f>
        <v>NO</v>
      </c>
      <c r="F419" s="19">
        <v>76244.0</v>
      </c>
      <c r="G419" s="12" t="str">
        <f t="shared" si="2"/>
        <v>NOT FUNDED</v>
      </c>
      <c r="H419" s="20">
        <f t="shared" si="3"/>
        <v>22359</v>
      </c>
      <c r="I419" s="14" t="str">
        <f t="shared" si="1"/>
        <v>Approval Threshold</v>
      </c>
    </row>
    <row r="420">
      <c r="A420" s="18" t="s">
        <v>784</v>
      </c>
      <c r="B420" s="22">
        <v>135.0</v>
      </c>
      <c r="C420" s="9">
        <v>1.0070063E7</v>
      </c>
      <c r="D420" s="9">
        <v>2.816755E7</v>
      </c>
      <c r="E420" s="10" t="str">
        <f>IF(C420&gt;percent,"YES","NO")</f>
        <v>NO</v>
      </c>
      <c r="F420" s="19">
        <v>38115.0</v>
      </c>
      <c r="G420" s="12" t="str">
        <f t="shared" si="2"/>
        <v>NOT FUNDED</v>
      </c>
      <c r="H420" s="20">
        <f t="shared" si="3"/>
        <v>22359</v>
      </c>
      <c r="I420" s="14" t="str">
        <f t="shared" si="1"/>
        <v>Approval Threshold</v>
      </c>
    </row>
    <row r="421">
      <c r="A421" s="18" t="s">
        <v>785</v>
      </c>
      <c r="B421" s="22">
        <v>123.0</v>
      </c>
      <c r="C421" s="9">
        <v>1.0005297E7</v>
      </c>
      <c r="D421" s="9">
        <v>3.1206878E7</v>
      </c>
      <c r="E421" s="10" t="str">
        <f>IF(C421&gt;percent,"YES","NO")</f>
        <v>NO</v>
      </c>
      <c r="F421" s="19">
        <v>75000.0</v>
      </c>
      <c r="G421" s="12" t="str">
        <f t="shared" si="2"/>
        <v>NOT FUNDED</v>
      </c>
      <c r="H421" s="20">
        <f t="shared" si="3"/>
        <v>22359</v>
      </c>
      <c r="I421" s="14" t="str">
        <f t="shared" si="1"/>
        <v>Approval Threshold</v>
      </c>
    </row>
    <row r="422">
      <c r="A422" s="18" t="s">
        <v>786</v>
      </c>
      <c r="B422" s="22">
        <v>132.0</v>
      </c>
      <c r="C422" s="9">
        <v>9925078.0</v>
      </c>
      <c r="D422" s="9">
        <v>3.0471061E7</v>
      </c>
      <c r="E422" s="10" t="str">
        <f>IF(C422&gt;percent,"YES","NO")</f>
        <v>NO</v>
      </c>
      <c r="F422" s="19">
        <v>40000.0</v>
      </c>
      <c r="G422" s="12" t="str">
        <f t="shared" si="2"/>
        <v>NOT FUNDED</v>
      </c>
      <c r="H422" s="20">
        <f t="shared" si="3"/>
        <v>22359</v>
      </c>
      <c r="I422" s="14" t="str">
        <f t="shared" si="1"/>
        <v>Approval Threshold</v>
      </c>
    </row>
    <row r="423">
      <c r="A423" s="18" t="s">
        <v>787</v>
      </c>
      <c r="B423" s="22">
        <v>125.0</v>
      </c>
      <c r="C423" s="9">
        <v>9890810.0</v>
      </c>
      <c r="D423" s="9">
        <v>3.2911671E7</v>
      </c>
      <c r="E423" s="10" t="str">
        <f>IF(C423&gt;percent,"YES","NO")</f>
        <v>NO</v>
      </c>
      <c r="F423" s="19">
        <v>100000.0</v>
      </c>
      <c r="G423" s="12" t="str">
        <f t="shared" si="2"/>
        <v>NOT FUNDED</v>
      </c>
      <c r="H423" s="20">
        <f t="shared" si="3"/>
        <v>22359</v>
      </c>
      <c r="I423" s="14" t="str">
        <f t="shared" si="1"/>
        <v>Approval Threshold</v>
      </c>
    </row>
    <row r="424">
      <c r="A424" s="18" t="s">
        <v>788</v>
      </c>
      <c r="B424" s="22">
        <v>135.0</v>
      </c>
      <c r="C424" s="9">
        <v>9883480.0</v>
      </c>
      <c r="D424" s="9">
        <v>3.4021136E7</v>
      </c>
      <c r="E424" s="10" t="str">
        <f>IF(C424&gt;percent,"YES","NO")</f>
        <v>NO</v>
      </c>
      <c r="F424" s="19">
        <v>100000.0</v>
      </c>
      <c r="G424" s="12" t="str">
        <f t="shared" si="2"/>
        <v>NOT FUNDED</v>
      </c>
      <c r="H424" s="20">
        <f t="shared" si="3"/>
        <v>22359</v>
      </c>
      <c r="I424" s="14" t="str">
        <f t="shared" si="1"/>
        <v>Approval Threshold</v>
      </c>
    </row>
    <row r="425">
      <c r="A425" s="18" t="s">
        <v>789</v>
      </c>
      <c r="B425" s="22">
        <v>117.0</v>
      </c>
      <c r="C425" s="9">
        <v>9834891.0</v>
      </c>
      <c r="D425" s="9">
        <v>3.1441509E7</v>
      </c>
      <c r="E425" s="10" t="str">
        <f>IF(C425&gt;percent,"YES","NO")</f>
        <v>NO</v>
      </c>
      <c r="F425" s="19">
        <v>100000.0</v>
      </c>
      <c r="G425" s="12" t="str">
        <f t="shared" si="2"/>
        <v>NOT FUNDED</v>
      </c>
      <c r="H425" s="20">
        <f t="shared" si="3"/>
        <v>22359</v>
      </c>
      <c r="I425" s="14" t="str">
        <f t="shared" si="1"/>
        <v>Approval Threshold</v>
      </c>
    </row>
    <row r="426">
      <c r="A426" s="18" t="s">
        <v>790</v>
      </c>
      <c r="B426" s="22">
        <v>128.0</v>
      </c>
      <c r="C426" s="9">
        <v>9710465.0</v>
      </c>
      <c r="D426" s="9">
        <v>3.4708908E7</v>
      </c>
      <c r="E426" s="10" t="str">
        <f>IF(C426&gt;percent,"YES","NO")</f>
        <v>NO</v>
      </c>
      <c r="F426" s="19">
        <v>86029.0</v>
      </c>
      <c r="G426" s="12" t="str">
        <f t="shared" si="2"/>
        <v>NOT FUNDED</v>
      </c>
      <c r="H426" s="20">
        <f t="shared" si="3"/>
        <v>22359</v>
      </c>
      <c r="I426" s="14" t="str">
        <f t="shared" si="1"/>
        <v>Approval Threshold</v>
      </c>
    </row>
    <row r="427">
      <c r="A427" s="18" t="s">
        <v>791</v>
      </c>
      <c r="B427" s="22">
        <v>124.0</v>
      </c>
      <c r="C427" s="9">
        <v>9651990.0</v>
      </c>
      <c r="D427" s="9">
        <v>3.1226113E7</v>
      </c>
      <c r="E427" s="10" t="str">
        <f>IF(C427&gt;percent,"YES","NO")</f>
        <v>NO</v>
      </c>
      <c r="F427" s="19">
        <v>32680.0</v>
      </c>
      <c r="G427" s="12" t="str">
        <f t="shared" si="2"/>
        <v>NOT FUNDED</v>
      </c>
      <c r="H427" s="20">
        <f t="shared" si="3"/>
        <v>22359</v>
      </c>
      <c r="I427" s="14" t="str">
        <f t="shared" si="1"/>
        <v>Approval Threshold</v>
      </c>
    </row>
    <row r="428">
      <c r="A428" s="18" t="s">
        <v>792</v>
      </c>
      <c r="B428" s="22">
        <v>108.0</v>
      </c>
      <c r="C428" s="9">
        <v>9574262.0</v>
      </c>
      <c r="D428" s="9">
        <v>2.7465324E7</v>
      </c>
      <c r="E428" s="10" t="str">
        <f>IF(C428&gt;percent,"YES","NO")</f>
        <v>NO</v>
      </c>
      <c r="F428" s="19">
        <v>90000.0</v>
      </c>
      <c r="G428" s="12" t="str">
        <f t="shared" si="2"/>
        <v>NOT FUNDED</v>
      </c>
      <c r="H428" s="20">
        <f t="shared" si="3"/>
        <v>22359</v>
      </c>
      <c r="I428" s="14" t="str">
        <f t="shared" si="1"/>
        <v>Approval Threshold</v>
      </c>
    </row>
    <row r="429">
      <c r="A429" s="18" t="s">
        <v>793</v>
      </c>
      <c r="B429" s="22">
        <v>131.0</v>
      </c>
      <c r="C429" s="9">
        <v>9519003.0</v>
      </c>
      <c r="D429" s="9">
        <v>2.8206153E7</v>
      </c>
      <c r="E429" s="10" t="str">
        <f>IF(C429&gt;percent,"YES","NO")</f>
        <v>NO</v>
      </c>
      <c r="F429" s="19">
        <v>39500.0</v>
      </c>
      <c r="G429" s="12" t="str">
        <f t="shared" si="2"/>
        <v>NOT FUNDED</v>
      </c>
      <c r="H429" s="20">
        <f t="shared" si="3"/>
        <v>22359</v>
      </c>
      <c r="I429" s="14" t="str">
        <f t="shared" si="1"/>
        <v>Approval Threshold</v>
      </c>
    </row>
    <row r="430">
      <c r="A430" s="18" t="s">
        <v>794</v>
      </c>
      <c r="B430" s="22">
        <v>117.0</v>
      </c>
      <c r="C430" s="9">
        <v>9503047.0</v>
      </c>
      <c r="D430" s="9">
        <v>3.4330038E7</v>
      </c>
      <c r="E430" s="10" t="str">
        <f>IF(C430&gt;percent,"YES","NO")</f>
        <v>NO</v>
      </c>
      <c r="F430" s="19">
        <v>90000.0</v>
      </c>
      <c r="G430" s="12" t="str">
        <f t="shared" si="2"/>
        <v>NOT FUNDED</v>
      </c>
      <c r="H430" s="20">
        <f t="shared" si="3"/>
        <v>22359</v>
      </c>
      <c r="I430" s="14" t="str">
        <f t="shared" si="1"/>
        <v>Approval Threshold</v>
      </c>
    </row>
    <row r="431">
      <c r="A431" s="18" t="s">
        <v>795</v>
      </c>
      <c r="B431" s="22">
        <v>118.0</v>
      </c>
      <c r="C431" s="9">
        <v>9458707.0</v>
      </c>
      <c r="D431" s="9">
        <v>2.6639659E7</v>
      </c>
      <c r="E431" s="10" t="str">
        <f>IF(C431&gt;percent,"YES","NO")</f>
        <v>NO</v>
      </c>
      <c r="F431" s="19">
        <v>41000.0</v>
      </c>
      <c r="G431" s="12" t="str">
        <f t="shared" si="2"/>
        <v>NOT FUNDED</v>
      </c>
      <c r="H431" s="20">
        <f t="shared" si="3"/>
        <v>22359</v>
      </c>
      <c r="I431" s="14" t="str">
        <f t="shared" si="1"/>
        <v>Approval Threshold</v>
      </c>
    </row>
    <row r="432">
      <c r="A432" s="18" t="s">
        <v>796</v>
      </c>
      <c r="B432" s="22">
        <v>113.0</v>
      </c>
      <c r="C432" s="9">
        <v>9340449.0</v>
      </c>
      <c r="D432" s="9">
        <v>3.2965388E7</v>
      </c>
      <c r="E432" s="10" t="str">
        <f>IF(C432&gt;percent,"YES","NO")</f>
        <v>NO</v>
      </c>
      <c r="F432" s="19">
        <v>100000.0</v>
      </c>
      <c r="G432" s="12" t="str">
        <f t="shared" si="2"/>
        <v>NOT FUNDED</v>
      </c>
      <c r="H432" s="20">
        <f t="shared" si="3"/>
        <v>22359</v>
      </c>
      <c r="I432" s="14" t="str">
        <f t="shared" si="1"/>
        <v>Approval Threshold</v>
      </c>
    </row>
    <row r="433">
      <c r="A433" s="18" t="s">
        <v>797</v>
      </c>
      <c r="B433" s="22">
        <v>118.0</v>
      </c>
      <c r="C433" s="9">
        <v>9321412.0</v>
      </c>
      <c r="D433" s="9">
        <v>3.3073122E7</v>
      </c>
      <c r="E433" s="10" t="str">
        <f>IF(C433&gt;percent,"YES","NO")</f>
        <v>NO</v>
      </c>
      <c r="F433" s="19">
        <v>100000.0</v>
      </c>
      <c r="G433" s="12" t="str">
        <f t="shared" si="2"/>
        <v>NOT FUNDED</v>
      </c>
      <c r="H433" s="20">
        <f t="shared" si="3"/>
        <v>22359</v>
      </c>
      <c r="I433" s="14" t="str">
        <f t="shared" si="1"/>
        <v>Approval Threshold</v>
      </c>
    </row>
    <row r="434">
      <c r="A434" s="18" t="s">
        <v>798</v>
      </c>
      <c r="B434" s="22">
        <v>110.0</v>
      </c>
      <c r="C434" s="9">
        <v>9225475.0</v>
      </c>
      <c r="D434" s="9">
        <v>3.3782693E7</v>
      </c>
      <c r="E434" s="10" t="str">
        <f>IF(C434&gt;percent,"YES","NO")</f>
        <v>NO</v>
      </c>
      <c r="F434" s="19">
        <v>33050.0</v>
      </c>
      <c r="G434" s="12" t="str">
        <f t="shared" si="2"/>
        <v>NOT FUNDED</v>
      </c>
      <c r="H434" s="20">
        <f t="shared" si="3"/>
        <v>22359</v>
      </c>
      <c r="I434" s="14" t="str">
        <f t="shared" si="1"/>
        <v>Approval Threshold</v>
      </c>
    </row>
    <row r="435">
      <c r="A435" s="18" t="s">
        <v>799</v>
      </c>
      <c r="B435" s="22">
        <v>129.0</v>
      </c>
      <c r="C435" s="9">
        <v>9217106.0</v>
      </c>
      <c r="D435" s="9">
        <v>2.8775694E7</v>
      </c>
      <c r="E435" s="10" t="str">
        <f>IF(C435&gt;percent,"YES","NO")</f>
        <v>NO</v>
      </c>
      <c r="F435" s="19">
        <v>73000.0</v>
      </c>
      <c r="G435" s="12" t="str">
        <f t="shared" si="2"/>
        <v>NOT FUNDED</v>
      </c>
      <c r="H435" s="20">
        <f t="shared" si="3"/>
        <v>22359</v>
      </c>
      <c r="I435" s="14" t="str">
        <f t="shared" si="1"/>
        <v>Approval Threshold</v>
      </c>
    </row>
    <row r="436">
      <c r="A436" s="18" t="s">
        <v>800</v>
      </c>
      <c r="B436" s="22">
        <v>128.0</v>
      </c>
      <c r="C436" s="9">
        <v>9199888.0</v>
      </c>
      <c r="D436" s="9">
        <v>2.9027165E7</v>
      </c>
      <c r="E436" s="10" t="str">
        <f>IF(C436&gt;percent,"YES","NO")</f>
        <v>NO</v>
      </c>
      <c r="F436" s="19">
        <v>50000.0</v>
      </c>
      <c r="G436" s="12" t="str">
        <f t="shared" si="2"/>
        <v>NOT FUNDED</v>
      </c>
      <c r="H436" s="20">
        <f t="shared" si="3"/>
        <v>22359</v>
      </c>
      <c r="I436" s="14" t="str">
        <f t="shared" si="1"/>
        <v>Approval Threshold</v>
      </c>
    </row>
    <row r="437">
      <c r="A437" s="18" t="s">
        <v>801</v>
      </c>
      <c r="B437" s="22">
        <v>143.0</v>
      </c>
      <c r="C437" s="9">
        <v>9154106.0</v>
      </c>
      <c r="D437" s="9">
        <v>3.0289475E7</v>
      </c>
      <c r="E437" s="10" t="str">
        <f>IF(C437&gt;percent,"YES","NO")</f>
        <v>NO</v>
      </c>
      <c r="F437" s="19">
        <v>72000.0</v>
      </c>
      <c r="G437" s="12" t="str">
        <f t="shared" si="2"/>
        <v>NOT FUNDED</v>
      </c>
      <c r="H437" s="20">
        <f t="shared" si="3"/>
        <v>22359</v>
      </c>
      <c r="I437" s="14" t="str">
        <f t="shared" si="1"/>
        <v>Approval Threshold</v>
      </c>
    </row>
    <row r="438">
      <c r="A438" s="18" t="s">
        <v>802</v>
      </c>
      <c r="B438" s="22">
        <v>119.0</v>
      </c>
      <c r="C438" s="9">
        <v>9145189.0</v>
      </c>
      <c r="D438" s="9">
        <v>2.7484294E7</v>
      </c>
      <c r="E438" s="10" t="str">
        <f>IF(C438&gt;percent,"YES","NO")</f>
        <v>NO</v>
      </c>
      <c r="F438" s="19">
        <v>47150.0</v>
      </c>
      <c r="G438" s="12" t="str">
        <f t="shared" si="2"/>
        <v>NOT FUNDED</v>
      </c>
      <c r="H438" s="20">
        <f t="shared" si="3"/>
        <v>22359</v>
      </c>
      <c r="I438" s="14" t="str">
        <f t="shared" si="1"/>
        <v>Approval Threshold</v>
      </c>
    </row>
    <row r="439">
      <c r="A439" s="18" t="s">
        <v>803</v>
      </c>
      <c r="B439" s="22">
        <v>130.0</v>
      </c>
      <c r="C439" s="9">
        <v>9116935.0</v>
      </c>
      <c r="D439" s="9">
        <v>3.1696299E7</v>
      </c>
      <c r="E439" s="10" t="str">
        <f>IF(C439&gt;percent,"YES","NO")</f>
        <v>NO</v>
      </c>
      <c r="F439" s="19">
        <v>50000.0</v>
      </c>
      <c r="G439" s="12" t="str">
        <f t="shared" si="2"/>
        <v>NOT FUNDED</v>
      </c>
      <c r="H439" s="20">
        <f t="shared" si="3"/>
        <v>22359</v>
      </c>
      <c r="I439" s="14" t="str">
        <f t="shared" si="1"/>
        <v>Approval Threshold</v>
      </c>
    </row>
    <row r="440">
      <c r="A440" s="18" t="s">
        <v>804</v>
      </c>
      <c r="B440" s="22">
        <v>131.0</v>
      </c>
      <c r="C440" s="9">
        <v>9111470.0</v>
      </c>
      <c r="D440" s="9">
        <v>3.9558002E7</v>
      </c>
      <c r="E440" s="10" t="str">
        <f>IF(C440&gt;percent,"YES","NO")</f>
        <v>NO</v>
      </c>
      <c r="F440" s="19">
        <v>47500.0</v>
      </c>
      <c r="G440" s="12" t="str">
        <f t="shared" si="2"/>
        <v>NOT FUNDED</v>
      </c>
      <c r="H440" s="20">
        <f t="shared" si="3"/>
        <v>22359</v>
      </c>
      <c r="I440" s="14" t="str">
        <f t="shared" si="1"/>
        <v>Approval Threshold</v>
      </c>
    </row>
    <row r="441">
      <c r="A441" s="18" t="s">
        <v>805</v>
      </c>
      <c r="B441" s="22">
        <v>129.0</v>
      </c>
      <c r="C441" s="9">
        <v>9032478.0</v>
      </c>
      <c r="D441" s="9">
        <v>2.901818E7</v>
      </c>
      <c r="E441" s="10" t="str">
        <f>IF(C441&gt;percent,"YES","NO")</f>
        <v>NO</v>
      </c>
      <c r="F441" s="19">
        <v>68000.0</v>
      </c>
      <c r="G441" s="12" t="str">
        <f t="shared" si="2"/>
        <v>NOT FUNDED</v>
      </c>
      <c r="H441" s="20">
        <f t="shared" si="3"/>
        <v>22359</v>
      </c>
      <c r="I441" s="14" t="str">
        <f t="shared" si="1"/>
        <v>Approval Threshold</v>
      </c>
    </row>
    <row r="442">
      <c r="A442" s="18" t="s">
        <v>806</v>
      </c>
      <c r="B442" s="22">
        <v>138.0</v>
      </c>
      <c r="C442" s="9">
        <v>9011880.0</v>
      </c>
      <c r="D442" s="9">
        <v>3.1027823E7</v>
      </c>
      <c r="E442" s="10" t="str">
        <f>IF(C442&gt;percent,"YES","NO")</f>
        <v>NO</v>
      </c>
      <c r="F442" s="19">
        <v>96000.0</v>
      </c>
      <c r="G442" s="12" t="str">
        <f t="shared" si="2"/>
        <v>NOT FUNDED</v>
      </c>
      <c r="H442" s="20">
        <f t="shared" si="3"/>
        <v>22359</v>
      </c>
      <c r="I442" s="14" t="str">
        <f t="shared" si="1"/>
        <v>Approval Threshold</v>
      </c>
    </row>
    <row r="443">
      <c r="A443" s="18" t="s">
        <v>807</v>
      </c>
      <c r="B443" s="22">
        <v>115.0</v>
      </c>
      <c r="C443" s="9">
        <v>9007764.0</v>
      </c>
      <c r="D443" s="9">
        <v>3.1922738E7</v>
      </c>
      <c r="E443" s="10" t="str">
        <f>IF(C443&gt;percent,"YES","NO")</f>
        <v>NO</v>
      </c>
      <c r="F443" s="19">
        <v>99987.0</v>
      </c>
      <c r="G443" s="12" t="str">
        <f t="shared" si="2"/>
        <v>NOT FUNDED</v>
      </c>
      <c r="H443" s="20">
        <f t="shared" si="3"/>
        <v>22359</v>
      </c>
      <c r="I443" s="14" t="str">
        <f t="shared" si="1"/>
        <v>Approval Threshold</v>
      </c>
    </row>
    <row r="444">
      <c r="A444" s="18" t="s">
        <v>808</v>
      </c>
      <c r="B444" s="22">
        <v>121.0</v>
      </c>
      <c r="C444" s="9">
        <v>8978070.0</v>
      </c>
      <c r="D444" s="9">
        <v>3.3786747E7</v>
      </c>
      <c r="E444" s="10" t="str">
        <f>IF(C444&gt;percent,"YES","NO")</f>
        <v>NO</v>
      </c>
      <c r="F444" s="19">
        <v>96000.0</v>
      </c>
      <c r="G444" s="12" t="str">
        <f t="shared" si="2"/>
        <v>NOT FUNDED</v>
      </c>
      <c r="H444" s="20">
        <f t="shared" si="3"/>
        <v>22359</v>
      </c>
      <c r="I444" s="14" t="str">
        <f t="shared" si="1"/>
        <v>Approval Threshold</v>
      </c>
    </row>
    <row r="445">
      <c r="A445" s="18" t="s">
        <v>809</v>
      </c>
      <c r="B445" s="22">
        <v>136.0</v>
      </c>
      <c r="C445" s="9">
        <v>8970665.0</v>
      </c>
      <c r="D445" s="9">
        <v>3.8853285E7</v>
      </c>
      <c r="E445" s="10" t="str">
        <f>IF(C445&gt;percent,"YES","NO")</f>
        <v>NO</v>
      </c>
      <c r="F445" s="19">
        <v>100000.0</v>
      </c>
      <c r="G445" s="12" t="str">
        <f t="shared" si="2"/>
        <v>NOT FUNDED</v>
      </c>
      <c r="H445" s="20">
        <f t="shared" si="3"/>
        <v>22359</v>
      </c>
      <c r="I445" s="14" t="str">
        <f t="shared" si="1"/>
        <v>Approval Threshold</v>
      </c>
    </row>
    <row r="446">
      <c r="A446" s="18" t="s">
        <v>810</v>
      </c>
      <c r="B446" s="22">
        <v>134.0</v>
      </c>
      <c r="C446" s="9">
        <v>8906236.0</v>
      </c>
      <c r="D446" s="9">
        <v>4.2715152E7</v>
      </c>
      <c r="E446" s="10" t="str">
        <f>IF(C446&gt;percent,"YES","NO")</f>
        <v>NO</v>
      </c>
      <c r="F446" s="19">
        <v>100000.0</v>
      </c>
      <c r="G446" s="12" t="str">
        <f t="shared" si="2"/>
        <v>NOT FUNDED</v>
      </c>
      <c r="H446" s="20">
        <f t="shared" si="3"/>
        <v>22359</v>
      </c>
      <c r="I446" s="14" t="str">
        <f t="shared" si="1"/>
        <v>Approval Threshold</v>
      </c>
    </row>
    <row r="447">
      <c r="A447" s="18" t="s">
        <v>811</v>
      </c>
      <c r="B447" s="22">
        <v>146.0</v>
      </c>
      <c r="C447" s="9">
        <v>8904447.0</v>
      </c>
      <c r="D447" s="9">
        <v>3.6058929E7</v>
      </c>
      <c r="E447" s="10" t="str">
        <f>IF(C447&gt;percent,"YES","NO")</f>
        <v>NO</v>
      </c>
      <c r="F447" s="19">
        <v>100000.0</v>
      </c>
      <c r="G447" s="12" t="str">
        <f t="shared" si="2"/>
        <v>NOT FUNDED</v>
      </c>
      <c r="H447" s="20">
        <f t="shared" si="3"/>
        <v>22359</v>
      </c>
      <c r="I447" s="14" t="str">
        <f t="shared" si="1"/>
        <v>Approval Threshold</v>
      </c>
    </row>
    <row r="448">
      <c r="A448" s="18" t="s">
        <v>812</v>
      </c>
      <c r="B448" s="22">
        <v>131.0</v>
      </c>
      <c r="C448" s="9">
        <v>8816157.0</v>
      </c>
      <c r="D448" s="9">
        <v>3.686831E7</v>
      </c>
      <c r="E448" s="10" t="str">
        <f>IF(C448&gt;percent,"YES","NO")</f>
        <v>NO</v>
      </c>
      <c r="F448" s="19">
        <v>100000.0</v>
      </c>
      <c r="G448" s="12" t="str">
        <f t="shared" si="2"/>
        <v>NOT FUNDED</v>
      </c>
      <c r="H448" s="20">
        <f t="shared" si="3"/>
        <v>22359</v>
      </c>
      <c r="I448" s="14" t="str">
        <f t="shared" si="1"/>
        <v>Approval Threshold</v>
      </c>
    </row>
    <row r="449">
      <c r="A449" s="18" t="s">
        <v>813</v>
      </c>
      <c r="B449" s="22">
        <v>134.0</v>
      </c>
      <c r="C449" s="9">
        <v>8783115.0</v>
      </c>
      <c r="D449" s="9">
        <v>3.6670797E7</v>
      </c>
      <c r="E449" s="10" t="str">
        <f>IF(C449&gt;percent,"YES","NO")</f>
        <v>NO</v>
      </c>
      <c r="F449" s="19">
        <v>100000.0</v>
      </c>
      <c r="G449" s="12" t="str">
        <f t="shared" si="2"/>
        <v>NOT FUNDED</v>
      </c>
      <c r="H449" s="20">
        <f t="shared" si="3"/>
        <v>22359</v>
      </c>
      <c r="I449" s="14" t="str">
        <f t="shared" si="1"/>
        <v>Approval Threshold</v>
      </c>
    </row>
    <row r="450">
      <c r="A450" s="18" t="s">
        <v>814</v>
      </c>
      <c r="B450" s="22">
        <v>150.0</v>
      </c>
      <c r="C450" s="9">
        <v>8737482.0</v>
      </c>
      <c r="D450" s="9">
        <v>3.3640944E7</v>
      </c>
      <c r="E450" s="10" t="str">
        <f>IF(C450&gt;percent,"YES","NO")</f>
        <v>NO</v>
      </c>
      <c r="F450" s="19">
        <v>100000.0</v>
      </c>
      <c r="G450" s="12" t="str">
        <f t="shared" si="2"/>
        <v>NOT FUNDED</v>
      </c>
      <c r="H450" s="20">
        <f t="shared" si="3"/>
        <v>22359</v>
      </c>
      <c r="I450" s="14" t="str">
        <f t="shared" si="1"/>
        <v>Approval Threshold</v>
      </c>
    </row>
    <row r="451">
      <c r="A451" s="23" t="s">
        <v>815</v>
      </c>
      <c r="B451" s="22">
        <v>126.0</v>
      </c>
      <c r="C451" s="9">
        <v>8629205.0</v>
      </c>
      <c r="D451" s="9">
        <v>3.5594534E7</v>
      </c>
      <c r="E451" s="10" t="str">
        <f>IF(C451&gt;percent,"YES","NO")</f>
        <v>NO</v>
      </c>
      <c r="F451" s="19">
        <v>100000.0</v>
      </c>
      <c r="G451" s="12" t="str">
        <f t="shared" si="2"/>
        <v>NOT FUNDED</v>
      </c>
      <c r="H451" s="20">
        <f t="shared" si="3"/>
        <v>22359</v>
      </c>
      <c r="I451" s="14" t="str">
        <f t="shared" si="1"/>
        <v>Approval Threshold</v>
      </c>
    </row>
    <row r="452">
      <c r="A452" s="18" t="s">
        <v>816</v>
      </c>
      <c r="B452" s="22">
        <v>121.0</v>
      </c>
      <c r="C452" s="9">
        <v>8559631.0</v>
      </c>
      <c r="D452" s="9">
        <v>3.643567E7</v>
      </c>
      <c r="E452" s="10" t="str">
        <f>IF(C452&gt;percent,"YES","NO")</f>
        <v>NO</v>
      </c>
      <c r="F452" s="19">
        <v>46000.0</v>
      </c>
      <c r="G452" s="12" t="str">
        <f t="shared" si="2"/>
        <v>NOT FUNDED</v>
      </c>
      <c r="H452" s="20">
        <f t="shared" si="3"/>
        <v>22359</v>
      </c>
      <c r="I452" s="14" t="str">
        <f t="shared" si="1"/>
        <v>Approval Threshold</v>
      </c>
    </row>
    <row r="453">
      <c r="A453" s="18" t="s">
        <v>817</v>
      </c>
      <c r="B453" s="22">
        <v>127.0</v>
      </c>
      <c r="C453" s="9">
        <v>8557790.0</v>
      </c>
      <c r="D453" s="9">
        <v>3.3271298E7</v>
      </c>
      <c r="E453" s="10" t="str">
        <f>IF(C453&gt;percent,"YES","NO")</f>
        <v>NO</v>
      </c>
      <c r="F453" s="19">
        <v>99874.0</v>
      </c>
      <c r="G453" s="12" t="str">
        <f t="shared" si="2"/>
        <v>NOT FUNDED</v>
      </c>
      <c r="H453" s="20">
        <f t="shared" si="3"/>
        <v>22359</v>
      </c>
      <c r="I453" s="14" t="str">
        <f t="shared" si="1"/>
        <v>Approval Threshold</v>
      </c>
    </row>
    <row r="454">
      <c r="A454" s="18" t="s">
        <v>818</v>
      </c>
      <c r="B454" s="22">
        <v>112.0</v>
      </c>
      <c r="C454" s="9">
        <v>8531239.0</v>
      </c>
      <c r="D454" s="9">
        <v>2.9623495E7</v>
      </c>
      <c r="E454" s="10" t="str">
        <f>IF(C454&gt;percent,"YES","NO")</f>
        <v>NO</v>
      </c>
      <c r="F454" s="19">
        <v>85500.0</v>
      </c>
      <c r="G454" s="12" t="str">
        <f t="shared" si="2"/>
        <v>NOT FUNDED</v>
      </c>
      <c r="H454" s="20">
        <f t="shared" si="3"/>
        <v>22359</v>
      </c>
      <c r="I454" s="14" t="str">
        <f t="shared" si="1"/>
        <v>Approval Threshold</v>
      </c>
    </row>
    <row r="455">
      <c r="A455" s="18" t="s">
        <v>819</v>
      </c>
      <c r="B455" s="22">
        <v>117.0</v>
      </c>
      <c r="C455" s="9">
        <v>8479083.0</v>
      </c>
      <c r="D455" s="9">
        <v>2.7352635E7</v>
      </c>
      <c r="E455" s="10" t="str">
        <f>IF(C455&gt;percent,"YES","NO")</f>
        <v>NO</v>
      </c>
      <c r="F455" s="19">
        <v>25150.0</v>
      </c>
      <c r="G455" s="12" t="str">
        <f t="shared" si="2"/>
        <v>NOT FUNDED</v>
      </c>
      <c r="H455" s="20">
        <f t="shared" si="3"/>
        <v>22359</v>
      </c>
      <c r="I455" s="14" t="str">
        <f t="shared" si="1"/>
        <v>Approval Threshold</v>
      </c>
    </row>
    <row r="456">
      <c r="A456" s="18" t="s">
        <v>820</v>
      </c>
      <c r="B456" s="22">
        <v>121.0</v>
      </c>
      <c r="C456" s="9">
        <v>8442702.0</v>
      </c>
      <c r="D456" s="9">
        <v>2.824113E7</v>
      </c>
      <c r="E456" s="10" t="str">
        <f>IF(C456&gt;percent,"YES","NO")</f>
        <v>NO</v>
      </c>
      <c r="F456" s="19">
        <v>80000.0</v>
      </c>
      <c r="G456" s="12" t="str">
        <f t="shared" si="2"/>
        <v>NOT FUNDED</v>
      </c>
      <c r="H456" s="20">
        <f t="shared" si="3"/>
        <v>22359</v>
      </c>
      <c r="I456" s="14" t="str">
        <f t="shared" si="1"/>
        <v>Approval Threshold</v>
      </c>
    </row>
    <row r="457">
      <c r="A457" s="18" t="s">
        <v>821</v>
      </c>
      <c r="B457" s="22">
        <v>115.0</v>
      </c>
      <c r="C457" s="9">
        <v>8431207.0</v>
      </c>
      <c r="D457" s="9">
        <v>2.6400409E7</v>
      </c>
      <c r="E457" s="10" t="str">
        <f>IF(C457&gt;percent,"YES","NO")</f>
        <v>NO</v>
      </c>
      <c r="F457" s="19">
        <v>98000.0</v>
      </c>
      <c r="G457" s="12" t="str">
        <f t="shared" si="2"/>
        <v>NOT FUNDED</v>
      </c>
      <c r="H457" s="20">
        <f t="shared" si="3"/>
        <v>22359</v>
      </c>
      <c r="I457" s="14" t="str">
        <f t="shared" si="1"/>
        <v>Approval Threshold</v>
      </c>
    </row>
    <row r="458">
      <c r="A458" s="18" t="s">
        <v>822</v>
      </c>
      <c r="B458" s="22">
        <v>112.0</v>
      </c>
      <c r="C458" s="9">
        <v>8431079.0</v>
      </c>
      <c r="D458" s="9">
        <v>2.6888157E7</v>
      </c>
      <c r="E458" s="10" t="str">
        <f>IF(C458&gt;percent,"YES","NO")</f>
        <v>NO</v>
      </c>
      <c r="F458" s="19">
        <v>80000.0</v>
      </c>
      <c r="G458" s="12" t="str">
        <f t="shared" si="2"/>
        <v>NOT FUNDED</v>
      </c>
      <c r="H458" s="20">
        <f t="shared" si="3"/>
        <v>22359</v>
      </c>
      <c r="I458" s="14" t="str">
        <f t="shared" si="1"/>
        <v>Approval Threshold</v>
      </c>
    </row>
    <row r="459">
      <c r="A459" s="18" t="s">
        <v>823</v>
      </c>
      <c r="B459" s="22">
        <v>125.0</v>
      </c>
      <c r="C459" s="9">
        <v>8375889.0</v>
      </c>
      <c r="D459" s="9">
        <v>2.8039623E7</v>
      </c>
      <c r="E459" s="10" t="str">
        <f>IF(C459&gt;percent,"YES","NO")</f>
        <v>NO</v>
      </c>
      <c r="F459" s="19">
        <v>40000.0</v>
      </c>
      <c r="G459" s="12" t="str">
        <f t="shared" si="2"/>
        <v>NOT FUNDED</v>
      </c>
      <c r="H459" s="20">
        <f t="shared" si="3"/>
        <v>22359</v>
      </c>
      <c r="I459" s="14" t="str">
        <f t="shared" si="1"/>
        <v>Approval Threshold</v>
      </c>
    </row>
    <row r="460">
      <c r="A460" s="18" t="s">
        <v>824</v>
      </c>
      <c r="B460" s="22">
        <v>127.0</v>
      </c>
      <c r="C460" s="9">
        <v>8344352.0</v>
      </c>
      <c r="D460" s="9">
        <v>3.128672E7</v>
      </c>
      <c r="E460" s="10" t="str">
        <f>IF(C460&gt;percent,"YES","NO")</f>
        <v>NO</v>
      </c>
      <c r="F460" s="19">
        <v>76500.0</v>
      </c>
      <c r="G460" s="12" t="str">
        <f t="shared" si="2"/>
        <v>NOT FUNDED</v>
      </c>
      <c r="H460" s="20">
        <f t="shared" si="3"/>
        <v>22359</v>
      </c>
      <c r="I460" s="14" t="str">
        <f t="shared" si="1"/>
        <v>Approval Threshold</v>
      </c>
    </row>
    <row r="461">
      <c r="A461" s="18" t="s">
        <v>825</v>
      </c>
      <c r="B461" s="22">
        <v>119.0</v>
      </c>
      <c r="C461" s="9">
        <v>8336391.0</v>
      </c>
      <c r="D461" s="9">
        <v>2.963769E7</v>
      </c>
      <c r="E461" s="10" t="str">
        <f>IF(C461&gt;percent,"YES","NO")</f>
        <v>NO</v>
      </c>
      <c r="F461" s="19">
        <v>44700.0</v>
      </c>
      <c r="G461" s="12" t="str">
        <f t="shared" si="2"/>
        <v>NOT FUNDED</v>
      </c>
      <c r="H461" s="20">
        <f t="shared" si="3"/>
        <v>22359</v>
      </c>
      <c r="I461" s="14" t="str">
        <f t="shared" si="1"/>
        <v>Approval Threshold</v>
      </c>
    </row>
    <row r="462">
      <c r="A462" s="18" t="s">
        <v>826</v>
      </c>
      <c r="B462" s="22">
        <v>125.0</v>
      </c>
      <c r="C462" s="9">
        <v>8331876.0</v>
      </c>
      <c r="D462" s="9">
        <v>3.5478045E7</v>
      </c>
      <c r="E462" s="10" t="str">
        <f>IF(C462&gt;percent,"YES","NO")</f>
        <v>NO</v>
      </c>
      <c r="F462" s="19">
        <v>100000.0</v>
      </c>
      <c r="G462" s="12" t="str">
        <f t="shared" si="2"/>
        <v>NOT FUNDED</v>
      </c>
      <c r="H462" s="20">
        <f t="shared" si="3"/>
        <v>22359</v>
      </c>
      <c r="I462" s="14" t="str">
        <f t="shared" si="1"/>
        <v>Approval Threshold</v>
      </c>
    </row>
    <row r="463">
      <c r="A463" s="18" t="s">
        <v>827</v>
      </c>
      <c r="B463" s="22">
        <v>128.0</v>
      </c>
      <c r="C463" s="9">
        <v>8275105.0</v>
      </c>
      <c r="D463" s="9">
        <v>2.9404535E7</v>
      </c>
      <c r="E463" s="10" t="str">
        <f>IF(C463&gt;percent,"YES","NO")</f>
        <v>NO</v>
      </c>
      <c r="F463" s="19">
        <v>25005.0</v>
      </c>
      <c r="G463" s="12" t="str">
        <f t="shared" si="2"/>
        <v>NOT FUNDED</v>
      </c>
      <c r="H463" s="20">
        <f t="shared" si="3"/>
        <v>22359</v>
      </c>
      <c r="I463" s="14" t="str">
        <f t="shared" si="1"/>
        <v>Approval Threshold</v>
      </c>
    </row>
    <row r="464">
      <c r="A464" s="18" t="s">
        <v>828</v>
      </c>
      <c r="B464" s="22">
        <v>132.0</v>
      </c>
      <c r="C464" s="9">
        <v>8268549.0</v>
      </c>
      <c r="D464" s="9">
        <v>3.4534997E7</v>
      </c>
      <c r="E464" s="10" t="str">
        <f>IF(C464&gt;percent,"YES","NO")</f>
        <v>NO</v>
      </c>
      <c r="F464" s="19">
        <v>100000.0</v>
      </c>
      <c r="G464" s="12" t="str">
        <f t="shared" si="2"/>
        <v>NOT FUNDED</v>
      </c>
      <c r="H464" s="20">
        <f t="shared" si="3"/>
        <v>22359</v>
      </c>
      <c r="I464" s="14" t="str">
        <f t="shared" si="1"/>
        <v>Approval Threshold</v>
      </c>
    </row>
    <row r="465">
      <c r="A465" s="18" t="s">
        <v>829</v>
      </c>
      <c r="B465" s="22">
        <v>120.0</v>
      </c>
      <c r="C465" s="9">
        <v>8199946.0</v>
      </c>
      <c r="D465" s="9">
        <v>2.8126133E7</v>
      </c>
      <c r="E465" s="10" t="str">
        <f>IF(C465&gt;percent,"YES","NO")</f>
        <v>NO</v>
      </c>
      <c r="F465" s="19">
        <v>70000.0</v>
      </c>
      <c r="G465" s="12" t="str">
        <f t="shared" si="2"/>
        <v>NOT FUNDED</v>
      </c>
      <c r="H465" s="20">
        <f t="shared" si="3"/>
        <v>22359</v>
      </c>
      <c r="I465" s="14" t="str">
        <f t="shared" si="1"/>
        <v>Approval Threshold</v>
      </c>
    </row>
    <row r="466">
      <c r="A466" s="18" t="s">
        <v>830</v>
      </c>
      <c r="B466" s="22">
        <v>128.0</v>
      </c>
      <c r="C466" s="9">
        <v>8163662.0</v>
      </c>
      <c r="D466" s="9">
        <v>3.5327321E7</v>
      </c>
      <c r="E466" s="10" t="str">
        <f>IF(C466&gt;percent,"YES","NO")</f>
        <v>NO</v>
      </c>
      <c r="F466" s="19">
        <v>52000.0</v>
      </c>
      <c r="G466" s="12" t="str">
        <f t="shared" si="2"/>
        <v>NOT FUNDED</v>
      </c>
      <c r="H466" s="20">
        <f t="shared" si="3"/>
        <v>22359</v>
      </c>
      <c r="I466" s="14" t="str">
        <f t="shared" si="1"/>
        <v>Approval Threshold</v>
      </c>
    </row>
    <row r="467">
      <c r="A467" s="18" t="s">
        <v>831</v>
      </c>
      <c r="B467" s="22">
        <v>122.0</v>
      </c>
      <c r="C467" s="9">
        <v>8111163.0</v>
      </c>
      <c r="D467" s="9">
        <v>3.1575309E7</v>
      </c>
      <c r="E467" s="10" t="str">
        <f>IF(C467&gt;percent,"YES","NO")</f>
        <v>NO</v>
      </c>
      <c r="F467" s="19">
        <v>100000.0</v>
      </c>
      <c r="G467" s="12" t="str">
        <f t="shared" si="2"/>
        <v>NOT FUNDED</v>
      </c>
      <c r="H467" s="20">
        <f t="shared" si="3"/>
        <v>22359</v>
      </c>
      <c r="I467" s="14" t="str">
        <f t="shared" si="1"/>
        <v>Approval Threshold</v>
      </c>
    </row>
    <row r="468">
      <c r="A468" s="18" t="s">
        <v>832</v>
      </c>
      <c r="B468" s="22">
        <v>114.0</v>
      </c>
      <c r="C468" s="9">
        <v>8106865.0</v>
      </c>
      <c r="D468" s="9">
        <v>2.909257E7</v>
      </c>
      <c r="E468" s="10" t="str">
        <f>IF(C468&gt;percent,"YES","NO")</f>
        <v>NO</v>
      </c>
      <c r="F468" s="19">
        <v>47000.0</v>
      </c>
      <c r="G468" s="12" t="str">
        <f t="shared" si="2"/>
        <v>NOT FUNDED</v>
      </c>
      <c r="H468" s="20">
        <f t="shared" si="3"/>
        <v>22359</v>
      </c>
      <c r="I468" s="14" t="str">
        <f t="shared" si="1"/>
        <v>Approval Threshold</v>
      </c>
    </row>
    <row r="469">
      <c r="A469" s="18" t="s">
        <v>833</v>
      </c>
      <c r="B469" s="22">
        <v>122.0</v>
      </c>
      <c r="C469" s="9">
        <v>8069086.0</v>
      </c>
      <c r="D469" s="9">
        <v>2.8299394E7</v>
      </c>
      <c r="E469" s="10" t="str">
        <f>IF(C469&gt;percent,"YES","NO")</f>
        <v>NO</v>
      </c>
      <c r="F469" s="19">
        <v>79078.0</v>
      </c>
      <c r="G469" s="12" t="str">
        <f t="shared" si="2"/>
        <v>NOT FUNDED</v>
      </c>
      <c r="H469" s="20">
        <f t="shared" si="3"/>
        <v>22359</v>
      </c>
      <c r="I469" s="14" t="str">
        <f t="shared" si="1"/>
        <v>Approval Threshold</v>
      </c>
    </row>
    <row r="470">
      <c r="A470" s="18" t="s">
        <v>834</v>
      </c>
      <c r="B470" s="22">
        <v>120.0</v>
      </c>
      <c r="C470" s="9">
        <v>8018854.0</v>
      </c>
      <c r="D470" s="9">
        <v>2.8520899E7</v>
      </c>
      <c r="E470" s="10" t="str">
        <f>IF(C470&gt;percent,"YES","NO")</f>
        <v>NO</v>
      </c>
      <c r="F470" s="19">
        <v>85000.0</v>
      </c>
      <c r="G470" s="12" t="str">
        <f t="shared" si="2"/>
        <v>NOT FUNDED</v>
      </c>
      <c r="H470" s="20">
        <f t="shared" si="3"/>
        <v>22359</v>
      </c>
      <c r="I470" s="14" t="str">
        <f t="shared" si="1"/>
        <v>Approval Threshold</v>
      </c>
    </row>
    <row r="471">
      <c r="A471" s="18" t="s">
        <v>835</v>
      </c>
      <c r="B471" s="22">
        <v>117.0</v>
      </c>
      <c r="C471" s="9">
        <v>7995926.0</v>
      </c>
      <c r="D471" s="9">
        <v>3.236439E7</v>
      </c>
      <c r="E471" s="10" t="str">
        <f>IF(C471&gt;percent,"YES","NO")</f>
        <v>NO</v>
      </c>
      <c r="F471" s="19">
        <v>50000.0</v>
      </c>
      <c r="G471" s="12" t="str">
        <f t="shared" si="2"/>
        <v>NOT FUNDED</v>
      </c>
      <c r="H471" s="20">
        <f t="shared" si="3"/>
        <v>22359</v>
      </c>
      <c r="I471" s="14" t="str">
        <f t="shared" si="1"/>
        <v>Approval Threshold</v>
      </c>
    </row>
    <row r="472">
      <c r="A472" s="18" t="s">
        <v>836</v>
      </c>
      <c r="B472" s="22">
        <v>123.0</v>
      </c>
      <c r="C472" s="9">
        <v>7796064.0</v>
      </c>
      <c r="D472" s="9">
        <v>3.6097668E7</v>
      </c>
      <c r="E472" s="10" t="str">
        <f>IF(C472&gt;percent,"YES","NO")</f>
        <v>NO</v>
      </c>
      <c r="F472" s="19">
        <v>59000.0</v>
      </c>
      <c r="G472" s="12" t="str">
        <f t="shared" si="2"/>
        <v>NOT FUNDED</v>
      </c>
      <c r="H472" s="20">
        <f t="shared" si="3"/>
        <v>22359</v>
      </c>
      <c r="I472" s="14" t="str">
        <f t="shared" si="1"/>
        <v>Approval Threshold</v>
      </c>
    </row>
    <row r="473">
      <c r="A473" s="18" t="s">
        <v>837</v>
      </c>
      <c r="B473" s="22">
        <v>128.0</v>
      </c>
      <c r="C473" s="9">
        <v>7782440.0</v>
      </c>
      <c r="D473" s="9">
        <v>3.1013355E7</v>
      </c>
      <c r="E473" s="10" t="str">
        <f>IF(C473&gt;percent,"YES","NO")</f>
        <v>NO</v>
      </c>
      <c r="F473" s="19">
        <v>20400.0</v>
      </c>
      <c r="G473" s="12" t="str">
        <f t="shared" si="2"/>
        <v>NOT FUNDED</v>
      </c>
      <c r="H473" s="20">
        <f t="shared" si="3"/>
        <v>22359</v>
      </c>
      <c r="I473" s="14" t="str">
        <f t="shared" si="1"/>
        <v>Approval Threshold</v>
      </c>
    </row>
    <row r="474">
      <c r="A474" s="18" t="s">
        <v>838</v>
      </c>
      <c r="B474" s="22">
        <v>136.0</v>
      </c>
      <c r="C474" s="9">
        <v>7693511.0</v>
      </c>
      <c r="D474" s="9">
        <v>3.2745688E7</v>
      </c>
      <c r="E474" s="10" t="str">
        <f>IF(C474&gt;percent,"YES","NO")</f>
        <v>NO</v>
      </c>
      <c r="F474" s="19">
        <v>90000.0</v>
      </c>
      <c r="G474" s="12" t="str">
        <f t="shared" si="2"/>
        <v>NOT FUNDED</v>
      </c>
      <c r="H474" s="20">
        <f t="shared" si="3"/>
        <v>22359</v>
      </c>
      <c r="I474" s="14" t="str">
        <f t="shared" si="1"/>
        <v>Approval Threshold</v>
      </c>
    </row>
    <row r="475">
      <c r="A475" s="18" t="s">
        <v>839</v>
      </c>
      <c r="B475" s="22">
        <v>133.0</v>
      </c>
      <c r="C475" s="9">
        <v>7646183.0</v>
      </c>
      <c r="D475" s="9">
        <v>3.737333E7</v>
      </c>
      <c r="E475" s="10" t="str">
        <f>IF(C475&gt;percent,"YES","NO")</f>
        <v>NO</v>
      </c>
      <c r="F475" s="19">
        <v>100000.0</v>
      </c>
      <c r="G475" s="12" t="str">
        <f t="shared" si="2"/>
        <v>NOT FUNDED</v>
      </c>
      <c r="H475" s="20">
        <f t="shared" si="3"/>
        <v>22359</v>
      </c>
      <c r="I475" s="14" t="str">
        <f t="shared" si="1"/>
        <v>Approval Threshold</v>
      </c>
    </row>
    <row r="476">
      <c r="A476" s="18" t="s">
        <v>840</v>
      </c>
      <c r="B476" s="22">
        <v>114.0</v>
      </c>
      <c r="C476" s="9">
        <v>7562808.0</v>
      </c>
      <c r="D476" s="9">
        <v>2.9718762E7</v>
      </c>
      <c r="E476" s="10" t="str">
        <f>IF(C476&gt;percent,"YES","NO")</f>
        <v>NO</v>
      </c>
      <c r="F476" s="19">
        <v>84707.0</v>
      </c>
      <c r="G476" s="12" t="str">
        <f t="shared" si="2"/>
        <v>NOT FUNDED</v>
      </c>
      <c r="H476" s="20">
        <f t="shared" si="3"/>
        <v>22359</v>
      </c>
      <c r="I476" s="14" t="str">
        <f t="shared" si="1"/>
        <v>Approval Threshold</v>
      </c>
    </row>
    <row r="477">
      <c r="A477" s="18" t="s">
        <v>841</v>
      </c>
      <c r="B477" s="22">
        <v>123.0</v>
      </c>
      <c r="C477" s="9">
        <v>7422139.0</v>
      </c>
      <c r="D477" s="9">
        <v>3.5532761E7</v>
      </c>
      <c r="E477" s="10" t="str">
        <f>IF(C477&gt;percent,"YES","NO")</f>
        <v>NO</v>
      </c>
      <c r="F477" s="19">
        <v>90000.0</v>
      </c>
      <c r="G477" s="12" t="str">
        <f t="shared" si="2"/>
        <v>NOT FUNDED</v>
      </c>
      <c r="H477" s="20">
        <f t="shared" si="3"/>
        <v>22359</v>
      </c>
      <c r="I477" s="14" t="str">
        <f t="shared" si="1"/>
        <v>Approval Threshold</v>
      </c>
    </row>
    <row r="478">
      <c r="A478" s="18" t="s">
        <v>842</v>
      </c>
      <c r="B478" s="22">
        <v>125.0</v>
      </c>
      <c r="C478" s="9">
        <v>7331178.0</v>
      </c>
      <c r="D478" s="9">
        <v>2.9825841E7</v>
      </c>
      <c r="E478" s="10" t="str">
        <f>IF(C478&gt;percent,"YES","NO")</f>
        <v>NO</v>
      </c>
      <c r="F478" s="19">
        <v>53100.0</v>
      </c>
      <c r="G478" s="12" t="str">
        <f t="shared" si="2"/>
        <v>NOT FUNDED</v>
      </c>
      <c r="H478" s="20">
        <f t="shared" si="3"/>
        <v>22359</v>
      </c>
      <c r="I478" s="14" t="str">
        <f t="shared" si="1"/>
        <v>Approval Threshold</v>
      </c>
    </row>
    <row r="479">
      <c r="A479" s="18" t="s">
        <v>843</v>
      </c>
      <c r="B479" s="22">
        <v>119.0</v>
      </c>
      <c r="C479" s="9">
        <v>7317302.0</v>
      </c>
      <c r="D479" s="9">
        <v>3.0393456E7</v>
      </c>
      <c r="E479" s="10" t="str">
        <f>IF(C479&gt;percent,"YES","NO")</f>
        <v>NO</v>
      </c>
      <c r="F479" s="19">
        <v>60000.0</v>
      </c>
      <c r="G479" s="12" t="str">
        <f t="shared" si="2"/>
        <v>NOT FUNDED</v>
      </c>
      <c r="H479" s="20">
        <f t="shared" si="3"/>
        <v>22359</v>
      </c>
      <c r="I479" s="14" t="str">
        <f t="shared" si="1"/>
        <v>Approval Threshold</v>
      </c>
    </row>
    <row r="480">
      <c r="A480" s="18" t="s">
        <v>844</v>
      </c>
      <c r="B480" s="22">
        <v>114.0</v>
      </c>
      <c r="C480" s="9">
        <v>7310742.0</v>
      </c>
      <c r="D480" s="9">
        <v>3.6065667E7</v>
      </c>
      <c r="E480" s="10" t="str">
        <f>IF(C480&gt;percent,"YES","NO")</f>
        <v>NO</v>
      </c>
      <c r="F480" s="19">
        <v>100000.0</v>
      </c>
      <c r="G480" s="12" t="str">
        <f t="shared" si="2"/>
        <v>NOT FUNDED</v>
      </c>
      <c r="H480" s="20">
        <f t="shared" si="3"/>
        <v>22359</v>
      </c>
      <c r="I480" s="14" t="str">
        <f t="shared" si="1"/>
        <v>Approval Threshold</v>
      </c>
    </row>
    <row r="481">
      <c r="A481" s="18" t="s">
        <v>845</v>
      </c>
      <c r="B481" s="22">
        <v>122.0</v>
      </c>
      <c r="C481" s="9">
        <v>7267100.0</v>
      </c>
      <c r="D481" s="9">
        <v>3.6024422E7</v>
      </c>
      <c r="E481" s="10" t="str">
        <f>IF(C481&gt;percent,"YES","NO")</f>
        <v>NO</v>
      </c>
      <c r="F481" s="19">
        <v>76500.0</v>
      </c>
      <c r="G481" s="12" t="str">
        <f t="shared" si="2"/>
        <v>NOT FUNDED</v>
      </c>
      <c r="H481" s="20">
        <f t="shared" si="3"/>
        <v>22359</v>
      </c>
      <c r="I481" s="14" t="str">
        <f t="shared" si="1"/>
        <v>Approval Threshold</v>
      </c>
    </row>
    <row r="482">
      <c r="A482" s="18" t="s">
        <v>846</v>
      </c>
      <c r="B482" s="22">
        <v>116.0</v>
      </c>
      <c r="C482" s="9">
        <v>7248882.0</v>
      </c>
      <c r="D482" s="9">
        <v>3.6805381E7</v>
      </c>
      <c r="E482" s="10" t="str">
        <f>IF(C482&gt;percent,"YES","NO")</f>
        <v>NO</v>
      </c>
      <c r="F482" s="19">
        <v>94416.0</v>
      </c>
      <c r="G482" s="12" t="str">
        <f t="shared" si="2"/>
        <v>NOT FUNDED</v>
      </c>
      <c r="H482" s="20">
        <f t="shared" si="3"/>
        <v>22359</v>
      </c>
      <c r="I482" s="14" t="str">
        <f t="shared" si="1"/>
        <v>Approval Threshold</v>
      </c>
    </row>
    <row r="483">
      <c r="A483" s="18" t="s">
        <v>847</v>
      </c>
      <c r="B483" s="22">
        <v>131.0</v>
      </c>
      <c r="C483" s="9">
        <v>7144872.0</v>
      </c>
      <c r="D483" s="9">
        <v>3.7694244E7</v>
      </c>
      <c r="E483" s="10" t="str">
        <f>IF(C483&gt;percent,"YES","NO")</f>
        <v>NO</v>
      </c>
      <c r="F483" s="19">
        <v>100000.0</v>
      </c>
      <c r="G483" s="12" t="str">
        <f t="shared" si="2"/>
        <v>NOT FUNDED</v>
      </c>
      <c r="H483" s="20">
        <f t="shared" si="3"/>
        <v>22359</v>
      </c>
      <c r="I483" s="14" t="str">
        <f t="shared" si="1"/>
        <v>Approval Threshold</v>
      </c>
    </row>
    <row r="484">
      <c r="A484" s="18" t="s">
        <v>848</v>
      </c>
      <c r="B484" s="22">
        <v>133.0</v>
      </c>
      <c r="C484" s="9">
        <v>7132953.0</v>
      </c>
      <c r="D484" s="9">
        <v>3.9711343E7</v>
      </c>
      <c r="E484" s="10" t="str">
        <f>IF(C484&gt;percent,"YES","NO")</f>
        <v>NO</v>
      </c>
      <c r="F484" s="19">
        <v>100000.0</v>
      </c>
      <c r="G484" s="12" t="str">
        <f t="shared" si="2"/>
        <v>NOT FUNDED</v>
      </c>
      <c r="H484" s="20">
        <f t="shared" si="3"/>
        <v>22359</v>
      </c>
      <c r="I484" s="14" t="str">
        <f t="shared" si="1"/>
        <v>Approval Threshold</v>
      </c>
    </row>
    <row r="485">
      <c r="A485" s="18" t="s">
        <v>849</v>
      </c>
      <c r="B485" s="22">
        <v>120.0</v>
      </c>
      <c r="C485" s="9">
        <v>7103705.0</v>
      </c>
      <c r="D485" s="9">
        <v>3.5866115E7</v>
      </c>
      <c r="E485" s="10" t="str">
        <f>IF(C485&gt;percent,"YES","NO")</f>
        <v>NO</v>
      </c>
      <c r="F485" s="19">
        <v>68050.0</v>
      </c>
      <c r="G485" s="12" t="str">
        <f t="shared" si="2"/>
        <v>NOT FUNDED</v>
      </c>
      <c r="H485" s="20">
        <f t="shared" si="3"/>
        <v>22359</v>
      </c>
      <c r="I485" s="14" t="str">
        <f t="shared" si="1"/>
        <v>Approval Threshold</v>
      </c>
    </row>
    <row r="486">
      <c r="A486" s="18" t="s">
        <v>850</v>
      </c>
      <c r="B486" s="22">
        <v>123.0</v>
      </c>
      <c r="C486" s="9">
        <v>7081254.0</v>
      </c>
      <c r="D486" s="9">
        <v>3.4076127E7</v>
      </c>
      <c r="E486" s="10" t="str">
        <f>IF(C486&gt;percent,"YES","NO")</f>
        <v>NO</v>
      </c>
      <c r="F486" s="19">
        <v>100000.0</v>
      </c>
      <c r="G486" s="12" t="str">
        <f t="shared" si="2"/>
        <v>NOT FUNDED</v>
      </c>
      <c r="H486" s="20">
        <f t="shared" si="3"/>
        <v>22359</v>
      </c>
      <c r="I486" s="14" t="str">
        <f t="shared" si="1"/>
        <v>Approval Threshold</v>
      </c>
    </row>
    <row r="487">
      <c r="A487" s="18" t="s">
        <v>851</v>
      </c>
      <c r="B487" s="22">
        <v>118.0</v>
      </c>
      <c r="C487" s="9">
        <v>7073674.0</v>
      </c>
      <c r="D487" s="9">
        <v>3.6723118E7</v>
      </c>
      <c r="E487" s="10" t="str">
        <f>IF(C487&gt;percent,"YES","NO")</f>
        <v>NO</v>
      </c>
      <c r="F487" s="19">
        <v>100000.0</v>
      </c>
      <c r="G487" s="12" t="str">
        <f t="shared" si="2"/>
        <v>NOT FUNDED</v>
      </c>
      <c r="H487" s="20">
        <f t="shared" si="3"/>
        <v>22359</v>
      </c>
      <c r="I487" s="14" t="str">
        <f t="shared" si="1"/>
        <v>Approval Threshold</v>
      </c>
    </row>
    <row r="488">
      <c r="A488" s="18" t="s">
        <v>852</v>
      </c>
      <c r="B488" s="22">
        <v>109.0</v>
      </c>
      <c r="C488" s="9">
        <v>7037620.0</v>
      </c>
      <c r="D488" s="9">
        <v>3.0269321E7</v>
      </c>
      <c r="E488" s="10" t="str">
        <f>IF(C488&gt;percent,"YES","NO")</f>
        <v>NO</v>
      </c>
      <c r="F488" s="19">
        <v>90000.0</v>
      </c>
      <c r="G488" s="12" t="str">
        <f t="shared" si="2"/>
        <v>NOT FUNDED</v>
      </c>
      <c r="H488" s="20">
        <f t="shared" si="3"/>
        <v>22359</v>
      </c>
      <c r="I488" s="14" t="str">
        <f t="shared" si="1"/>
        <v>Approval Threshold</v>
      </c>
    </row>
    <row r="489">
      <c r="A489" s="18" t="s">
        <v>853</v>
      </c>
      <c r="B489" s="22">
        <v>143.0</v>
      </c>
      <c r="C489" s="9">
        <v>6998056.0</v>
      </c>
      <c r="D489" s="9">
        <v>3.694116E7</v>
      </c>
      <c r="E489" s="10" t="str">
        <f>IF(C489&gt;percent,"YES","NO")</f>
        <v>NO</v>
      </c>
      <c r="F489" s="19">
        <v>65000.0</v>
      </c>
      <c r="G489" s="12" t="str">
        <f t="shared" si="2"/>
        <v>NOT FUNDED</v>
      </c>
      <c r="H489" s="20">
        <f t="shared" si="3"/>
        <v>22359</v>
      </c>
      <c r="I489" s="14" t="str">
        <f t="shared" si="1"/>
        <v>Approval Threshold</v>
      </c>
    </row>
    <row r="490">
      <c r="A490" s="18" t="s">
        <v>854</v>
      </c>
      <c r="B490" s="22">
        <v>115.0</v>
      </c>
      <c r="C490" s="9">
        <v>6983270.0</v>
      </c>
      <c r="D490" s="9">
        <v>3.0313017E7</v>
      </c>
      <c r="E490" s="10" t="str">
        <f>IF(C490&gt;percent,"YES","NO")</f>
        <v>NO</v>
      </c>
      <c r="F490" s="19">
        <v>52000.0</v>
      </c>
      <c r="G490" s="12" t="str">
        <f t="shared" si="2"/>
        <v>NOT FUNDED</v>
      </c>
      <c r="H490" s="20">
        <f t="shared" si="3"/>
        <v>22359</v>
      </c>
      <c r="I490" s="14" t="str">
        <f t="shared" si="1"/>
        <v>Approval Threshold</v>
      </c>
    </row>
    <row r="491">
      <c r="A491" s="18" t="s">
        <v>855</v>
      </c>
      <c r="B491" s="22">
        <v>121.0</v>
      </c>
      <c r="C491" s="9">
        <v>6970505.0</v>
      </c>
      <c r="D491" s="9">
        <v>3.0205901E7</v>
      </c>
      <c r="E491" s="10" t="str">
        <f>IF(C491&gt;percent,"YES","NO")</f>
        <v>NO</v>
      </c>
      <c r="F491" s="19">
        <v>90000.0</v>
      </c>
      <c r="G491" s="12" t="str">
        <f t="shared" si="2"/>
        <v>NOT FUNDED</v>
      </c>
      <c r="H491" s="20">
        <f t="shared" si="3"/>
        <v>22359</v>
      </c>
      <c r="I491" s="14" t="str">
        <f t="shared" si="1"/>
        <v>Approval Threshold</v>
      </c>
    </row>
    <row r="492">
      <c r="A492" s="18" t="s">
        <v>856</v>
      </c>
      <c r="B492" s="22">
        <v>128.0</v>
      </c>
      <c r="C492" s="9">
        <v>6915543.0</v>
      </c>
      <c r="D492" s="9">
        <v>3.0945536E7</v>
      </c>
      <c r="E492" s="10" t="str">
        <f>IF(C492&gt;percent,"YES","NO")</f>
        <v>NO</v>
      </c>
      <c r="F492" s="19">
        <v>72018.0</v>
      </c>
      <c r="G492" s="12" t="str">
        <f t="shared" si="2"/>
        <v>NOT FUNDED</v>
      </c>
      <c r="H492" s="20">
        <f t="shared" si="3"/>
        <v>22359</v>
      </c>
      <c r="I492" s="14" t="str">
        <f t="shared" si="1"/>
        <v>Approval Threshold</v>
      </c>
    </row>
    <row r="493">
      <c r="A493" s="18" t="s">
        <v>857</v>
      </c>
      <c r="B493" s="22">
        <v>118.0</v>
      </c>
      <c r="C493" s="9">
        <v>6849666.0</v>
      </c>
      <c r="D493" s="9">
        <v>2.8408729E7</v>
      </c>
      <c r="E493" s="10" t="str">
        <f>IF(C493&gt;percent,"YES","NO")</f>
        <v>NO</v>
      </c>
      <c r="F493" s="19">
        <v>30000.0</v>
      </c>
      <c r="G493" s="12" t="str">
        <f t="shared" si="2"/>
        <v>NOT FUNDED</v>
      </c>
      <c r="H493" s="20">
        <f t="shared" si="3"/>
        <v>22359</v>
      </c>
      <c r="I493" s="14" t="str">
        <f t="shared" si="1"/>
        <v>Approval Threshold</v>
      </c>
    </row>
    <row r="494">
      <c r="A494" s="18" t="s">
        <v>858</v>
      </c>
      <c r="B494" s="22">
        <v>115.0</v>
      </c>
      <c r="C494" s="9">
        <v>6799683.0</v>
      </c>
      <c r="D494" s="9">
        <v>2.7191893E7</v>
      </c>
      <c r="E494" s="10" t="str">
        <f>IF(C494&gt;percent,"YES","NO")</f>
        <v>NO</v>
      </c>
      <c r="F494" s="19">
        <v>18500.0</v>
      </c>
      <c r="G494" s="12" t="str">
        <f t="shared" si="2"/>
        <v>NOT FUNDED</v>
      </c>
      <c r="H494" s="20">
        <f t="shared" si="3"/>
        <v>22359</v>
      </c>
      <c r="I494" s="14" t="str">
        <f t="shared" si="1"/>
        <v>Approval Threshold</v>
      </c>
    </row>
    <row r="495">
      <c r="A495" s="18" t="s">
        <v>859</v>
      </c>
      <c r="B495" s="22">
        <v>126.0</v>
      </c>
      <c r="C495" s="9">
        <v>6756165.0</v>
      </c>
      <c r="D495" s="9">
        <v>3.4897523E7</v>
      </c>
      <c r="E495" s="10" t="str">
        <f>IF(C495&gt;percent,"YES","NO")</f>
        <v>NO</v>
      </c>
      <c r="F495" s="19">
        <v>50000.0</v>
      </c>
      <c r="G495" s="12" t="str">
        <f t="shared" si="2"/>
        <v>NOT FUNDED</v>
      </c>
      <c r="H495" s="20">
        <f t="shared" si="3"/>
        <v>22359</v>
      </c>
      <c r="I495" s="14" t="str">
        <f t="shared" si="1"/>
        <v>Approval Threshold</v>
      </c>
    </row>
    <row r="496">
      <c r="A496" s="18" t="s">
        <v>860</v>
      </c>
      <c r="B496" s="22">
        <v>115.0</v>
      </c>
      <c r="C496" s="9">
        <v>6691151.0</v>
      </c>
      <c r="D496" s="9">
        <v>3.4162018E7</v>
      </c>
      <c r="E496" s="10" t="str">
        <f>IF(C496&gt;percent,"YES","NO")</f>
        <v>NO</v>
      </c>
      <c r="F496" s="19">
        <v>99493.0</v>
      </c>
      <c r="G496" s="12" t="str">
        <f t="shared" si="2"/>
        <v>NOT FUNDED</v>
      </c>
      <c r="H496" s="20">
        <f t="shared" si="3"/>
        <v>22359</v>
      </c>
      <c r="I496" s="14" t="str">
        <f t="shared" si="1"/>
        <v>Approval Threshold</v>
      </c>
    </row>
    <row r="497">
      <c r="A497" s="18" t="s">
        <v>861</v>
      </c>
      <c r="B497" s="22">
        <v>131.0</v>
      </c>
      <c r="C497" s="9">
        <v>6592640.0</v>
      </c>
      <c r="D497" s="9">
        <v>3.2853242E7</v>
      </c>
      <c r="E497" s="10" t="str">
        <f>IF(C497&gt;percent,"YES","NO")</f>
        <v>NO</v>
      </c>
      <c r="F497" s="19">
        <v>65000.0</v>
      </c>
      <c r="G497" s="12" t="str">
        <f t="shared" si="2"/>
        <v>NOT FUNDED</v>
      </c>
      <c r="H497" s="20">
        <f t="shared" si="3"/>
        <v>22359</v>
      </c>
      <c r="I497" s="14" t="str">
        <f t="shared" si="1"/>
        <v>Approval Threshold</v>
      </c>
    </row>
    <row r="498">
      <c r="A498" s="18" t="s">
        <v>862</v>
      </c>
      <c r="B498" s="22">
        <v>114.0</v>
      </c>
      <c r="C498" s="9">
        <v>6576126.0</v>
      </c>
      <c r="D498" s="9">
        <v>3.2345097E7</v>
      </c>
      <c r="E498" s="10" t="str">
        <f>IF(C498&gt;percent,"YES","NO")</f>
        <v>NO</v>
      </c>
      <c r="F498" s="19">
        <v>24000.0</v>
      </c>
      <c r="G498" s="12" t="str">
        <f t="shared" si="2"/>
        <v>NOT FUNDED</v>
      </c>
      <c r="H498" s="20">
        <f t="shared" si="3"/>
        <v>22359</v>
      </c>
      <c r="I498" s="14" t="str">
        <f t="shared" si="1"/>
        <v>Approval Threshold</v>
      </c>
    </row>
    <row r="499">
      <c r="A499" s="18" t="s">
        <v>863</v>
      </c>
      <c r="B499" s="22">
        <v>117.0</v>
      </c>
      <c r="C499" s="9">
        <v>6506538.0</v>
      </c>
      <c r="D499" s="9">
        <v>2.8732374E7</v>
      </c>
      <c r="E499" s="10" t="str">
        <f>IF(C499&gt;percent,"YES","NO")</f>
        <v>NO</v>
      </c>
      <c r="F499" s="19">
        <v>50600.0</v>
      </c>
      <c r="G499" s="12" t="str">
        <f t="shared" si="2"/>
        <v>NOT FUNDED</v>
      </c>
      <c r="H499" s="20">
        <f t="shared" si="3"/>
        <v>22359</v>
      </c>
      <c r="I499" s="14" t="str">
        <f t="shared" si="1"/>
        <v>Approval Threshold</v>
      </c>
    </row>
    <row r="500">
      <c r="A500" s="18" t="s">
        <v>864</v>
      </c>
      <c r="B500" s="22">
        <v>137.0</v>
      </c>
      <c r="C500" s="9">
        <v>6438290.0</v>
      </c>
      <c r="D500" s="9">
        <v>3.696054E7</v>
      </c>
      <c r="E500" s="10" t="str">
        <f>IF(C500&gt;percent,"YES","NO")</f>
        <v>NO</v>
      </c>
      <c r="F500" s="19">
        <v>17025.0</v>
      </c>
      <c r="G500" s="12" t="str">
        <f t="shared" si="2"/>
        <v>NOT FUNDED</v>
      </c>
      <c r="H500" s="20">
        <f t="shared" si="3"/>
        <v>22359</v>
      </c>
      <c r="I500" s="14" t="str">
        <f t="shared" si="1"/>
        <v>Approval Threshold</v>
      </c>
    </row>
    <row r="501">
      <c r="A501" s="18" t="s">
        <v>865</v>
      </c>
      <c r="B501" s="22">
        <v>124.0</v>
      </c>
      <c r="C501" s="9">
        <v>6432714.0</v>
      </c>
      <c r="D501" s="9">
        <v>2.8450078E7</v>
      </c>
      <c r="E501" s="10" t="str">
        <f>IF(C501&gt;percent,"YES","NO")</f>
        <v>NO</v>
      </c>
      <c r="F501" s="19">
        <v>85000.0</v>
      </c>
      <c r="G501" s="12" t="str">
        <f t="shared" si="2"/>
        <v>NOT FUNDED</v>
      </c>
      <c r="H501" s="20">
        <f t="shared" si="3"/>
        <v>22359</v>
      </c>
      <c r="I501" s="14" t="str">
        <f t="shared" si="1"/>
        <v>Approval Threshold</v>
      </c>
    </row>
    <row r="502">
      <c r="A502" s="18" t="s">
        <v>866</v>
      </c>
      <c r="B502" s="22">
        <v>134.0</v>
      </c>
      <c r="C502" s="9">
        <v>6398432.0</v>
      </c>
      <c r="D502" s="9">
        <v>3.3517266E7</v>
      </c>
      <c r="E502" s="10" t="str">
        <f>IF(C502&gt;percent,"YES","NO")</f>
        <v>NO</v>
      </c>
      <c r="F502" s="19">
        <v>100000.0</v>
      </c>
      <c r="G502" s="12" t="str">
        <f t="shared" si="2"/>
        <v>NOT FUNDED</v>
      </c>
      <c r="H502" s="20">
        <f t="shared" si="3"/>
        <v>22359</v>
      </c>
      <c r="I502" s="14" t="str">
        <f t="shared" si="1"/>
        <v>Approval Threshold</v>
      </c>
    </row>
    <row r="503">
      <c r="A503" s="18" t="s">
        <v>867</v>
      </c>
      <c r="B503" s="22">
        <v>111.0</v>
      </c>
      <c r="C503" s="9">
        <v>6371278.0</v>
      </c>
      <c r="D503" s="9">
        <v>3.0078269E7</v>
      </c>
      <c r="E503" s="10" t="str">
        <f>IF(C503&gt;percent,"YES","NO")</f>
        <v>NO</v>
      </c>
      <c r="F503" s="19">
        <v>50000.0</v>
      </c>
      <c r="G503" s="12" t="str">
        <f t="shared" si="2"/>
        <v>NOT FUNDED</v>
      </c>
      <c r="H503" s="20">
        <f t="shared" si="3"/>
        <v>22359</v>
      </c>
      <c r="I503" s="14" t="str">
        <f t="shared" si="1"/>
        <v>Approval Threshold</v>
      </c>
    </row>
    <row r="504">
      <c r="A504" s="18" t="s">
        <v>868</v>
      </c>
      <c r="B504" s="22">
        <v>114.0</v>
      </c>
      <c r="C504" s="9">
        <v>6172991.0</v>
      </c>
      <c r="D504" s="9">
        <v>3.2089636E7</v>
      </c>
      <c r="E504" s="10" t="str">
        <f>IF(C504&gt;percent,"YES","NO")</f>
        <v>NO</v>
      </c>
      <c r="F504" s="19">
        <v>85000.0</v>
      </c>
      <c r="G504" s="12" t="str">
        <f t="shared" si="2"/>
        <v>NOT FUNDED</v>
      </c>
      <c r="H504" s="20">
        <f t="shared" si="3"/>
        <v>22359</v>
      </c>
      <c r="I504" s="14" t="str">
        <f t="shared" si="1"/>
        <v>Approval Threshold</v>
      </c>
    </row>
    <row r="505">
      <c r="A505" s="18" t="s">
        <v>869</v>
      </c>
      <c r="B505" s="22">
        <v>130.0</v>
      </c>
      <c r="C505" s="9">
        <v>6131837.0</v>
      </c>
      <c r="D505" s="9">
        <v>3.0735058E7</v>
      </c>
      <c r="E505" s="10" t="str">
        <f>IF(C505&gt;percent,"YES","NO")</f>
        <v>NO</v>
      </c>
      <c r="F505" s="19">
        <v>95000.0</v>
      </c>
      <c r="G505" s="12" t="str">
        <f t="shared" si="2"/>
        <v>NOT FUNDED</v>
      </c>
      <c r="H505" s="20">
        <f t="shared" si="3"/>
        <v>22359</v>
      </c>
      <c r="I505" s="14" t="str">
        <f t="shared" si="1"/>
        <v>Approval Threshold</v>
      </c>
    </row>
    <row r="506">
      <c r="A506" s="18" t="s">
        <v>870</v>
      </c>
      <c r="B506" s="22">
        <v>125.0</v>
      </c>
      <c r="C506" s="9">
        <v>6118401.0</v>
      </c>
      <c r="D506" s="9">
        <v>3.1765288E7</v>
      </c>
      <c r="E506" s="10" t="str">
        <f>IF(C506&gt;percent,"YES","NO")</f>
        <v>NO</v>
      </c>
      <c r="F506" s="19">
        <v>95000.0</v>
      </c>
      <c r="G506" s="12" t="str">
        <f t="shared" si="2"/>
        <v>NOT FUNDED</v>
      </c>
      <c r="H506" s="20">
        <f t="shared" si="3"/>
        <v>22359</v>
      </c>
      <c r="I506" s="14" t="str">
        <f t="shared" si="1"/>
        <v>Approval Threshold</v>
      </c>
    </row>
    <row r="507">
      <c r="A507" s="18" t="s">
        <v>871</v>
      </c>
      <c r="B507" s="22">
        <v>113.0</v>
      </c>
      <c r="C507" s="9">
        <v>6066801.0</v>
      </c>
      <c r="D507" s="9">
        <v>2.993394E7</v>
      </c>
      <c r="E507" s="10" t="str">
        <f>IF(C507&gt;percent,"YES","NO")</f>
        <v>NO</v>
      </c>
      <c r="F507" s="19">
        <v>60000.0</v>
      </c>
      <c r="G507" s="12" t="str">
        <f t="shared" si="2"/>
        <v>NOT FUNDED</v>
      </c>
      <c r="H507" s="20">
        <f t="shared" si="3"/>
        <v>22359</v>
      </c>
      <c r="I507" s="14" t="str">
        <f t="shared" si="1"/>
        <v>Approval Threshold</v>
      </c>
    </row>
    <row r="508">
      <c r="A508" s="18" t="s">
        <v>872</v>
      </c>
      <c r="B508" s="22">
        <v>129.0</v>
      </c>
      <c r="C508" s="9">
        <v>6009452.0</v>
      </c>
      <c r="D508" s="9">
        <v>3.0368042E7</v>
      </c>
      <c r="E508" s="10" t="str">
        <f>IF(C508&gt;percent,"YES","NO")</f>
        <v>NO</v>
      </c>
      <c r="F508" s="19">
        <v>20000.0</v>
      </c>
      <c r="G508" s="12" t="str">
        <f t="shared" si="2"/>
        <v>NOT FUNDED</v>
      </c>
      <c r="H508" s="20">
        <f t="shared" si="3"/>
        <v>22359</v>
      </c>
      <c r="I508" s="14" t="str">
        <f t="shared" si="1"/>
        <v>Approval Threshold</v>
      </c>
    </row>
    <row r="509">
      <c r="A509" s="18" t="s">
        <v>873</v>
      </c>
      <c r="B509" s="22">
        <v>111.0</v>
      </c>
      <c r="C509" s="9">
        <v>5996413.0</v>
      </c>
      <c r="D509" s="9">
        <v>2.7584813E7</v>
      </c>
      <c r="E509" s="10" t="str">
        <f>IF(C509&gt;percent,"YES","NO")</f>
        <v>NO</v>
      </c>
      <c r="F509" s="19">
        <v>61596.0</v>
      </c>
      <c r="G509" s="12" t="str">
        <f t="shared" si="2"/>
        <v>NOT FUNDED</v>
      </c>
      <c r="H509" s="20">
        <f t="shared" si="3"/>
        <v>22359</v>
      </c>
      <c r="I509" s="14" t="str">
        <f t="shared" si="1"/>
        <v>Approval Threshold</v>
      </c>
    </row>
    <row r="510">
      <c r="A510" s="18" t="s">
        <v>874</v>
      </c>
      <c r="B510" s="22">
        <v>142.0</v>
      </c>
      <c r="C510" s="9">
        <v>5934207.0</v>
      </c>
      <c r="D510" s="9">
        <v>2.8284549E7</v>
      </c>
      <c r="E510" s="10" t="str">
        <f>IF(C510&gt;percent,"YES","NO")</f>
        <v>NO</v>
      </c>
      <c r="F510" s="19">
        <v>20000.0</v>
      </c>
      <c r="G510" s="12" t="str">
        <f t="shared" si="2"/>
        <v>NOT FUNDED</v>
      </c>
      <c r="H510" s="20">
        <f t="shared" si="3"/>
        <v>22359</v>
      </c>
      <c r="I510" s="14" t="str">
        <f t="shared" si="1"/>
        <v>Approval Threshold</v>
      </c>
    </row>
    <row r="511">
      <c r="A511" s="18" t="s">
        <v>875</v>
      </c>
      <c r="B511" s="22">
        <v>119.0</v>
      </c>
      <c r="C511" s="9">
        <v>5705979.0</v>
      </c>
      <c r="D511" s="9">
        <v>3.2773597E7</v>
      </c>
      <c r="E511" s="10" t="str">
        <f>IF(C511&gt;percent,"YES","NO")</f>
        <v>NO</v>
      </c>
      <c r="F511" s="19">
        <v>80000.0</v>
      </c>
      <c r="G511" s="12" t="str">
        <f t="shared" si="2"/>
        <v>NOT FUNDED</v>
      </c>
      <c r="H511" s="20">
        <f t="shared" si="3"/>
        <v>22359</v>
      </c>
      <c r="I511" s="14" t="str">
        <f t="shared" si="1"/>
        <v>Approval Threshold</v>
      </c>
    </row>
    <row r="512">
      <c r="A512" s="18" t="s">
        <v>876</v>
      </c>
      <c r="B512" s="22">
        <v>124.0</v>
      </c>
      <c r="C512" s="9">
        <v>5533874.0</v>
      </c>
      <c r="D512" s="9">
        <v>3.9312725E7</v>
      </c>
      <c r="E512" s="10" t="str">
        <f>IF(C512&gt;percent,"YES","NO")</f>
        <v>NO</v>
      </c>
      <c r="F512" s="19">
        <v>36996.0</v>
      </c>
      <c r="G512" s="12" t="str">
        <f t="shared" si="2"/>
        <v>NOT FUNDED</v>
      </c>
      <c r="H512" s="20">
        <f t="shared" si="3"/>
        <v>22359</v>
      </c>
      <c r="I512" s="14" t="str">
        <f t="shared" si="1"/>
        <v>Approval Threshold</v>
      </c>
    </row>
    <row r="513">
      <c r="A513" s="18" t="s">
        <v>877</v>
      </c>
      <c r="B513" s="22">
        <v>124.0</v>
      </c>
      <c r="C513" s="9">
        <v>5273732.0</v>
      </c>
      <c r="D513" s="9">
        <v>2.9707287E7</v>
      </c>
      <c r="E513" s="10" t="str">
        <f>IF(C513&gt;percent,"YES","NO")</f>
        <v>NO</v>
      </c>
      <c r="F513" s="19">
        <v>28400.0</v>
      </c>
      <c r="G513" s="12" t="str">
        <f t="shared" si="2"/>
        <v>NOT FUNDED</v>
      </c>
      <c r="H513" s="20">
        <f t="shared" si="3"/>
        <v>22359</v>
      </c>
      <c r="I513" s="14" t="str">
        <f t="shared" si="1"/>
        <v>Approval Threshold</v>
      </c>
    </row>
    <row r="514">
      <c r="A514" s="18" t="s">
        <v>878</v>
      </c>
      <c r="B514" s="22">
        <v>125.0</v>
      </c>
      <c r="C514" s="9">
        <v>5255856.0</v>
      </c>
      <c r="D514" s="9">
        <v>3.5183662E7</v>
      </c>
      <c r="E514" s="10" t="str">
        <f>IF(C514&gt;percent,"YES","NO")</f>
        <v>NO</v>
      </c>
      <c r="F514" s="19">
        <v>30000.0</v>
      </c>
      <c r="G514" s="12" t="str">
        <f t="shared" si="2"/>
        <v>NOT FUNDED</v>
      </c>
      <c r="H514" s="20">
        <f t="shared" si="3"/>
        <v>22359</v>
      </c>
      <c r="I514" s="14" t="str">
        <f t="shared" si="1"/>
        <v>Approval Threshold</v>
      </c>
    </row>
    <row r="515">
      <c r="A515" s="18" t="s">
        <v>879</v>
      </c>
      <c r="B515" s="22">
        <v>139.0</v>
      </c>
      <c r="C515" s="9">
        <v>4949414.0</v>
      </c>
      <c r="D515" s="9">
        <v>3.2242951E7</v>
      </c>
      <c r="E515" s="10" t="str">
        <f>IF(C515&gt;percent,"YES","NO")</f>
        <v>NO</v>
      </c>
      <c r="F515" s="19">
        <v>40965.0</v>
      </c>
      <c r="G515" s="12" t="str">
        <f t="shared" si="2"/>
        <v>NOT FUNDED</v>
      </c>
      <c r="H515" s="20">
        <f t="shared" si="3"/>
        <v>22359</v>
      </c>
      <c r="I515" s="14" t="str">
        <f t="shared" si="1"/>
        <v>Approval Threshold</v>
      </c>
    </row>
    <row r="516">
      <c r="A516" s="18" t="s">
        <v>880</v>
      </c>
      <c r="B516" s="22">
        <v>125.0</v>
      </c>
      <c r="C516" s="9">
        <v>4643829.0</v>
      </c>
      <c r="D516" s="9">
        <v>3.1991553E7</v>
      </c>
      <c r="E516" s="10" t="str">
        <f>IF(C516&gt;percent,"YES","NO")</f>
        <v>NO</v>
      </c>
      <c r="F516" s="19">
        <v>55000.0</v>
      </c>
      <c r="G516" s="12" t="str">
        <f t="shared" si="2"/>
        <v>NOT FUNDED</v>
      </c>
      <c r="H516" s="20">
        <f t="shared" si="3"/>
        <v>22359</v>
      </c>
      <c r="I516" s="14" t="str">
        <f t="shared" si="1"/>
        <v>Approval Threshold</v>
      </c>
    </row>
    <row r="517">
      <c r="A517" s="18" t="s">
        <v>881</v>
      </c>
      <c r="B517" s="22">
        <v>110.0</v>
      </c>
      <c r="C517" s="9">
        <v>4584680.0</v>
      </c>
      <c r="D517" s="9">
        <v>3.0775432E7</v>
      </c>
      <c r="E517" s="10" t="str">
        <f>IF(C517&gt;percent,"YES","NO")</f>
        <v>NO</v>
      </c>
      <c r="F517" s="19">
        <v>90000.0</v>
      </c>
      <c r="G517" s="12" t="str">
        <f t="shared" si="2"/>
        <v>NOT FUNDED</v>
      </c>
      <c r="H517" s="20">
        <f t="shared" si="3"/>
        <v>22359</v>
      </c>
      <c r="I517" s="14" t="str">
        <f t="shared" si="1"/>
        <v>Approval Threshold</v>
      </c>
    </row>
    <row r="518">
      <c r="A518" s="18" t="s">
        <v>882</v>
      </c>
      <c r="B518" s="22">
        <v>106.0</v>
      </c>
      <c r="C518" s="9">
        <v>4322500.0</v>
      </c>
      <c r="D518" s="9">
        <v>3.4651471E7</v>
      </c>
      <c r="E518" s="10" t="str">
        <f>IF(C518&gt;percent,"YES","NO")</f>
        <v>NO</v>
      </c>
      <c r="F518" s="19">
        <v>100000.0</v>
      </c>
      <c r="G518" s="12" t="str">
        <f t="shared" si="2"/>
        <v>NOT FUNDED</v>
      </c>
      <c r="H518" s="20">
        <f t="shared" si="3"/>
        <v>22359</v>
      </c>
      <c r="I518" s="14" t="str">
        <f t="shared" si="1"/>
        <v>Approval Threshold</v>
      </c>
    </row>
  </sheetData>
  <autoFilter ref="$A$1:$F$518">
    <sortState ref="A1:F518">
      <sortCondition descending="1" ref="C1:C518"/>
      <sortCondition ref="A1:A518"/>
    </sortState>
  </autoFilter>
  <conditionalFormatting sqref="G2:G518">
    <cfRule type="cellIs" dxfId="0" priority="1" operator="equal">
      <formula>"FUNDED"</formula>
    </cfRule>
  </conditionalFormatting>
  <conditionalFormatting sqref="G2:G518">
    <cfRule type="cellIs" dxfId="1" priority="2" operator="equal">
      <formula>"NOT FUNDED"</formula>
    </cfRule>
  </conditionalFormatting>
  <conditionalFormatting sqref="I2:I518">
    <cfRule type="cellIs" dxfId="0" priority="3" operator="greaterThan">
      <formula>999</formula>
    </cfRule>
  </conditionalFormatting>
  <conditionalFormatting sqref="I2:I518">
    <cfRule type="cellIs" dxfId="0" priority="4" operator="greaterThan">
      <formula>999</formula>
    </cfRule>
  </conditionalFormatting>
  <conditionalFormatting sqref="I2:I518">
    <cfRule type="containsText" dxfId="1" priority="5" operator="containsText" text="NOT FUNDED">
      <formula>NOT(ISERROR(SEARCH(("NOT FUNDED"),(I2))))</formula>
    </cfRule>
  </conditionalFormatting>
  <conditionalFormatting sqref="I2:I518">
    <cfRule type="cellIs" dxfId="2" priority="6" operator="equal">
      <formula>"Over Budget"</formula>
    </cfRule>
  </conditionalFormatting>
  <conditionalFormatting sqref="I2:I518">
    <cfRule type="cellIs" dxfId="1" priority="7" operator="equal">
      <formula>"Approval Threshold"</formula>
    </cfRule>
  </conditionalFormatting>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 r:id="rId154" ref="A155"/>
    <hyperlink r:id="rId155" ref="A156"/>
    <hyperlink r:id="rId156" ref="A157"/>
    <hyperlink r:id="rId157" ref="A158"/>
    <hyperlink r:id="rId158" ref="A159"/>
    <hyperlink r:id="rId159" ref="A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 r:id="rId172" ref="A173"/>
    <hyperlink r:id="rId173" ref="A174"/>
    <hyperlink r:id="rId174" ref="A175"/>
    <hyperlink r:id="rId175" ref="A176"/>
    <hyperlink r:id="rId176" ref="A177"/>
    <hyperlink r:id="rId177" ref="A178"/>
    <hyperlink r:id="rId178" ref="A179"/>
    <hyperlink r:id="rId179" ref="A180"/>
    <hyperlink r:id="rId180" ref="A181"/>
    <hyperlink r:id="rId181" ref="A182"/>
    <hyperlink r:id="rId182" ref="A183"/>
    <hyperlink r:id="rId183" ref="A184"/>
    <hyperlink r:id="rId184" ref="A185"/>
    <hyperlink r:id="rId185" ref="A186"/>
    <hyperlink r:id="rId186" ref="A187"/>
    <hyperlink r:id="rId187" ref="A188"/>
    <hyperlink r:id="rId188" ref="A189"/>
    <hyperlink r:id="rId189" ref="A190"/>
    <hyperlink r:id="rId190" ref="A191"/>
    <hyperlink r:id="rId191" ref="A192"/>
    <hyperlink r:id="rId192" ref="A193"/>
    <hyperlink r:id="rId193" ref="A194"/>
    <hyperlink r:id="rId194" ref="A195"/>
    <hyperlink r:id="rId195" ref="A196"/>
    <hyperlink r:id="rId196" ref="A197"/>
    <hyperlink r:id="rId197" ref="A198"/>
    <hyperlink r:id="rId198" ref="A199"/>
    <hyperlink r:id="rId199" ref="A200"/>
    <hyperlink r:id="rId200" ref="A201"/>
    <hyperlink r:id="rId201" ref="A202"/>
    <hyperlink r:id="rId202" ref="A203"/>
    <hyperlink r:id="rId203" ref="A204"/>
    <hyperlink r:id="rId204" ref="A205"/>
    <hyperlink r:id="rId205" ref="A206"/>
    <hyperlink r:id="rId206" ref="A207"/>
    <hyperlink r:id="rId207" ref="A208"/>
    <hyperlink r:id="rId208" ref="A209"/>
    <hyperlink r:id="rId209" ref="A210"/>
    <hyperlink r:id="rId210" ref="A211"/>
    <hyperlink r:id="rId211" ref="A212"/>
    <hyperlink r:id="rId212" ref="A213"/>
    <hyperlink r:id="rId213" ref="A214"/>
    <hyperlink r:id="rId214" ref="A215"/>
    <hyperlink r:id="rId215" ref="A216"/>
    <hyperlink r:id="rId216" ref="A217"/>
    <hyperlink r:id="rId217" ref="A218"/>
    <hyperlink r:id="rId218" ref="A219"/>
    <hyperlink r:id="rId219" ref="A220"/>
    <hyperlink r:id="rId220" ref="A221"/>
    <hyperlink r:id="rId221" ref="A222"/>
    <hyperlink r:id="rId222" ref="A223"/>
    <hyperlink r:id="rId223" ref="A224"/>
    <hyperlink r:id="rId224" ref="A225"/>
    <hyperlink r:id="rId225" ref="A226"/>
    <hyperlink r:id="rId226" ref="A227"/>
    <hyperlink r:id="rId227" ref="A228"/>
    <hyperlink r:id="rId228" ref="A229"/>
    <hyperlink r:id="rId229" ref="A230"/>
    <hyperlink r:id="rId230" ref="A231"/>
    <hyperlink r:id="rId231" ref="A232"/>
    <hyperlink r:id="rId232" ref="A233"/>
    <hyperlink r:id="rId233" ref="A234"/>
    <hyperlink r:id="rId234" ref="A235"/>
    <hyperlink r:id="rId235" ref="A236"/>
    <hyperlink r:id="rId236" ref="A237"/>
    <hyperlink r:id="rId237" ref="A238"/>
    <hyperlink r:id="rId238" ref="A239"/>
    <hyperlink r:id="rId239" ref="A240"/>
    <hyperlink r:id="rId240" ref="A241"/>
    <hyperlink r:id="rId241" ref="A242"/>
    <hyperlink r:id="rId242" ref="A243"/>
    <hyperlink r:id="rId243" ref="A244"/>
    <hyperlink r:id="rId244" ref="A245"/>
    <hyperlink r:id="rId245" ref="A246"/>
    <hyperlink r:id="rId246" ref="A247"/>
    <hyperlink r:id="rId247" ref="A248"/>
    <hyperlink r:id="rId248" ref="A249"/>
    <hyperlink r:id="rId249" ref="A250"/>
    <hyperlink r:id="rId250" ref="A251"/>
    <hyperlink r:id="rId251" ref="A252"/>
    <hyperlink r:id="rId252" ref="A253"/>
    <hyperlink r:id="rId253" ref="A254"/>
    <hyperlink r:id="rId254" ref="A255"/>
    <hyperlink r:id="rId255" ref="A256"/>
    <hyperlink r:id="rId256" ref="A257"/>
    <hyperlink r:id="rId257" ref="A258"/>
    <hyperlink r:id="rId258" ref="A259"/>
    <hyperlink r:id="rId259" ref="A260"/>
    <hyperlink r:id="rId260" ref="A261"/>
    <hyperlink r:id="rId261" ref="A262"/>
    <hyperlink r:id="rId262" ref="A263"/>
    <hyperlink r:id="rId263" ref="A264"/>
    <hyperlink r:id="rId264" ref="A265"/>
    <hyperlink r:id="rId265" ref="A266"/>
    <hyperlink r:id="rId266" ref="A267"/>
    <hyperlink r:id="rId267" ref="A268"/>
    <hyperlink r:id="rId268" ref="A269"/>
    <hyperlink r:id="rId269" ref="A270"/>
    <hyperlink r:id="rId270" ref="A271"/>
    <hyperlink r:id="rId271" ref="A272"/>
    <hyperlink r:id="rId272" ref="A273"/>
    <hyperlink r:id="rId273" ref="A274"/>
    <hyperlink r:id="rId274" ref="A275"/>
    <hyperlink r:id="rId275" ref="A276"/>
    <hyperlink r:id="rId276" ref="A277"/>
    <hyperlink r:id="rId277" ref="A278"/>
    <hyperlink r:id="rId278" ref="A279"/>
    <hyperlink r:id="rId279" ref="A280"/>
    <hyperlink r:id="rId280" ref="A281"/>
    <hyperlink r:id="rId281" ref="A282"/>
    <hyperlink r:id="rId282" ref="A283"/>
    <hyperlink r:id="rId283" ref="A284"/>
    <hyperlink r:id="rId284" ref="A285"/>
    <hyperlink r:id="rId285" ref="A286"/>
    <hyperlink r:id="rId286" ref="A287"/>
    <hyperlink r:id="rId287" ref="A288"/>
    <hyperlink r:id="rId288" ref="A289"/>
    <hyperlink r:id="rId289" ref="A290"/>
    <hyperlink r:id="rId290" ref="A291"/>
    <hyperlink r:id="rId291" ref="A292"/>
    <hyperlink r:id="rId292" ref="A293"/>
    <hyperlink r:id="rId293" ref="A294"/>
    <hyperlink r:id="rId294" ref="A295"/>
    <hyperlink r:id="rId295" ref="A296"/>
    <hyperlink r:id="rId296" ref="A297"/>
    <hyperlink r:id="rId297" ref="A298"/>
    <hyperlink r:id="rId298" ref="A299"/>
    <hyperlink r:id="rId299" ref="A300"/>
    <hyperlink r:id="rId300" ref="A301"/>
    <hyperlink r:id="rId301" ref="A302"/>
    <hyperlink r:id="rId302" ref="A303"/>
    <hyperlink r:id="rId303" ref="A304"/>
    <hyperlink r:id="rId304" ref="A305"/>
    <hyperlink r:id="rId305" ref="A306"/>
    <hyperlink r:id="rId306" ref="A307"/>
    <hyperlink r:id="rId307" ref="A308"/>
    <hyperlink r:id="rId308" ref="A309"/>
    <hyperlink r:id="rId309" ref="A310"/>
    <hyperlink r:id="rId310" ref="A311"/>
    <hyperlink r:id="rId311" ref="A312"/>
    <hyperlink r:id="rId312" ref="A313"/>
    <hyperlink r:id="rId313" ref="A314"/>
    <hyperlink r:id="rId314" ref="A315"/>
    <hyperlink r:id="rId315" ref="A316"/>
    <hyperlink r:id="rId316" ref="A317"/>
    <hyperlink r:id="rId317" ref="A318"/>
    <hyperlink r:id="rId318" ref="A319"/>
    <hyperlink r:id="rId319" ref="A320"/>
    <hyperlink r:id="rId320" ref="A321"/>
    <hyperlink r:id="rId321" ref="A322"/>
    <hyperlink r:id="rId322" ref="A323"/>
    <hyperlink r:id="rId323" ref="A324"/>
    <hyperlink r:id="rId324" ref="A325"/>
    <hyperlink r:id="rId325" ref="A326"/>
    <hyperlink r:id="rId326" ref="A327"/>
    <hyperlink r:id="rId327" ref="A328"/>
    <hyperlink r:id="rId328" ref="A329"/>
    <hyperlink r:id="rId329" ref="A330"/>
    <hyperlink r:id="rId330" ref="A331"/>
    <hyperlink r:id="rId331" ref="A332"/>
    <hyperlink r:id="rId332" ref="A333"/>
    <hyperlink r:id="rId333" ref="A334"/>
    <hyperlink r:id="rId334" ref="A335"/>
    <hyperlink r:id="rId335" ref="A336"/>
    <hyperlink r:id="rId336" ref="A337"/>
    <hyperlink r:id="rId337" ref="A338"/>
    <hyperlink r:id="rId338" ref="A339"/>
    <hyperlink r:id="rId339" ref="A340"/>
    <hyperlink r:id="rId340" ref="A341"/>
    <hyperlink r:id="rId341" ref="A342"/>
    <hyperlink r:id="rId342" ref="A343"/>
    <hyperlink r:id="rId343" ref="A344"/>
    <hyperlink r:id="rId344" ref="A345"/>
    <hyperlink r:id="rId345" ref="A346"/>
    <hyperlink r:id="rId346" ref="A347"/>
    <hyperlink r:id="rId347" ref="A348"/>
    <hyperlink r:id="rId348" ref="A349"/>
    <hyperlink r:id="rId349" ref="A350"/>
    <hyperlink r:id="rId350" ref="A351"/>
    <hyperlink r:id="rId351" ref="A352"/>
    <hyperlink r:id="rId352" ref="A353"/>
    <hyperlink r:id="rId353" ref="A354"/>
    <hyperlink r:id="rId354" ref="A355"/>
    <hyperlink r:id="rId355" ref="A356"/>
    <hyperlink r:id="rId356" ref="A357"/>
    <hyperlink r:id="rId357" ref="A358"/>
    <hyperlink r:id="rId358" ref="A359"/>
    <hyperlink r:id="rId359" ref="A360"/>
    <hyperlink r:id="rId360" ref="A361"/>
    <hyperlink r:id="rId361" ref="A362"/>
    <hyperlink r:id="rId362" ref="A363"/>
    <hyperlink r:id="rId363" ref="A364"/>
    <hyperlink r:id="rId364" ref="A365"/>
    <hyperlink r:id="rId365" ref="A366"/>
    <hyperlink r:id="rId366" ref="A367"/>
    <hyperlink r:id="rId367" ref="A368"/>
    <hyperlink r:id="rId368" ref="A369"/>
    <hyperlink r:id="rId369" ref="A370"/>
    <hyperlink r:id="rId370" ref="A371"/>
    <hyperlink r:id="rId371" ref="A372"/>
    <hyperlink r:id="rId372" ref="A373"/>
    <hyperlink r:id="rId373" ref="A374"/>
    <hyperlink r:id="rId374" ref="A375"/>
    <hyperlink r:id="rId375" ref="A376"/>
    <hyperlink r:id="rId376" ref="A377"/>
    <hyperlink r:id="rId377" ref="A378"/>
    <hyperlink r:id="rId378" ref="A379"/>
    <hyperlink r:id="rId379" ref="A380"/>
    <hyperlink r:id="rId380" ref="A381"/>
    <hyperlink r:id="rId381" ref="A382"/>
    <hyperlink r:id="rId382" ref="A383"/>
    <hyperlink r:id="rId383" ref="A384"/>
    <hyperlink r:id="rId384" ref="A385"/>
    <hyperlink r:id="rId385" ref="A386"/>
    <hyperlink r:id="rId386" ref="A387"/>
    <hyperlink r:id="rId387" ref="A388"/>
    <hyperlink r:id="rId388" ref="A389"/>
    <hyperlink r:id="rId389" ref="A390"/>
    <hyperlink r:id="rId390" ref="A391"/>
    <hyperlink r:id="rId391" ref="A392"/>
    <hyperlink r:id="rId392" ref="A393"/>
    <hyperlink r:id="rId393" ref="A394"/>
    <hyperlink r:id="rId394" ref="A395"/>
    <hyperlink r:id="rId395" ref="A396"/>
    <hyperlink r:id="rId396" ref="A397"/>
    <hyperlink r:id="rId397" ref="A398"/>
    <hyperlink r:id="rId398" ref="A399"/>
    <hyperlink r:id="rId399" ref="A400"/>
    <hyperlink r:id="rId400" ref="A401"/>
    <hyperlink r:id="rId401" ref="A402"/>
    <hyperlink r:id="rId402" ref="A403"/>
    <hyperlink r:id="rId403" ref="A404"/>
    <hyperlink r:id="rId404" ref="A405"/>
    <hyperlink r:id="rId405" ref="A406"/>
    <hyperlink r:id="rId406" ref="A407"/>
    <hyperlink r:id="rId407" ref="A408"/>
    <hyperlink r:id="rId408" ref="A409"/>
    <hyperlink r:id="rId409" ref="A410"/>
    <hyperlink r:id="rId410" ref="A411"/>
    <hyperlink r:id="rId411" ref="A412"/>
    <hyperlink r:id="rId412" ref="A413"/>
    <hyperlink r:id="rId413" ref="A414"/>
    <hyperlink r:id="rId414" ref="A415"/>
    <hyperlink r:id="rId415" ref="A416"/>
    <hyperlink r:id="rId416" ref="A417"/>
    <hyperlink r:id="rId417" ref="A418"/>
    <hyperlink r:id="rId418" ref="A419"/>
    <hyperlink r:id="rId419" ref="A420"/>
    <hyperlink r:id="rId420" ref="A421"/>
    <hyperlink r:id="rId421" ref="A422"/>
    <hyperlink r:id="rId422" ref="A423"/>
    <hyperlink r:id="rId423" ref="A424"/>
    <hyperlink r:id="rId424" ref="A425"/>
    <hyperlink r:id="rId425" ref="A426"/>
    <hyperlink r:id="rId426" ref="A427"/>
    <hyperlink r:id="rId427" ref="A428"/>
    <hyperlink r:id="rId428" ref="A429"/>
    <hyperlink r:id="rId429" ref="A430"/>
    <hyperlink r:id="rId430" ref="A431"/>
    <hyperlink r:id="rId431" ref="A432"/>
    <hyperlink r:id="rId432" ref="A433"/>
    <hyperlink r:id="rId433" ref="A434"/>
    <hyperlink r:id="rId434" ref="A435"/>
    <hyperlink r:id="rId435" ref="A436"/>
    <hyperlink r:id="rId436" ref="A437"/>
    <hyperlink r:id="rId437" ref="A438"/>
    <hyperlink r:id="rId438" ref="A439"/>
    <hyperlink r:id="rId439" ref="A440"/>
    <hyperlink r:id="rId440" ref="A441"/>
    <hyperlink r:id="rId441" ref="A442"/>
    <hyperlink r:id="rId442" ref="A443"/>
    <hyperlink r:id="rId443" ref="A444"/>
    <hyperlink r:id="rId444" ref="A445"/>
    <hyperlink r:id="rId445" ref="A446"/>
    <hyperlink r:id="rId446" ref="A447"/>
    <hyperlink r:id="rId447" ref="A448"/>
    <hyperlink r:id="rId448" ref="A449"/>
    <hyperlink r:id="rId449" ref="A450"/>
    <hyperlink r:id="rId450" ref="A451"/>
    <hyperlink r:id="rId451" ref="A452"/>
    <hyperlink r:id="rId452" ref="A453"/>
    <hyperlink r:id="rId453" ref="A454"/>
    <hyperlink r:id="rId454" ref="A455"/>
    <hyperlink r:id="rId455" ref="A456"/>
    <hyperlink r:id="rId456" ref="A457"/>
    <hyperlink r:id="rId457" ref="A458"/>
    <hyperlink r:id="rId458" ref="A459"/>
    <hyperlink r:id="rId459" ref="A460"/>
    <hyperlink r:id="rId460" ref="A461"/>
    <hyperlink r:id="rId461" ref="A462"/>
    <hyperlink r:id="rId462" ref="A463"/>
    <hyperlink r:id="rId463" ref="A464"/>
    <hyperlink r:id="rId464" ref="A465"/>
    <hyperlink r:id="rId465" ref="A466"/>
    <hyperlink r:id="rId466" ref="A467"/>
    <hyperlink r:id="rId467" ref="A468"/>
    <hyperlink r:id="rId468" ref="A469"/>
    <hyperlink r:id="rId469" ref="A470"/>
    <hyperlink r:id="rId470" ref="A471"/>
    <hyperlink r:id="rId471" ref="A472"/>
    <hyperlink r:id="rId472" ref="A473"/>
    <hyperlink r:id="rId473" ref="A474"/>
    <hyperlink r:id="rId474" ref="A475"/>
    <hyperlink r:id="rId475" ref="A476"/>
    <hyperlink r:id="rId476" ref="A477"/>
    <hyperlink r:id="rId477" ref="A478"/>
    <hyperlink r:id="rId478" ref="A479"/>
    <hyperlink r:id="rId479" ref="A480"/>
    <hyperlink r:id="rId480" ref="A481"/>
    <hyperlink r:id="rId481" ref="A482"/>
    <hyperlink r:id="rId482" ref="A483"/>
    <hyperlink r:id="rId483" ref="A484"/>
    <hyperlink r:id="rId484" ref="A485"/>
    <hyperlink r:id="rId485" ref="A486"/>
    <hyperlink r:id="rId486" ref="A487"/>
    <hyperlink r:id="rId487" ref="A488"/>
    <hyperlink r:id="rId488" ref="A489"/>
    <hyperlink r:id="rId489" ref="A490"/>
    <hyperlink r:id="rId490" ref="A491"/>
    <hyperlink r:id="rId491" ref="A492"/>
    <hyperlink r:id="rId492" ref="A493"/>
    <hyperlink r:id="rId493" ref="A494"/>
    <hyperlink r:id="rId494" ref="A495"/>
    <hyperlink r:id="rId495" ref="A496"/>
    <hyperlink r:id="rId496" ref="A497"/>
    <hyperlink r:id="rId497" ref="A498"/>
    <hyperlink r:id="rId498" ref="A499"/>
    <hyperlink r:id="rId499" ref="A500"/>
    <hyperlink r:id="rId500" ref="A501"/>
    <hyperlink r:id="rId501" ref="A502"/>
    <hyperlink r:id="rId502" ref="A503"/>
    <hyperlink r:id="rId503" ref="A504"/>
    <hyperlink r:id="rId504" ref="A505"/>
    <hyperlink r:id="rId505" ref="A506"/>
    <hyperlink r:id="rId506" ref="A507"/>
    <hyperlink r:id="rId507" ref="A508"/>
    <hyperlink r:id="rId508" ref="A509"/>
    <hyperlink r:id="rId509" ref="A510"/>
    <hyperlink r:id="rId510" ref="A511"/>
    <hyperlink r:id="rId511" ref="A512"/>
    <hyperlink r:id="rId512" ref="A513"/>
    <hyperlink r:id="rId513" ref="A514"/>
    <hyperlink r:id="rId514" ref="A515"/>
    <hyperlink r:id="rId515" ref="A516"/>
    <hyperlink r:id="rId516" ref="A517"/>
    <hyperlink r:id="rId517" ref="A518"/>
  </hyperlinks>
  <drawing r:id="rId51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1.88"/>
    <col customWidth="1" min="2" max="2" width="14.0"/>
    <col customWidth="1" min="3" max="4" width="17.88"/>
    <col customWidth="1" min="5" max="5" width="11.88"/>
    <col customWidth="1" min="6" max="6" width="15.63"/>
    <col customWidth="1" min="7" max="7" width="12.25"/>
    <col customWidth="1" min="8" max="8" width="13.25"/>
    <col customWidth="1" min="9" max="9" width="26.88"/>
  </cols>
  <sheetData>
    <row r="1">
      <c r="A1" s="1" t="s">
        <v>0</v>
      </c>
      <c r="B1" s="2" t="s">
        <v>1</v>
      </c>
      <c r="C1" s="3" t="s">
        <v>2</v>
      </c>
      <c r="D1" s="3" t="s">
        <v>3</v>
      </c>
      <c r="E1" s="3" t="s">
        <v>4</v>
      </c>
      <c r="F1" s="4" t="s">
        <v>5</v>
      </c>
      <c r="G1" s="5" t="s">
        <v>6</v>
      </c>
      <c r="H1" s="17" t="s">
        <v>7</v>
      </c>
      <c r="I1" s="6" t="s">
        <v>8</v>
      </c>
    </row>
    <row r="2">
      <c r="A2" s="24" t="s">
        <v>883</v>
      </c>
      <c r="B2" s="8">
        <v>463.0</v>
      </c>
      <c r="C2" s="9">
        <v>3.55332121E8</v>
      </c>
      <c r="D2" s="9">
        <v>4.382697E7</v>
      </c>
      <c r="E2" s="10" t="str">
        <f>IF(C2&gt;percent,"YES","NO")</f>
        <v>YES</v>
      </c>
      <c r="F2" s="19">
        <v>148000.0</v>
      </c>
      <c r="G2" s="12" t="str">
        <f>If(concept&gt;=F2,IF(E2="Yes","FUNDED","NOT FUNDED"),"NOT FUNDED")</f>
        <v>FUNDED</v>
      </c>
      <c r="H2" s="20">
        <f>If(concept&gt;=F2,concept-F2,concept)</f>
        <v>4852000</v>
      </c>
      <c r="I2" s="14" t="str">
        <f t="shared" ref="I2:I529" si="1">If(E2="YES",IF(G2="FUNDED","","Over Budget"),"Approval Threshold")</f>
        <v/>
      </c>
    </row>
    <row r="3">
      <c r="A3" s="24" t="s">
        <v>884</v>
      </c>
      <c r="B3" s="8">
        <v>293.0</v>
      </c>
      <c r="C3" s="9">
        <v>3.04659187E8</v>
      </c>
      <c r="D3" s="9">
        <v>4.1925275E7</v>
      </c>
      <c r="E3" s="10" t="str">
        <f>IF(C3&gt;percent,"YES","NO")</f>
        <v>YES</v>
      </c>
      <c r="F3" s="19">
        <v>148400.0</v>
      </c>
      <c r="G3" s="12" t="str">
        <f t="shared" ref="G3:G529" si="2">If(H2&gt;=F3,IF(E3="Yes","FUNDED","NOT FUNDED"),"NOT FUNDED")</f>
        <v>FUNDED</v>
      </c>
      <c r="H3" s="20">
        <f t="shared" ref="H3:H529" si="3">If(G3="FUNDED",IF(H2&gt;=F3,(H2-F3),H2),H2)</f>
        <v>4703600</v>
      </c>
      <c r="I3" s="14" t="str">
        <f t="shared" si="1"/>
        <v/>
      </c>
    </row>
    <row r="4">
      <c r="A4" s="24" t="s">
        <v>885</v>
      </c>
      <c r="B4" s="8">
        <v>237.0</v>
      </c>
      <c r="C4" s="9">
        <v>2.6987443E8</v>
      </c>
      <c r="D4" s="9">
        <v>4.3583851E7</v>
      </c>
      <c r="E4" s="10" t="str">
        <f>IF(C4&gt;percent,"YES","NO")</f>
        <v>YES</v>
      </c>
      <c r="F4" s="19">
        <v>110000.0</v>
      </c>
      <c r="G4" s="12" t="str">
        <f t="shared" si="2"/>
        <v>FUNDED</v>
      </c>
      <c r="H4" s="20">
        <f t="shared" si="3"/>
        <v>4593600</v>
      </c>
      <c r="I4" s="14" t="str">
        <f t="shared" si="1"/>
        <v/>
      </c>
    </row>
    <row r="5">
      <c r="A5" s="24" t="s">
        <v>886</v>
      </c>
      <c r="B5" s="8">
        <v>170.0</v>
      </c>
      <c r="C5" s="9">
        <v>2.59980715E8</v>
      </c>
      <c r="D5" s="9">
        <v>4.0165173E7</v>
      </c>
      <c r="E5" s="10" t="str">
        <f>IF(C5&gt;percent,"YES","NO")</f>
        <v>YES</v>
      </c>
      <c r="F5" s="19">
        <v>134000.0</v>
      </c>
      <c r="G5" s="12" t="str">
        <f t="shared" si="2"/>
        <v>FUNDED</v>
      </c>
      <c r="H5" s="20">
        <f t="shared" si="3"/>
        <v>4459600</v>
      </c>
      <c r="I5" s="14" t="str">
        <f t="shared" si="1"/>
        <v/>
      </c>
    </row>
    <row r="6">
      <c r="A6" s="24" t="s">
        <v>887</v>
      </c>
      <c r="B6" s="8">
        <v>186.0</v>
      </c>
      <c r="C6" s="9">
        <v>2.56412651E8</v>
      </c>
      <c r="D6" s="9">
        <v>4.4280251E7</v>
      </c>
      <c r="E6" s="10" t="str">
        <f>IF(C6&gt;percent,"YES","NO")</f>
        <v>YES</v>
      </c>
      <c r="F6" s="19">
        <v>150000.0</v>
      </c>
      <c r="G6" s="12" t="str">
        <f t="shared" si="2"/>
        <v>FUNDED</v>
      </c>
      <c r="H6" s="20">
        <f t="shared" si="3"/>
        <v>4309600</v>
      </c>
      <c r="I6" s="14" t="str">
        <f t="shared" si="1"/>
        <v/>
      </c>
    </row>
    <row r="7">
      <c r="A7" s="24" t="s">
        <v>888</v>
      </c>
      <c r="B7" s="8">
        <v>173.0</v>
      </c>
      <c r="C7" s="9">
        <v>2.4942047E8</v>
      </c>
      <c r="D7" s="9">
        <v>5.1660164E7</v>
      </c>
      <c r="E7" s="10" t="str">
        <f>IF(C7&gt;percent,"YES","NO")</f>
        <v>YES</v>
      </c>
      <c r="F7" s="19">
        <v>150000.0</v>
      </c>
      <c r="G7" s="12" t="str">
        <f t="shared" si="2"/>
        <v>FUNDED</v>
      </c>
      <c r="H7" s="20">
        <f t="shared" si="3"/>
        <v>4159600</v>
      </c>
      <c r="I7" s="14" t="str">
        <f t="shared" si="1"/>
        <v/>
      </c>
    </row>
    <row r="8">
      <c r="A8" s="24" t="s">
        <v>889</v>
      </c>
      <c r="B8" s="8">
        <v>149.0</v>
      </c>
      <c r="C8" s="9">
        <v>2.40654173E8</v>
      </c>
      <c r="D8" s="9">
        <v>4.9650796E7</v>
      </c>
      <c r="E8" s="10" t="str">
        <f>IF(C8&gt;percent,"YES","NO")</f>
        <v>YES</v>
      </c>
      <c r="F8" s="19">
        <v>150000.0</v>
      </c>
      <c r="G8" s="12" t="str">
        <f t="shared" si="2"/>
        <v>FUNDED</v>
      </c>
      <c r="H8" s="20">
        <f t="shared" si="3"/>
        <v>4009600</v>
      </c>
      <c r="I8" s="14" t="str">
        <f t="shared" si="1"/>
        <v/>
      </c>
    </row>
    <row r="9">
      <c r="A9" s="24" t="s">
        <v>890</v>
      </c>
      <c r="B9" s="8">
        <v>138.0</v>
      </c>
      <c r="C9" s="9">
        <v>2.39733164E8</v>
      </c>
      <c r="D9" s="9">
        <v>4.8810873E7</v>
      </c>
      <c r="E9" s="10" t="str">
        <f>IF(C9&gt;percent,"YES","NO")</f>
        <v>YES</v>
      </c>
      <c r="F9" s="19">
        <v>135000.0</v>
      </c>
      <c r="G9" s="12" t="str">
        <f t="shared" si="2"/>
        <v>FUNDED</v>
      </c>
      <c r="H9" s="20">
        <f t="shared" si="3"/>
        <v>3874600</v>
      </c>
      <c r="I9" s="14" t="str">
        <f t="shared" si="1"/>
        <v/>
      </c>
    </row>
    <row r="10">
      <c r="A10" s="24" t="s">
        <v>891</v>
      </c>
      <c r="B10" s="8">
        <v>133.0</v>
      </c>
      <c r="C10" s="9">
        <v>2.36479523E8</v>
      </c>
      <c r="D10" s="9">
        <v>4.5577366E7</v>
      </c>
      <c r="E10" s="10" t="str">
        <f>IF(C10&gt;percent,"YES","NO")</f>
        <v>YES</v>
      </c>
      <c r="F10" s="19">
        <v>74545.0</v>
      </c>
      <c r="G10" s="12" t="str">
        <f t="shared" si="2"/>
        <v>FUNDED</v>
      </c>
      <c r="H10" s="20">
        <f t="shared" si="3"/>
        <v>3800055</v>
      </c>
      <c r="I10" s="14" t="str">
        <f t="shared" si="1"/>
        <v/>
      </c>
    </row>
    <row r="11">
      <c r="A11" s="24" t="s">
        <v>892</v>
      </c>
      <c r="B11" s="8">
        <v>153.0</v>
      </c>
      <c r="C11" s="9">
        <v>2.18519848E8</v>
      </c>
      <c r="D11" s="9">
        <v>4.2600512E7</v>
      </c>
      <c r="E11" s="10" t="str">
        <f>IF(C11&gt;percent,"YES","NO")</f>
        <v>YES</v>
      </c>
      <c r="F11" s="19">
        <v>135000.0</v>
      </c>
      <c r="G11" s="12" t="str">
        <f t="shared" si="2"/>
        <v>FUNDED</v>
      </c>
      <c r="H11" s="20">
        <f t="shared" si="3"/>
        <v>3665055</v>
      </c>
      <c r="I11" s="14" t="str">
        <f t="shared" si="1"/>
        <v/>
      </c>
    </row>
    <row r="12">
      <c r="A12" s="24" t="s">
        <v>893</v>
      </c>
      <c r="B12" s="8">
        <v>176.0</v>
      </c>
      <c r="C12" s="9">
        <v>2.09546469E8</v>
      </c>
      <c r="D12" s="9">
        <v>4.2202319E7</v>
      </c>
      <c r="E12" s="10" t="str">
        <f>IF(C12&gt;percent,"YES","NO")</f>
        <v>YES</v>
      </c>
      <c r="F12" s="19">
        <v>65000.0</v>
      </c>
      <c r="G12" s="12" t="str">
        <f t="shared" si="2"/>
        <v>FUNDED</v>
      </c>
      <c r="H12" s="20">
        <f t="shared" si="3"/>
        <v>3600055</v>
      </c>
      <c r="I12" s="14" t="str">
        <f t="shared" si="1"/>
        <v/>
      </c>
    </row>
    <row r="13">
      <c r="A13" s="24" t="s">
        <v>894</v>
      </c>
      <c r="B13" s="8">
        <v>149.0</v>
      </c>
      <c r="C13" s="9">
        <v>2.06435059E8</v>
      </c>
      <c r="D13" s="9">
        <v>4.3364696E7</v>
      </c>
      <c r="E13" s="10" t="str">
        <f>IF(C13&gt;percent,"YES","NO")</f>
        <v>YES</v>
      </c>
      <c r="F13" s="19">
        <v>125000.0</v>
      </c>
      <c r="G13" s="12" t="str">
        <f t="shared" si="2"/>
        <v>FUNDED</v>
      </c>
      <c r="H13" s="20">
        <f t="shared" si="3"/>
        <v>3475055</v>
      </c>
      <c r="I13" s="14" t="str">
        <f t="shared" si="1"/>
        <v/>
      </c>
    </row>
    <row r="14">
      <c r="A14" s="24" t="s">
        <v>895</v>
      </c>
      <c r="B14" s="8">
        <v>108.0</v>
      </c>
      <c r="C14" s="9">
        <v>2.05827941E8</v>
      </c>
      <c r="D14" s="9">
        <v>4.7883559E7</v>
      </c>
      <c r="E14" s="10" t="str">
        <f>IF(C14&gt;percent,"YES","NO")</f>
        <v>YES</v>
      </c>
      <c r="F14" s="19">
        <v>150000.0</v>
      </c>
      <c r="G14" s="12" t="str">
        <f t="shared" si="2"/>
        <v>FUNDED</v>
      </c>
      <c r="H14" s="20">
        <f t="shared" si="3"/>
        <v>3325055</v>
      </c>
      <c r="I14" s="14" t="str">
        <f t="shared" si="1"/>
        <v/>
      </c>
    </row>
    <row r="15">
      <c r="A15" s="24" t="s">
        <v>896</v>
      </c>
      <c r="B15" s="8">
        <v>109.0</v>
      </c>
      <c r="C15" s="9">
        <v>2.03920619E8</v>
      </c>
      <c r="D15" s="9">
        <v>4.7266945E7</v>
      </c>
      <c r="E15" s="10" t="str">
        <f>IF(C15&gt;percent,"YES","NO")</f>
        <v>YES</v>
      </c>
      <c r="F15" s="19">
        <v>150000.0</v>
      </c>
      <c r="G15" s="12" t="str">
        <f t="shared" si="2"/>
        <v>FUNDED</v>
      </c>
      <c r="H15" s="20">
        <f t="shared" si="3"/>
        <v>3175055</v>
      </c>
      <c r="I15" s="14" t="str">
        <f t="shared" si="1"/>
        <v/>
      </c>
    </row>
    <row r="16">
      <c r="A16" s="24" t="s">
        <v>897</v>
      </c>
      <c r="B16" s="8">
        <v>115.0</v>
      </c>
      <c r="C16" s="9">
        <v>2.03528533E8</v>
      </c>
      <c r="D16" s="9">
        <v>4.8831601E7</v>
      </c>
      <c r="E16" s="10" t="str">
        <f>IF(C16&gt;percent,"YES","NO")</f>
        <v>YES</v>
      </c>
      <c r="F16" s="19">
        <v>150000.0</v>
      </c>
      <c r="G16" s="12" t="str">
        <f t="shared" si="2"/>
        <v>FUNDED</v>
      </c>
      <c r="H16" s="20">
        <f t="shared" si="3"/>
        <v>3025055</v>
      </c>
      <c r="I16" s="14" t="str">
        <f t="shared" si="1"/>
        <v/>
      </c>
    </row>
    <row r="17">
      <c r="A17" s="24" t="s">
        <v>898</v>
      </c>
      <c r="B17" s="8">
        <v>96.0</v>
      </c>
      <c r="C17" s="9">
        <v>2.0177099E8</v>
      </c>
      <c r="D17" s="9">
        <v>3.559216E7</v>
      </c>
      <c r="E17" s="10" t="str">
        <f>IF(C17&gt;percent,"YES","NO")</f>
        <v>YES</v>
      </c>
      <c r="F17" s="19">
        <v>140000.0</v>
      </c>
      <c r="G17" s="12" t="str">
        <f t="shared" si="2"/>
        <v>FUNDED</v>
      </c>
      <c r="H17" s="20">
        <f t="shared" si="3"/>
        <v>2885055</v>
      </c>
      <c r="I17" s="14" t="str">
        <f t="shared" si="1"/>
        <v/>
      </c>
    </row>
    <row r="18">
      <c r="A18" s="24" t="s">
        <v>899</v>
      </c>
      <c r="B18" s="8">
        <v>132.0</v>
      </c>
      <c r="C18" s="9">
        <v>2.01394644E8</v>
      </c>
      <c r="D18" s="9">
        <v>4.7702204E7</v>
      </c>
      <c r="E18" s="10" t="str">
        <f>IF(C18&gt;percent,"YES","NO")</f>
        <v>YES</v>
      </c>
      <c r="F18" s="19">
        <v>150000.0</v>
      </c>
      <c r="G18" s="12" t="str">
        <f t="shared" si="2"/>
        <v>FUNDED</v>
      </c>
      <c r="H18" s="20">
        <f t="shared" si="3"/>
        <v>2735055</v>
      </c>
      <c r="I18" s="14" t="str">
        <f t="shared" si="1"/>
        <v/>
      </c>
    </row>
    <row r="19">
      <c r="A19" s="24" t="s">
        <v>900</v>
      </c>
      <c r="B19" s="8">
        <v>145.0</v>
      </c>
      <c r="C19" s="9">
        <v>2.00614563E8</v>
      </c>
      <c r="D19" s="9">
        <v>5.0278308E7</v>
      </c>
      <c r="E19" s="10" t="str">
        <f>IF(C19&gt;percent,"YES","NO")</f>
        <v>YES</v>
      </c>
      <c r="F19" s="19">
        <v>150000.0</v>
      </c>
      <c r="G19" s="12" t="str">
        <f t="shared" si="2"/>
        <v>FUNDED</v>
      </c>
      <c r="H19" s="20">
        <f t="shared" si="3"/>
        <v>2585055</v>
      </c>
      <c r="I19" s="14" t="str">
        <f t="shared" si="1"/>
        <v/>
      </c>
    </row>
    <row r="20">
      <c r="A20" s="24" t="s">
        <v>901</v>
      </c>
      <c r="B20" s="8">
        <v>134.0</v>
      </c>
      <c r="C20" s="9">
        <v>2.00117618E8</v>
      </c>
      <c r="D20" s="9">
        <v>4.387124E7</v>
      </c>
      <c r="E20" s="10" t="str">
        <f>IF(C20&gt;percent,"YES","NO")</f>
        <v>YES</v>
      </c>
      <c r="F20" s="19">
        <v>100000.0</v>
      </c>
      <c r="G20" s="12" t="str">
        <f t="shared" si="2"/>
        <v>FUNDED</v>
      </c>
      <c r="H20" s="20">
        <f t="shared" si="3"/>
        <v>2485055</v>
      </c>
      <c r="I20" s="14" t="str">
        <f t="shared" si="1"/>
        <v/>
      </c>
    </row>
    <row r="21">
      <c r="A21" s="24" t="s">
        <v>902</v>
      </c>
      <c r="B21" s="8">
        <v>121.0</v>
      </c>
      <c r="C21" s="9">
        <v>1.99598229E8</v>
      </c>
      <c r="D21" s="9">
        <v>5.1212377E7</v>
      </c>
      <c r="E21" s="10" t="str">
        <f>IF(C21&gt;percent,"YES","NO")</f>
        <v>YES</v>
      </c>
      <c r="F21" s="19">
        <v>150000.0</v>
      </c>
      <c r="G21" s="12" t="str">
        <f t="shared" si="2"/>
        <v>FUNDED</v>
      </c>
      <c r="H21" s="20">
        <f t="shared" si="3"/>
        <v>2335055</v>
      </c>
      <c r="I21" s="14" t="str">
        <f t="shared" si="1"/>
        <v/>
      </c>
    </row>
    <row r="22">
      <c r="A22" s="24" t="s">
        <v>903</v>
      </c>
      <c r="B22" s="8">
        <v>133.0</v>
      </c>
      <c r="C22" s="9">
        <v>1.99511127E8</v>
      </c>
      <c r="D22" s="9">
        <v>4.418444E7</v>
      </c>
      <c r="E22" s="10" t="str">
        <f>IF(C22&gt;percent,"YES","NO")</f>
        <v>YES</v>
      </c>
      <c r="F22" s="19">
        <v>81000.0</v>
      </c>
      <c r="G22" s="12" t="str">
        <f t="shared" si="2"/>
        <v>FUNDED</v>
      </c>
      <c r="H22" s="20">
        <f t="shared" si="3"/>
        <v>2254055</v>
      </c>
      <c r="I22" s="14" t="str">
        <f t="shared" si="1"/>
        <v/>
      </c>
    </row>
    <row r="23">
      <c r="A23" s="24" t="s">
        <v>904</v>
      </c>
      <c r="B23" s="8">
        <v>150.0</v>
      </c>
      <c r="C23" s="9">
        <v>1.99432566E8</v>
      </c>
      <c r="D23" s="9">
        <v>4.3987451E7</v>
      </c>
      <c r="E23" s="10" t="str">
        <f>IF(C23&gt;percent,"YES","NO")</f>
        <v>YES</v>
      </c>
      <c r="F23" s="19">
        <v>120000.0</v>
      </c>
      <c r="G23" s="12" t="str">
        <f t="shared" si="2"/>
        <v>FUNDED</v>
      </c>
      <c r="H23" s="20">
        <f t="shared" si="3"/>
        <v>2134055</v>
      </c>
      <c r="I23" s="14" t="str">
        <f t="shared" si="1"/>
        <v/>
      </c>
    </row>
    <row r="24">
      <c r="A24" s="24" t="s">
        <v>905</v>
      </c>
      <c r="B24" s="8">
        <v>129.0</v>
      </c>
      <c r="C24" s="9">
        <v>1.99348567E8</v>
      </c>
      <c r="D24" s="9">
        <v>4.5397765E7</v>
      </c>
      <c r="E24" s="10" t="str">
        <f>IF(C24&gt;percent,"YES","NO")</f>
        <v>YES</v>
      </c>
      <c r="F24" s="19">
        <v>60000.0</v>
      </c>
      <c r="G24" s="12" t="str">
        <f t="shared" si="2"/>
        <v>FUNDED</v>
      </c>
      <c r="H24" s="20">
        <f t="shared" si="3"/>
        <v>2074055</v>
      </c>
      <c r="I24" s="14" t="str">
        <f t="shared" si="1"/>
        <v/>
      </c>
    </row>
    <row r="25">
      <c r="A25" s="24" t="s">
        <v>906</v>
      </c>
      <c r="B25" s="8">
        <v>142.0</v>
      </c>
      <c r="C25" s="9">
        <v>1.99193137E8</v>
      </c>
      <c r="D25" s="9">
        <v>4.206592E7</v>
      </c>
      <c r="E25" s="10" t="str">
        <f>IF(C25&gt;percent,"YES","NO")</f>
        <v>YES</v>
      </c>
      <c r="F25" s="19">
        <v>30000.0</v>
      </c>
      <c r="G25" s="12" t="str">
        <f t="shared" si="2"/>
        <v>FUNDED</v>
      </c>
      <c r="H25" s="20">
        <f t="shared" si="3"/>
        <v>2044055</v>
      </c>
      <c r="I25" s="14" t="str">
        <f t="shared" si="1"/>
        <v/>
      </c>
    </row>
    <row r="26">
      <c r="A26" s="25" t="s">
        <v>907</v>
      </c>
      <c r="B26" s="8">
        <v>119.0</v>
      </c>
      <c r="C26" s="9">
        <v>1.98946288E8</v>
      </c>
      <c r="D26" s="9">
        <v>4.5982866E7</v>
      </c>
      <c r="E26" s="10" t="str">
        <f>IF(C26&gt;percent,"YES","NO")</f>
        <v>YES</v>
      </c>
      <c r="F26" s="19">
        <v>150000.0</v>
      </c>
      <c r="G26" s="12" t="str">
        <f t="shared" si="2"/>
        <v>FUNDED</v>
      </c>
      <c r="H26" s="20">
        <f t="shared" si="3"/>
        <v>1894055</v>
      </c>
      <c r="I26" s="14" t="str">
        <f t="shared" si="1"/>
        <v/>
      </c>
    </row>
    <row r="27">
      <c r="A27" s="24" t="s">
        <v>908</v>
      </c>
      <c r="B27" s="8">
        <v>135.0</v>
      </c>
      <c r="C27" s="9">
        <v>1.98705308E8</v>
      </c>
      <c r="D27" s="9">
        <v>4.3052431E7</v>
      </c>
      <c r="E27" s="10" t="str">
        <f>IF(C27&gt;percent,"YES","NO")</f>
        <v>YES</v>
      </c>
      <c r="F27" s="19">
        <v>61000.0</v>
      </c>
      <c r="G27" s="12" t="str">
        <f t="shared" si="2"/>
        <v>FUNDED</v>
      </c>
      <c r="H27" s="20">
        <f t="shared" si="3"/>
        <v>1833055</v>
      </c>
      <c r="I27" s="14" t="str">
        <f t="shared" si="1"/>
        <v/>
      </c>
    </row>
    <row r="28">
      <c r="A28" s="24" t="s">
        <v>909</v>
      </c>
      <c r="B28" s="8">
        <v>133.0</v>
      </c>
      <c r="C28" s="9">
        <v>1.97609357E8</v>
      </c>
      <c r="D28" s="9">
        <v>4.3739106E7</v>
      </c>
      <c r="E28" s="10" t="str">
        <f>IF(C28&gt;percent,"YES","NO")</f>
        <v>YES</v>
      </c>
      <c r="F28" s="19">
        <v>98000.0</v>
      </c>
      <c r="G28" s="12" t="str">
        <f t="shared" si="2"/>
        <v>FUNDED</v>
      </c>
      <c r="H28" s="20">
        <f t="shared" si="3"/>
        <v>1735055</v>
      </c>
      <c r="I28" s="14" t="str">
        <f t="shared" si="1"/>
        <v/>
      </c>
    </row>
    <row r="29">
      <c r="A29" s="24" t="s">
        <v>910</v>
      </c>
      <c r="B29" s="8">
        <v>115.0</v>
      </c>
      <c r="C29" s="9">
        <v>1.9758206E8</v>
      </c>
      <c r="D29" s="9">
        <v>4.1497432E7</v>
      </c>
      <c r="E29" s="10" t="str">
        <f>IF(C29&gt;percent,"YES","NO")</f>
        <v>YES</v>
      </c>
      <c r="F29" s="19">
        <v>145000.0</v>
      </c>
      <c r="G29" s="12" t="str">
        <f t="shared" si="2"/>
        <v>FUNDED</v>
      </c>
      <c r="H29" s="20">
        <f t="shared" si="3"/>
        <v>1590055</v>
      </c>
      <c r="I29" s="14" t="str">
        <f t="shared" si="1"/>
        <v/>
      </c>
    </row>
    <row r="30">
      <c r="A30" s="24" t="s">
        <v>911</v>
      </c>
      <c r="B30" s="8">
        <v>112.0</v>
      </c>
      <c r="C30" s="9">
        <v>1.97543537E8</v>
      </c>
      <c r="D30" s="9">
        <v>4.6174086E7</v>
      </c>
      <c r="E30" s="10" t="str">
        <f>IF(C30&gt;percent,"YES","NO")</f>
        <v>YES</v>
      </c>
      <c r="F30" s="19">
        <v>125000.0</v>
      </c>
      <c r="G30" s="12" t="str">
        <f t="shared" si="2"/>
        <v>FUNDED</v>
      </c>
      <c r="H30" s="20">
        <f t="shared" si="3"/>
        <v>1465055</v>
      </c>
      <c r="I30" s="14" t="str">
        <f t="shared" si="1"/>
        <v/>
      </c>
    </row>
    <row r="31">
      <c r="A31" s="24" t="s">
        <v>912</v>
      </c>
      <c r="B31" s="8">
        <v>111.0</v>
      </c>
      <c r="C31" s="9">
        <v>1.96490348E8</v>
      </c>
      <c r="D31" s="9">
        <v>4.7913156E7</v>
      </c>
      <c r="E31" s="10" t="str">
        <f>IF(C31&gt;percent,"YES","NO")</f>
        <v>YES</v>
      </c>
      <c r="F31" s="19">
        <v>150000.0</v>
      </c>
      <c r="G31" s="12" t="str">
        <f t="shared" si="2"/>
        <v>FUNDED</v>
      </c>
      <c r="H31" s="20">
        <f t="shared" si="3"/>
        <v>1315055</v>
      </c>
      <c r="I31" s="14" t="str">
        <f t="shared" si="1"/>
        <v/>
      </c>
    </row>
    <row r="32">
      <c r="A32" s="24" t="s">
        <v>913</v>
      </c>
      <c r="B32" s="8">
        <v>129.0</v>
      </c>
      <c r="C32" s="9">
        <v>1.95866254E8</v>
      </c>
      <c r="D32" s="9">
        <v>4.3209683E7</v>
      </c>
      <c r="E32" s="10" t="str">
        <f>IF(C32&gt;percent,"YES","NO")</f>
        <v>YES</v>
      </c>
      <c r="F32" s="19">
        <v>120000.0</v>
      </c>
      <c r="G32" s="12" t="str">
        <f t="shared" si="2"/>
        <v>FUNDED</v>
      </c>
      <c r="H32" s="20">
        <f t="shared" si="3"/>
        <v>1195055</v>
      </c>
      <c r="I32" s="14" t="str">
        <f t="shared" si="1"/>
        <v/>
      </c>
    </row>
    <row r="33">
      <c r="A33" s="24" t="s">
        <v>914</v>
      </c>
      <c r="B33" s="8">
        <v>126.0</v>
      </c>
      <c r="C33" s="9">
        <v>1.95810359E8</v>
      </c>
      <c r="D33" s="9">
        <v>5.1524798E7</v>
      </c>
      <c r="E33" s="10" t="str">
        <f>IF(C33&gt;percent,"YES","NO")</f>
        <v>YES</v>
      </c>
      <c r="F33" s="19">
        <v>150000.0</v>
      </c>
      <c r="G33" s="12" t="str">
        <f t="shared" si="2"/>
        <v>FUNDED</v>
      </c>
      <c r="H33" s="20">
        <f t="shared" si="3"/>
        <v>1045055</v>
      </c>
      <c r="I33" s="14" t="str">
        <f t="shared" si="1"/>
        <v/>
      </c>
    </row>
    <row r="34">
      <c r="A34" s="24" t="s">
        <v>915</v>
      </c>
      <c r="B34" s="8">
        <v>117.0</v>
      </c>
      <c r="C34" s="9">
        <v>1.9524516E8</v>
      </c>
      <c r="D34" s="9">
        <v>4.5357687E7</v>
      </c>
      <c r="E34" s="10" t="str">
        <f>IF(C34&gt;percent,"YES","NO")</f>
        <v>YES</v>
      </c>
      <c r="F34" s="19">
        <v>38125.0</v>
      </c>
      <c r="G34" s="12" t="str">
        <f t="shared" si="2"/>
        <v>FUNDED</v>
      </c>
      <c r="H34" s="20">
        <f t="shared" si="3"/>
        <v>1006930</v>
      </c>
      <c r="I34" s="14" t="str">
        <f t="shared" si="1"/>
        <v/>
      </c>
    </row>
    <row r="35">
      <c r="A35" s="24" t="s">
        <v>916</v>
      </c>
      <c r="B35" s="8">
        <v>116.0</v>
      </c>
      <c r="C35" s="9">
        <v>1.94849696E8</v>
      </c>
      <c r="D35" s="9">
        <v>4.5211824E7</v>
      </c>
      <c r="E35" s="10" t="str">
        <f>IF(C35&gt;percent,"YES","NO")</f>
        <v>YES</v>
      </c>
      <c r="F35" s="19">
        <v>100000.0</v>
      </c>
      <c r="G35" s="12" t="str">
        <f t="shared" si="2"/>
        <v>FUNDED</v>
      </c>
      <c r="H35" s="20">
        <f t="shared" si="3"/>
        <v>906930</v>
      </c>
      <c r="I35" s="14" t="str">
        <f t="shared" si="1"/>
        <v/>
      </c>
    </row>
    <row r="36">
      <c r="A36" s="24" t="s">
        <v>917</v>
      </c>
      <c r="B36" s="8">
        <v>153.0</v>
      </c>
      <c r="C36" s="9">
        <v>1.94677941E8</v>
      </c>
      <c r="D36" s="9">
        <v>5.0532408E7</v>
      </c>
      <c r="E36" s="10" t="str">
        <f>IF(C36&gt;percent,"YES","NO")</f>
        <v>YES</v>
      </c>
      <c r="F36" s="19">
        <v>150000.0</v>
      </c>
      <c r="G36" s="12" t="str">
        <f t="shared" si="2"/>
        <v>FUNDED</v>
      </c>
      <c r="H36" s="20">
        <f t="shared" si="3"/>
        <v>756930</v>
      </c>
      <c r="I36" s="14" t="str">
        <f t="shared" si="1"/>
        <v/>
      </c>
    </row>
    <row r="37">
      <c r="A37" s="24" t="s">
        <v>918</v>
      </c>
      <c r="B37" s="8">
        <v>102.0</v>
      </c>
      <c r="C37" s="9">
        <v>1.94526492E8</v>
      </c>
      <c r="D37" s="9">
        <v>3.8937084E7</v>
      </c>
      <c r="E37" s="10" t="str">
        <f>IF(C37&gt;percent,"YES","NO")</f>
        <v>YES</v>
      </c>
      <c r="F37" s="19">
        <v>15000.0</v>
      </c>
      <c r="G37" s="12" t="str">
        <f t="shared" si="2"/>
        <v>FUNDED</v>
      </c>
      <c r="H37" s="20">
        <f t="shared" si="3"/>
        <v>741930</v>
      </c>
      <c r="I37" s="14" t="str">
        <f t="shared" si="1"/>
        <v/>
      </c>
    </row>
    <row r="38">
      <c r="A38" s="24" t="s">
        <v>919</v>
      </c>
      <c r="B38" s="8">
        <v>135.0</v>
      </c>
      <c r="C38" s="9">
        <v>1.94125824E8</v>
      </c>
      <c r="D38" s="9">
        <v>5.289635E7</v>
      </c>
      <c r="E38" s="10" t="str">
        <f>IF(C38&gt;percent,"YES","NO")</f>
        <v>YES</v>
      </c>
      <c r="F38" s="19">
        <v>150000.0</v>
      </c>
      <c r="G38" s="12" t="str">
        <f t="shared" si="2"/>
        <v>FUNDED</v>
      </c>
      <c r="H38" s="20">
        <f t="shared" si="3"/>
        <v>591930</v>
      </c>
      <c r="I38" s="14" t="str">
        <f t="shared" si="1"/>
        <v/>
      </c>
    </row>
    <row r="39">
      <c r="A39" s="24" t="s">
        <v>920</v>
      </c>
      <c r="B39" s="8">
        <v>136.0</v>
      </c>
      <c r="C39" s="9">
        <v>1.9385859E8</v>
      </c>
      <c r="D39" s="9">
        <v>5.0311439E7</v>
      </c>
      <c r="E39" s="10" t="str">
        <f>IF(C39&gt;percent,"YES","NO")</f>
        <v>YES</v>
      </c>
      <c r="F39" s="19">
        <v>120000.0</v>
      </c>
      <c r="G39" s="12" t="str">
        <f t="shared" si="2"/>
        <v>FUNDED</v>
      </c>
      <c r="H39" s="20">
        <f t="shared" si="3"/>
        <v>471930</v>
      </c>
      <c r="I39" s="14" t="str">
        <f t="shared" si="1"/>
        <v/>
      </c>
    </row>
    <row r="40">
      <c r="A40" s="24" t="s">
        <v>921</v>
      </c>
      <c r="B40" s="8">
        <v>97.0</v>
      </c>
      <c r="C40" s="9">
        <v>1.92933029E8</v>
      </c>
      <c r="D40" s="9">
        <v>4.3089236E7</v>
      </c>
      <c r="E40" s="10" t="str">
        <f>IF(C40&gt;percent,"YES","NO")</f>
        <v>YES</v>
      </c>
      <c r="F40" s="19">
        <v>125000.0</v>
      </c>
      <c r="G40" s="12" t="str">
        <f t="shared" si="2"/>
        <v>FUNDED</v>
      </c>
      <c r="H40" s="20">
        <f t="shared" si="3"/>
        <v>346930</v>
      </c>
      <c r="I40" s="14" t="str">
        <f t="shared" si="1"/>
        <v/>
      </c>
    </row>
    <row r="41">
      <c r="A41" s="24" t="s">
        <v>922</v>
      </c>
      <c r="B41" s="8">
        <v>112.0</v>
      </c>
      <c r="C41" s="9">
        <v>1.91777154E8</v>
      </c>
      <c r="D41" s="9">
        <v>4.7633522E7</v>
      </c>
      <c r="E41" s="10" t="str">
        <f>IF(C41&gt;percent,"YES","NO")</f>
        <v>YES</v>
      </c>
      <c r="F41" s="19">
        <v>126500.0</v>
      </c>
      <c r="G41" s="12" t="str">
        <f t="shared" si="2"/>
        <v>FUNDED</v>
      </c>
      <c r="H41" s="20">
        <f t="shared" si="3"/>
        <v>220430</v>
      </c>
      <c r="I41" s="14" t="str">
        <f t="shared" si="1"/>
        <v/>
      </c>
    </row>
    <row r="42">
      <c r="A42" s="24" t="s">
        <v>923</v>
      </c>
      <c r="B42" s="8">
        <v>110.0</v>
      </c>
      <c r="C42" s="9">
        <v>1.90778438E8</v>
      </c>
      <c r="D42" s="9">
        <v>4.5437907E7</v>
      </c>
      <c r="E42" s="10" t="str">
        <f>IF(C42&gt;percent,"YES","NO")</f>
        <v>YES</v>
      </c>
      <c r="F42" s="19">
        <v>40000.0</v>
      </c>
      <c r="G42" s="12" t="str">
        <f t="shared" si="2"/>
        <v>FUNDED</v>
      </c>
      <c r="H42" s="20">
        <f t="shared" si="3"/>
        <v>180430</v>
      </c>
      <c r="I42" s="14" t="str">
        <f t="shared" si="1"/>
        <v/>
      </c>
    </row>
    <row r="43">
      <c r="A43" s="24" t="s">
        <v>924</v>
      </c>
      <c r="B43" s="8">
        <v>103.0</v>
      </c>
      <c r="C43" s="9">
        <v>1.9025023E8</v>
      </c>
      <c r="D43" s="9">
        <v>5.0687163E7</v>
      </c>
      <c r="E43" s="10" t="str">
        <f>IF(C43&gt;percent,"YES","NO")</f>
        <v>YES</v>
      </c>
      <c r="F43" s="19">
        <v>150000.0</v>
      </c>
      <c r="G43" s="12" t="str">
        <f t="shared" si="2"/>
        <v>FUNDED</v>
      </c>
      <c r="H43" s="20">
        <f t="shared" si="3"/>
        <v>30430</v>
      </c>
      <c r="I43" s="14" t="str">
        <f t="shared" si="1"/>
        <v/>
      </c>
    </row>
    <row r="44">
      <c r="A44" s="24" t="s">
        <v>925</v>
      </c>
      <c r="B44" s="8">
        <v>134.0</v>
      </c>
      <c r="C44" s="9">
        <v>1.89766115E8</v>
      </c>
      <c r="D44" s="9">
        <v>5.4022232E7</v>
      </c>
      <c r="E44" s="10" t="str">
        <f>IF(C44&gt;percent,"YES","NO")</f>
        <v>YES</v>
      </c>
      <c r="F44" s="19">
        <v>150000.0</v>
      </c>
      <c r="G44" s="12" t="str">
        <f t="shared" si="2"/>
        <v>NOT FUNDED</v>
      </c>
      <c r="H44" s="20">
        <f t="shared" si="3"/>
        <v>30430</v>
      </c>
      <c r="I44" s="14" t="str">
        <f t="shared" si="1"/>
        <v>Over Budget</v>
      </c>
    </row>
    <row r="45">
      <c r="A45" s="24" t="s">
        <v>926</v>
      </c>
      <c r="B45" s="22">
        <v>105.0</v>
      </c>
      <c r="C45" s="9">
        <v>1.89527153E8</v>
      </c>
      <c r="D45" s="9">
        <v>5.5626022E7</v>
      </c>
      <c r="E45" s="10" t="str">
        <f>IF(C45&gt;percent,"YES","NO")</f>
        <v>YES</v>
      </c>
      <c r="F45" s="19">
        <v>150000.0</v>
      </c>
      <c r="G45" s="12" t="str">
        <f t="shared" si="2"/>
        <v>NOT FUNDED</v>
      </c>
      <c r="H45" s="20">
        <f t="shared" si="3"/>
        <v>30430</v>
      </c>
      <c r="I45" s="14" t="str">
        <f t="shared" si="1"/>
        <v>Over Budget</v>
      </c>
    </row>
    <row r="46">
      <c r="A46" s="24" t="s">
        <v>927</v>
      </c>
      <c r="B46" s="22">
        <v>111.0</v>
      </c>
      <c r="C46" s="9">
        <v>1.89368224E8</v>
      </c>
      <c r="D46" s="9">
        <v>5.1876236E7</v>
      </c>
      <c r="E46" s="10" t="str">
        <f>IF(C46&gt;percent,"YES","NO")</f>
        <v>YES</v>
      </c>
      <c r="F46" s="19">
        <v>150000.0</v>
      </c>
      <c r="G46" s="12" t="str">
        <f t="shared" si="2"/>
        <v>NOT FUNDED</v>
      </c>
      <c r="H46" s="20">
        <f t="shared" si="3"/>
        <v>30430</v>
      </c>
      <c r="I46" s="14" t="str">
        <f t="shared" si="1"/>
        <v>Over Budget</v>
      </c>
    </row>
    <row r="47">
      <c r="A47" s="24" t="s">
        <v>928</v>
      </c>
      <c r="B47" s="22">
        <v>373.0</v>
      </c>
      <c r="C47" s="9">
        <v>1.43680693E8</v>
      </c>
      <c r="D47" s="9">
        <v>3.4411014E7</v>
      </c>
      <c r="E47" s="10" t="str">
        <f>IF(C47&gt;percent,"YES","NO")</f>
        <v>YES</v>
      </c>
      <c r="F47" s="19">
        <v>150000.0</v>
      </c>
      <c r="G47" s="12" t="str">
        <f t="shared" si="2"/>
        <v>NOT FUNDED</v>
      </c>
      <c r="H47" s="20">
        <f t="shared" si="3"/>
        <v>30430</v>
      </c>
      <c r="I47" s="14" t="str">
        <f t="shared" si="1"/>
        <v>Over Budget</v>
      </c>
    </row>
    <row r="48">
      <c r="A48" s="24" t="s">
        <v>929</v>
      </c>
      <c r="B48" s="22">
        <v>291.0</v>
      </c>
      <c r="C48" s="9">
        <v>1.33248471E8</v>
      </c>
      <c r="D48" s="9">
        <v>5.4742578E7</v>
      </c>
      <c r="E48" s="10" t="str">
        <f>IF(C48&gt;percent,"YES","NO")</f>
        <v>YES</v>
      </c>
      <c r="F48" s="19">
        <v>150000.0</v>
      </c>
      <c r="G48" s="12" t="str">
        <f t="shared" si="2"/>
        <v>NOT FUNDED</v>
      </c>
      <c r="H48" s="20">
        <f t="shared" si="3"/>
        <v>30430</v>
      </c>
      <c r="I48" s="14" t="str">
        <f t="shared" si="1"/>
        <v>Over Budget</v>
      </c>
    </row>
    <row r="49">
      <c r="A49" s="24" t="s">
        <v>930</v>
      </c>
      <c r="B49" s="22">
        <v>205.0</v>
      </c>
      <c r="C49" s="9">
        <v>1.20211969E8</v>
      </c>
      <c r="D49" s="9">
        <v>5.2171032E7</v>
      </c>
      <c r="E49" s="10" t="str">
        <f>IF(C49&gt;percent,"YES","NO")</f>
        <v>YES</v>
      </c>
      <c r="F49" s="19">
        <v>150000.0</v>
      </c>
      <c r="G49" s="12" t="str">
        <f t="shared" si="2"/>
        <v>NOT FUNDED</v>
      </c>
      <c r="H49" s="20">
        <f t="shared" si="3"/>
        <v>30430</v>
      </c>
      <c r="I49" s="14" t="str">
        <f t="shared" si="1"/>
        <v>Over Budget</v>
      </c>
    </row>
    <row r="50">
      <c r="A50" s="24" t="s">
        <v>931</v>
      </c>
      <c r="B50" s="22">
        <v>325.0</v>
      </c>
      <c r="C50" s="9">
        <v>1.01682289E8</v>
      </c>
      <c r="D50" s="9">
        <v>4.0722497E7</v>
      </c>
      <c r="E50" s="10" t="str">
        <f>IF(C50&gt;percent,"YES","NO")</f>
        <v>YES</v>
      </c>
      <c r="F50" s="19">
        <v>148300.0</v>
      </c>
      <c r="G50" s="12" t="str">
        <f t="shared" si="2"/>
        <v>NOT FUNDED</v>
      </c>
      <c r="H50" s="20">
        <f t="shared" si="3"/>
        <v>30430</v>
      </c>
      <c r="I50" s="14" t="str">
        <f t="shared" si="1"/>
        <v>Over Budget</v>
      </c>
    </row>
    <row r="51">
      <c r="A51" s="24" t="s">
        <v>932</v>
      </c>
      <c r="B51" s="22">
        <v>129.0</v>
      </c>
      <c r="C51" s="9">
        <v>9.2453854E7</v>
      </c>
      <c r="D51" s="9">
        <v>4.7404861E7</v>
      </c>
      <c r="E51" s="10" t="str">
        <f>IF(C51&gt;percent,"YES","NO")</f>
        <v>YES</v>
      </c>
      <c r="F51" s="19">
        <v>150000.0</v>
      </c>
      <c r="G51" s="12" t="str">
        <f t="shared" si="2"/>
        <v>NOT FUNDED</v>
      </c>
      <c r="H51" s="20">
        <f t="shared" si="3"/>
        <v>30430</v>
      </c>
      <c r="I51" s="14" t="str">
        <f t="shared" si="1"/>
        <v>Over Budget</v>
      </c>
    </row>
    <row r="52">
      <c r="A52" s="24" t="s">
        <v>933</v>
      </c>
      <c r="B52" s="22">
        <v>318.0</v>
      </c>
      <c r="C52" s="9">
        <v>8.6794712E7</v>
      </c>
      <c r="D52" s="9">
        <v>5.0708257E7</v>
      </c>
      <c r="E52" s="10" t="str">
        <f>IF(C52&gt;percent,"YES","NO")</f>
        <v>YES</v>
      </c>
      <c r="F52" s="19">
        <v>150000.0</v>
      </c>
      <c r="G52" s="12" t="str">
        <f t="shared" si="2"/>
        <v>NOT FUNDED</v>
      </c>
      <c r="H52" s="20">
        <f t="shared" si="3"/>
        <v>30430</v>
      </c>
      <c r="I52" s="14" t="str">
        <f t="shared" si="1"/>
        <v>Over Budget</v>
      </c>
    </row>
    <row r="53">
      <c r="A53" s="24" t="s">
        <v>934</v>
      </c>
      <c r="B53" s="22">
        <v>204.0</v>
      </c>
      <c r="C53" s="9">
        <v>8.6057451E7</v>
      </c>
      <c r="D53" s="9">
        <v>4.2939463E7</v>
      </c>
      <c r="E53" s="10" t="str">
        <f>IF(C53&gt;percent,"YES","NO")</f>
        <v>YES</v>
      </c>
      <c r="F53" s="19">
        <v>150000.0</v>
      </c>
      <c r="G53" s="12" t="str">
        <f t="shared" si="2"/>
        <v>NOT FUNDED</v>
      </c>
      <c r="H53" s="20">
        <f t="shared" si="3"/>
        <v>30430</v>
      </c>
      <c r="I53" s="14" t="str">
        <f t="shared" si="1"/>
        <v>Over Budget</v>
      </c>
    </row>
    <row r="54">
      <c r="A54" s="24" t="s">
        <v>935</v>
      </c>
      <c r="B54" s="22">
        <v>177.0</v>
      </c>
      <c r="C54" s="9">
        <v>8.1814995E7</v>
      </c>
      <c r="D54" s="9">
        <v>4.7658252E7</v>
      </c>
      <c r="E54" s="10" t="str">
        <f>IF(C54&gt;percent,"YES","NO")</f>
        <v>YES</v>
      </c>
      <c r="F54" s="19">
        <v>150000.0</v>
      </c>
      <c r="G54" s="12" t="str">
        <f t="shared" si="2"/>
        <v>NOT FUNDED</v>
      </c>
      <c r="H54" s="20">
        <f t="shared" si="3"/>
        <v>30430</v>
      </c>
      <c r="I54" s="14" t="str">
        <f t="shared" si="1"/>
        <v>Over Budget</v>
      </c>
    </row>
    <row r="55">
      <c r="A55" s="24" t="s">
        <v>936</v>
      </c>
      <c r="B55" s="22">
        <v>215.0</v>
      </c>
      <c r="C55" s="9">
        <v>7.954363E7</v>
      </c>
      <c r="D55" s="9">
        <v>5.3500444E7</v>
      </c>
      <c r="E55" s="10" t="str">
        <f>IF(C55&gt;percent,"YES","NO")</f>
        <v>YES</v>
      </c>
      <c r="F55" s="19">
        <v>150000.0</v>
      </c>
      <c r="G55" s="12" t="str">
        <f t="shared" si="2"/>
        <v>NOT FUNDED</v>
      </c>
      <c r="H55" s="20">
        <f t="shared" si="3"/>
        <v>30430</v>
      </c>
      <c r="I55" s="14" t="str">
        <f t="shared" si="1"/>
        <v>Over Budget</v>
      </c>
    </row>
    <row r="56">
      <c r="A56" s="24" t="s">
        <v>937</v>
      </c>
      <c r="B56" s="22">
        <v>199.0</v>
      </c>
      <c r="C56" s="9">
        <v>7.674412E7</v>
      </c>
      <c r="D56" s="9">
        <v>4.9321572E7</v>
      </c>
      <c r="E56" s="10" t="str">
        <f>IF(C56&gt;percent,"YES","NO")</f>
        <v>YES</v>
      </c>
      <c r="F56" s="19">
        <v>150000.0</v>
      </c>
      <c r="G56" s="12" t="str">
        <f t="shared" si="2"/>
        <v>NOT FUNDED</v>
      </c>
      <c r="H56" s="20">
        <f t="shared" si="3"/>
        <v>30430</v>
      </c>
      <c r="I56" s="14" t="str">
        <f t="shared" si="1"/>
        <v>Over Budget</v>
      </c>
    </row>
    <row r="57">
      <c r="A57" s="24" t="s">
        <v>938</v>
      </c>
      <c r="B57" s="22">
        <v>165.0</v>
      </c>
      <c r="C57" s="9">
        <v>7.5795694E7</v>
      </c>
      <c r="D57" s="9">
        <v>3.3453475E7</v>
      </c>
      <c r="E57" s="10" t="str">
        <f>IF(C57&gt;percent,"YES","NO")</f>
        <v>YES</v>
      </c>
      <c r="F57" s="19">
        <v>149000.0</v>
      </c>
      <c r="G57" s="12" t="str">
        <f t="shared" si="2"/>
        <v>NOT FUNDED</v>
      </c>
      <c r="H57" s="20">
        <f t="shared" si="3"/>
        <v>30430</v>
      </c>
      <c r="I57" s="14" t="str">
        <f t="shared" si="1"/>
        <v>Over Budget</v>
      </c>
    </row>
    <row r="58">
      <c r="A58" s="24" t="s">
        <v>939</v>
      </c>
      <c r="B58" s="22">
        <v>284.0</v>
      </c>
      <c r="C58" s="9">
        <v>7.4829557E7</v>
      </c>
      <c r="D58" s="9">
        <v>5.4615288E7</v>
      </c>
      <c r="E58" s="10" t="str">
        <f>IF(C58&gt;percent,"YES","NO")</f>
        <v>YES</v>
      </c>
      <c r="F58" s="19">
        <v>150000.0</v>
      </c>
      <c r="G58" s="12" t="str">
        <f t="shared" si="2"/>
        <v>NOT FUNDED</v>
      </c>
      <c r="H58" s="20">
        <f t="shared" si="3"/>
        <v>30430</v>
      </c>
      <c r="I58" s="14" t="str">
        <f t="shared" si="1"/>
        <v>Over Budget</v>
      </c>
    </row>
    <row r="59">
      <c r="A59" s="24" t="s">
        <v>940</v>
      </c>
      <c r="B59" s="22">
        <v>212.0</v>
      </c>
      <c r="C59" s="9">
        <v>7.391672E7</v>
      </c>
      <c r="D59" s="9">
        <v>3.3865037E7</v>
      </c>
      <c r="E59" s="10" t="str">
        <f>IF(C59&gt;percent,"YES","NO")</f>
        <v>YES</v>
      </c>
      <c r="F59" s="19">
        <v>148600.0</v>
      </c>
      <c r="G59" s="12" t="str">
        <f t="shared" si="2"/>
        <v>NOT FUNDED</v>
      </c>
      <c r="H59" s="20">
        <f t="shared" si="3"/>
        <v>30430</v>
      </c>
      <c r="I59" s="14" t="str">
        <f t="shared" si="1"/>
        <v>Over Budget</v>
      </c>
    </row>
    <row r="60">
      <c r="A60" s="24" t="s">
        <v>941</v>
      </c>
      <c r="B60" s="22">
        <v>256.0</v>
      </c>
      <c r="C60" s="9">
        <v>7.3495621E7</v>
      </c>
      <c r="D60" s="9">
        <v>4.1542025E7</v>
      </c>
      <c r="E60" s="10" t="str">
        <f>IF(C60&gt;percent,"YES","NO")</f>
        <v>YES</v>
      </c>
      <c r="F60" s="19">
        <v>130500.0</v>
      </c>
      <c r="G60" s="12" t="str">
        <f t="shared" si="2"/>
        <v>NOT FUNDED</v>
      </c>
      <c r="H60" s="20">
        <f t="shared" si="3"/>
        <v>30430</v>
      </c>
      <c r="I60" s="14" t="str">
        <f t="shared" si="1"/>
        <v>Over Budget</v>
      </c>
    </row>
    <row r="61">
      <c r="A61" s="24" t="s">
        <v>942</v>
      </c>
      <c r="B61" s="22">
        <v>197.0</v>
      </c>
      <c r="C61" s="9">
        <v>7.3207266E7</v>
      </c>
      <c r="D61" s="9">
        <v>5.2073635E7</v>
      </c>
      <c r="E61" s="10" t="str">
        <f>IF(C61&gt;percent,"YES","NO")</f>
        <v>YES</v>
      </c>
      <c r="F61" s="19">
        <v>150000.0</v>
      </c>
      <c r="G61" s="12" t="str">
        <f t="shared" si="2"/>
        <v>NOT FUNDED</v>
      </c>
      <c r="H61" s="20">
        <f t="shared" si="3"/>
        <v>30430</v>
      </c>
      <c r="I61" s="14" t="str">
        <f t="shared" si="1"/>
        <v>Over Budget</v>
      </c>
    </row>
    <row r="62">
      <c r="A62" s="24" t="s">
        <v>943</v>
      </c>
      <c r="B62" s="22">
        <v>178.0</v>
      </c>
      <c r="C62" s="9">
        <v>6.9467008E7</v>
      </c>
      <c r="D62" s="9">
        <v>5.3245754E7</v>
      </c>
      <c r="E62" s="10" t="str">
        <f>IF(C62&gt;percent,"YES","NO")</f>
        <v>YES</v>
      </c>
      <c r="F62" s="19">
        <v>135000.0</v>
      </c>
      <c r="G62" s="12" t="str">
        <f t="shared" si="2"/>
        <v>NOT FUNDED</v>
      </c>
      <c r="H62" s="20">
        <f t="shared" si="3"/>
        <v>30430</v>
      </c>
      <c r="I62" s="14" t="str">
        <f t="shared" si="1"/>
        <v>Over Budget</v>
      </c>
    </row>
    <row r="63">
      <c r="A63" s="24" t="s">
        <v>944</v>
      </c>
      <c r="B63" s="22">
        <v>203.0</v>
      </c>
      <c r="C63" s="9">
        <v>6.7772319E7</v>
      </c>
      <c r="D63" s="9">
        <v>3.2370426E7</v>
      </c>
      <c r="E63" s="10" t="str">
        <f>IF(C63&gt;percent,"YES","NO")</f>
        <v>YES</v>
      </c>
      <c r="F63" s="19">
        <v>80000.0</v>
      </c>
      <c r="G63" s="12" t="str">
        <f t="shared" si="2"/>
        <v>NOT FUNDED</v>
      </c>
      <c r="H63" s="20">
        <f t="shared" si="3"/>
        <v>30430</v>
      </c>
      <c r="I63" s="14" t="str">
        <f t="shared" si="1"/>
        <v>Over Budget</v>
      </c>
    </row>
    <row r="64">
      <c r="A64" s="24" t="s">
        <v>945</v>
      </c>
      <c r="B64" s="22">
        <v>262.0</v>
      </c>
      <c r="C64" s="9">
        <v>6.6550289E7</v>
      </c>
      <c r="D64" s="9">
        <v>4.0058751E7</v>
      </c>
      <c r="E64" s="10" t="str">
        <f>IF(C64&gt;percent,"YES","NO")</f>
        <v>YES</v>
      </c>
      <c r="F64" s="19">
        <v>125000.0</v>
      </c>
      <c r="G64" s="12" t="str">
        <f t="shared" si="2"/>
        <v>NOT FUNDED</v>
      </c>
      <c r="H64" s="20">
        <f t="shared" si="3"/>
        <v>30430</v>
      </c>
      <c r="I64" s="14" t="str">
        <f t="shared" si="1"/>
        <v>Over Budget</v>
      </c>
    </row>
    <row r="65">
      <c r="A65" s="24" t="s">
        <v>946</v>
      </c>
      <c r="B65" s="22">
        <v>321.0</v>
      </c>
      <c r="C65" s="9">
        <v>6.5581759E7</v>
      </c>
      <c r="D65" s="9">
        <v>4.4128084E7</v>
      </c>
      <c r="E65" s="10" t="str">
        <f>IF(C65&gt;percent,"YES","NO")</f>
        <v>YES</v>
      </c>
      <c r="F65" s="19">
        <v>150000.0</v>
      </c>
      <c r="G65" s="12" t="str">
        <f t="shared" si="2"/>
        <v>NOT FUNDED</v>
      </c>
      <c r="H65" s="20">
        <f t="shared" si="3"/>
        <v>30430</v>
      </c>
      <c r="I65" s="14" t="str">
        <f t="shared" si="1"/>
        <v>Over Budget</v>
      </c>
    </row>
    <row r="66">
      <c r="A66" s="24" t="s">
        <v>947</v>
      </c>
      <c r="B66" s="22">
        <v>171.0</v>
      </c>
      <c r="C66" s="9">
        <v>6.5284117E7</v>
      </c>
      <c r="D66" s="9">
        <v>4.5871033E7</v>
      </c>
      <c r="E66" s="10" t="str">
        <f>IF(C66&gt;percent,"YES","NO")</f>
        <v>YES</v>
      </c>
      <c r="F66" s="19">
        <v>96500.0</v>
      </c>
      <c r="G66" s="12" t="str">
        <f t="shared" si="2"/>
        <v>NOT FUNDED</v>
      </c>
      <c r="H66" s="20">
        <f t="shared" si="3"/>
        <v>30430</v>
      </c>
      <c r="I66" s="14" t="str">
        <f t="shared" si="1"/>
        <v>Over Budget</v>
      </c>
    </row>
    <row r="67">
      <c r="A67" s="24" t="s">
        <v>948</v>
      </c>
      <c r="B67" s="22">
        <v>218.0</v>
      </c>
      <c r="C67" s="9">
        <v>6.4983535E7</v>
      </c>
      <c r="D67" s="9">
        <v>3.8072184E7</v>
      </c>
      <c r="E67" s="10" t="str">
        <f>IF(C67&gt;percent,"YES","NO")</f>
        <v>YES</v>
      </c>
      <c r="F67" s="19">
        <v>146250.0</v>
      </c>
      <c r="G67" s="12" t="str">
        <f t="shared" si="2"/>
        <v>NOT FUNDED</v>
      </c>
      <c r="H67" s="20">
        <f t="shared" si="3"/>
        <v>30430</v>
      </c>
      <c r="I67" s="14" t="str">
        <f t="shared" si="1"/>
        <v>Over Budget</v>
      </c>
    </row>
    <row r="68">
      <c r="A68" s="24" t="s">
        <v>949</v>
      </c>
      <c r="B68" s="22">
        <v>168.0</v>
      </c>
      <c r="C68" s="9">
        <v>6.4630275E7</v>
      </c>
      <c r="D68" s="9">
        <v>4.411285E7</v>
      </c>
      <c r="E68" s="10" t="str">
        <f>IF(C68&gt;percent,"YES","NO")</f>
        <v>YES</v>
      </c>
      <c r="F68" s="19">
        <v>100000.0</v>
      </c>
      <c r="G68" s="12" t="str">
        <f t="shared" si="2"/>
        <v>NOT FUNDED</v>
      </c>
      <c r="H68" s="20">
        <f t="shared" si="3"/>
        <v>30430</v>
      </c>
      <c r="I68" s="14" t="str">
        <f t="shared" si="1"/>
        <v>Over Budget</v>
      </c>
    </row>
    <row r="69">
      <c r="A69" s="24" t="s">
        <v>950</v>
      </c>
      <c r="B69" s="22">
        <v>253.0</v>
      </c>
      <c r="C69" s="9">
        <v>5.9602878E7</v>
      </c>
      <c r="D69" s="9">
        <v>5.1228517E7</v>
      </c>
      <c r="E69" s="10" t="str">
        <f>IF(C69&gt;percent,"YES","NO")</f>
        <v>YES</v>
      </c>
      <c r="F69" s="19">
        <v>150000.0</v>
      </c>
      <c r="G69" s="12" t="str">
        <f t="shared" si="2"/>
        <v>NOT FUNDED</v>
      </c>
      <c r="H69" s="20">
        <f t="shared" si="3"/>
        <v>30430</v>
      </c>
      <c r="I69" s="14" t="str">
        <f t="shared" si="1"/>
        <v>Over Budget</v>
      </c>
    </row>
    <row r="70">
      <c r="A70" s="24" t="s">
        <v>951</v>
      </c>
      <c r="B70" s="22">
        <v>185.0</v>
      </c>
      <c r="C70" s="9">
        <v>5.941204E7</v>
      </c>
      <c r="D70" s="9">
        <v>4.7719462E7</v>
      </c>
      <c r="E70" s="10" t="str">
        <f>IF(C70&gt;percent,"YES","NO")</f>
        <v>YES</v>
      </c>
      <c r="F70" s="19">
        <v>150000.0</v>
      </c>
      <c r="G70" s="12" t="str">
        <f t="shared" si="2"/>
        <v>NOT FUNDED</v>
      </c>
      <c r="H70" s="20">
        <f t="shared" si="3"/>
        <v>30430</v>
      </c>
      <c r="I70" s="14" t="str">
        <f t="shared" si="1"/>
        <v>Over Budget</v>
      </c>
    </row>
    <row r="71">
      <c r="A71" s="24" t="s">
        <v>952</v>
      </c>
      <c r="B71" s="22">
        <v>183.0</v>
      </c>
      <c r="C71" s="9">
        <v>5.7709222E7</v>
      </c>
      <c r="D71" s="9">
        <v>4.3415962E7</v>
      </c>
      <c r="E71" s="10" t="str">
        <f>IF(C71&gt;percent,"YES","NO")</f>
        <v>YES</v>
      </c>
      <c r="F71" s="19">
        <v>150000.0</v>
      </c>
      <c r="G71" s="12" t="str">
        <f t="shared" si="2"/>
        <v>NOT FUNDED</v>
      </c>
      <c r="H71" s="20">
        <f t="shared" si="3"/>
        <v>30430</v>
      </c>
      <c r="I71" s="14" t="str">
        <f t="shared" si="1"/>
        <v>Over Budget</v>
      </c>
    </row>
    <row r="72">
      <c r="A72" s="24" t="s">
        <v>953</v>
      </c>
      <c r="B72" s="22">
        <v>164.0</v>
      </c>
      <c r="C72" s="9">
        <v>5.6969858E7</v>
      </c>
      <c r="D72" s="9">
        <v>4.209714E7</v>
      </c>
      <c r="E72" s="10" t="str">
        <f>IF(C72&gt;percent,"YES","NO")</f>
        <v>YES</v>
      </c>
      <c r="F72" s="19">
        <v>146000.0</v>
      </c>
      <c r="G72" s="12" t="str">
        <f t="shared" si="2"/>
        <v>NOT FUNDED</v>
      </c>
      <c r="H72" s="20">
        <f t="shared" si="3"/>
        <v>30430</v>
      </c>
      <c r="I72" s="14" t="str">
        <f t="shared" si="1"/>
        <v>Over Budget</v>
      </c>
    </row>
    <row r="73">
      <c r="A73" s="24" t="s">
        <v>954</v>
      </c>
      <c r="B73" s="22">
        <v>156.0</v>
      </c>
      <c r="C73" s="9">
        <v>5.3674573E7</v>
      </c>
      <c r="D73" s="9">
        <v>4.4927087E7</v>
      </c>
      <c r="E73" s="10" t="str">
        <f>IF(C73&gt;percent,"YES","NO")</f>
        <v>YES</v>
      </c>
      <c r="F73" s="19">
        <v>150000.0</v>
      </c>
      <c r="G73" s="12" t="str">
        <f t="shared" si="2"/>
        <v>NOT FUNDED</v>
      </c>
      <c r="H73" s="20">
        <f t="shared" si="3"/>
        <v>30430</v>
      </c>
      <c r="I73" s="14" t="str">
        <f t="shared" si="1"/>
        <v>Over Budget</v>
      </c>
    </row>
    <row r="74">
      <c r="A74" s="24" t="s">
        <v>955</v>
      </c>
      <c r="B74" s="22">
        <v>152.0</v>
      </c>
      <c r="C74" s="9">
        <v>5.1831549E7</v>
      </c>
      <c r="D74" s="9">
        <v>4.5448741E7</v>
      </c>
      <c r="E74" s="10" t="str">
        <f>IF(C74&gt;percent,"YES","NO")</f>
        <v>YES</v>
      </c>
      <c r="F74" s="19">
        <v>148000.0</v>
      </c>
      <c r="G74" s="12" t="str">
        <f t="shared" si="2"/>
        <v>NOT FUNDED</v>
      </c>
      <c r="H74" s="20">
        <f t="shared" si="3"/>
        <v>30430</v>
      </c>
      <c r="I74" s="14" t="str">
        <f t="shared" si="1"/>
        <v>Over Budget</v>
      </c>
    </row>
    <row r="75">
      <c r="A75" s="24" t="s">
        <v>956</v>
      </c>
      <c r="B75" s="22">
        <v>137.0</v>
      </c>
      <c r="C75" s="9">
        <v>5.13096E7</v>
      </c>
      <c r="D75" s="9">
        <v>4.3778607E7</v>
      </c>
      <c r="E75" s="10" t="str">
        <f>IF(C75&gt;percent,"YES","NO")</f>
        <v>YES</v>
      </c>
      <c r="F75" s="19">
        <v>43500.0</v>
      </c>
      <c r="G75" s="12" t="str">
        <f t="shared" si="2"/>
        <v>NOT FUNDED</v>
      </c>
      <c r="H75" s="20">
        <f t="shared" si="3"/>
        <v>30430</v>
      </c>
      <c r="I75" s="14" t="str">
        <f t="shared" si="1"/>
        <v>Over Budget</v>
      </c>
    </row>
    <row r="76">
      <c r="A76" s="24" t="s">
        <v>957</v>
      </c>
      <c r="B76" s="22">
        <v>168.0</v>
      </c>
      <c r="C76" s="9">
        <v>5.0719092E7</v>
      </c>
      <c r="D76" s="9">
        <v>2.755272E7</v>
      </c>
      <c r="E76" s="10" t="str">
        <f>IF(C76&gt;percent,"YES","NO")</f>
        <v>YES</v>
      </c>
      <c r="F76" s="19">
        <v>120000.0</v>
      </c>
      <c r="G76" s="12" t="str">
        <f t="shared" si="2"/>
        <v>NOT FUNDED</v>
      </c>
      <c r="H76" s="20">
        <f t="shared" si="3"/>
        <v>30430</v>
      </c>
      <c r="I76" s="14" t="str">
        <f t="shared" si="1"/>
        <v>Over Budget</v>
      </c>
    </row>
    <row r="77">
      <c r="A77" s="24" t="s">
        <v>958</v>
      </c>
      <c r="B77" s="22">
        <v>166.0</v>
      </c>
      <c r="C77" s="9">
        <v>5.0252737E7</v>
      </c>
      <c r="D77" s="9">
        <v>4.9515812E7</v>
      </c>
      <c r="E77" s="10" t="str">
        <f>IF(C77&gt;percent,"YES","NO")</f>
        <v>YES</v>
      </c>
      <c r="F77" s="19">
        <v>128000.0</v>
      </c>
      <c r="G77" s="12" t="str">
        <f t="shared" si="2"/>
        <v>NOT FUNDED</v>
      </c>
      <c r="H77" s="20">
        <f t="shared" si="3"/>
        <v>30430</v>
      </c>
      <c r="I77" s="14" t="str">
        <f t="shared" si="1"/>
        <v>Over Budget</v>
      </c>
    </row>
    <row r="78">
      <c r="A78" s="24" t="s">
        <v>959</v>
      </c>
      <c r="B78" s="22">
        <v>275.0</v>
      </c>
      <c r="C78" s="9">
        <v>4.875797E7</v>
      </c>
      <c r="D78" s="9">
        <v>4.8424728E7</v>
      </c>
      <c r="E78" s="10" t="str">
        <f>IF(C78&gt;percent,"YES","NO")</f>
        <v>YES</v>
      </c>
      <c r="F78" s="19">
        <v>96000.0</v>
      </c>
      <c r="G78" s="12" t="str">
        <f t="shared" si="2"/>
        <v>NOT FUNDED</v>
      </c>
      <c r="H78" s="20">
        <f t="shared" si="3"/>
        <v>30430</v>
      </c>
      <c r="I78" s="14" t="str">
        <f t="shared" si="1"/>
        <v>Over Budget</v>
      </c>
    </row>
    <row r="79">
      <c r="A79" s="24" t="s">
        <v>960</v>
      </c>
      <c r="B79" s="22">
        <v>167.0</v>
      </c>
      <c r="C79" s="9">
        <v>4.8365985E7</v>
      </c>
      <c r="D79" s="9">
        <v>3.3389554E7</v>
      </c>
      <c r="E79" s="10" t="str">
        <f>IF(C79&gt;percent,"YES","NO")</f>
        <v>YES</v>
      </c>
      <c r="F79" s="19">
        <v>100000.0</v>
      </c>
      <c r="G79" s="12" t="str">
        <f t="shared" si="2"/>
        <v>NOT FUNDED</v>
      </c>
      <c r="H79" s="20">
        <f t="shared" si="3"/>
        <v>30430</v>
      </c>
      <c r="I79" s="14" t="str">
        <f t="shared" si="1"/>
        <v>Over Budget</v>
      </c>
    </row>
    <row r="80">
      <c r="A80" s="24" t="s">
        <v>961</v>
      </c>
      <c r="B80" s="22">
        <v>180.0</v>
      </c>
      <c r="C80" s="9">
        <v>4.8354164E7</v>
      </c>
      <c r="D80" s="9">
        <v>2.933047E7</v>
      </c>
      <c r="E80" s="10" t="str">
        <f>IF(C80&gt;percent,"YES","NO")</f>
        <v>YES</v>
      </c>
      <c r="F80" s="19">
        <v>92000.0</v>
      </c>
      <c r="G80" s="12" t="str">
        <f t="shared" si="2"/>
        <v>NOT FUNDED</v>
      </c>
      <c r="H80" s="20">
        <f t="shared" si="3"/>
        <v>30430</v>
      </c>
      <c r="I80" s="14" t="str">
        <f t="shared" si="1"/>
        <v>Over Budget</v>
      </c>
    </row>
    <row r="81">
      <c r="A81" s="24" t="s">
        <v>962</v>
      </c>
      <c r="B81" s="22">
        <v>206.0</v>
      </c>
      <c r="C81" s="9">
        <v>4.7998684E7</v>
      </c>
      <c r="D81" s="9">
        <v>3.0815108E7</v>
      </c>
      <c r="E81" s="10" t="str">
        <f>IF(C81&gt;percent,"YES","NO")</f>
        <v>NO</v>
      </c>
      <c r="F81" s="19">
        <v>149780.0</v>
      </c>
      <c r="G81" s="12" t="str">
        <f t="shared" si="2"/>
        <v>NOT FUNDED</v>
      </c>
      <c r="H81" s="20">
        <f t="shared" si="3"/>
        <v>30430</v>
      </c>
      <c r="I81" s="14" t="str">
        <f t="shared" si="1"/>
        <v>Approval Threshold</v>
      </c>
    </row>
    <row r="82">
      <c r="A82" s="24" t="s">
        <v>963</v>
      </c>
      <c r="B82" s="22">
        <v>145.0</v>
      </c>
      <c r="C82" s="9">
        <v>4.6767688E7</v>
      </c>
      <c r="D82" s="9">
        <v>2.8657744E7</v>
      </c>
      <c r="E82" s="10" t="str">
        <f>IF(C82&gt;percent,"YES","NO")</f>
        <v>NO</v>
      </c>
      <c r="F82" s="19">
        <v>110000.0</v>
      </c>
      <c r="G82" s="12" t="str">
        <f t="shared" si="2"/>
        <v>NOT FUNDED</v>
      </c>
      <c r="H82" s="20">
        <f t="shared" si="3"/>
        <v>30430</v>
      </c>
      <c r="I82" s="14" t="str">
        <f t="shared" si="1"/>
        <v>Approval Threshold</v>
      </c>
    </row>
    <row r="83">
      <c r="A83" s="24" t="s">
        <v>964</v>
      </c>
      <c r="B83" s="22">
        <v>127.0</v>
      </c>
      <c r="C83" s="9">
        <v>4.4435368E7</v>
      </c>
      <c r="D83" s="9">
        <v>4.6951305E7</v>
      </c>
      <c r="E83" s="10" t="str">
        <f>IF(C83&gt;percent,"YES","NO")</f>
        <v>NO</v>
      </c>
      <c r="F83" s="19">
        <v>115000.0</v>
      </c>
      <c r="G83" s="12" t="str">
        <f t="shared" si="2"/>
        <v>NOT FUNDED</v>
      </c>
      <c r="H83" s="20">
        <f t="shared" si="3"/>
        <v>30430</v>
      </c>
      <c r="I83" s="14" t="str">
        <f t="shared" si="1"/>
        <v>Approval Threshold</v>
      </c>
    </row>
    <row r="84">
      <c r="A84" s="24" t="s">
        <v>965</v>
      </c>
      <c r="B84" s="22">
        <v>255.0</v>
      </c>
      <c r="C84" s="9">
        <v>4.371956E7</v>
      </c>
      <c r="D84" s="9">
        <v>4.825964E7</v>
      </c>
      <c r="E84" s="10" t="str">
        <f>IF(C84&gt;percent,"YES","NO")</f>
        <v>NO</v>
      </c>
      <c r="F84" s="19">
        <v>145000.0</v>
      </c>
      <c r="G84" s="12" t="str">
        <f t="shared" si="2"/>
        <v>NOT FUNDED</v>
      </c>
      <c r="H84" s="20">
        <f t="shared" si="3"/>
        <v>30430</v>
      </c>
      <c r="I84" s="14" t="str">
        <f t="shared" si="1"/>
        <v>Approval Threshold</v>
      </c>
    </row>
    <row r="85">
      <c r="A85" s="24" t="s">
        <v>966</v>
      </c>
      <c r="B85" s="22">
        <v>178.0</v>
      </c>
      <c r="C85" s="9">
        <v>4.3348079E7</v>
      </c>
      <c r="D85" s="9">
        <v>4.1983493E7</v>
      </c>
      <c r="E85" s="10" t="str">
        <f>IF(C85&gt;percent,"YES","NO")</f>
        <v>NO</v>
      </c>
      <c r="F85" s="19">
        <v>149400.0</v>
      </c>
      <c r="G85" s="12" t="str">
        <f t="shared" si="2"/>
        <v>NOT FUNDED</v>
      </c>
      <c r="H85" s="20">
        <f t="shared" si="3"/>
        <v>30430</v>
      </c>
      <c r="I85" s="14" t="str">
        <f t="shared" si="1"/>
        <v>Approval Threshold</v>
      </c>
    </row>
    <row r="86">
      <c r="A86" s="24" t="s">
        <v>967</v>
      </c>
      <c r="B86" s="22">
        <v>167.0</v>
      </c>
      <c r="C86" s="9">
        <v>4.3169131E7</v>
      </c>
      <c r="D86" s="9">
        <v>3.2261413E7</v>
      </c>
      <c r="E86" s="10" t="str">
        <f>IF(C86&gt;percent,"YES","NO")</f>
        <v>NO</v>
      </c>
      <c r="F86" s="19">
        <v>137000.0</v>
      </c>
      <c r="G86" s="12" t="str">
        <f t="shared" si="2"/>
        <v>NOT FUNDED</v>
      </c>
      <c r="H86" s="20">
        <f t="shared" si="3"/>
        <v>30430</v>
      </c>
      <c r="I86" s="14" t="str">
        <f t="shared" si="1"/>
        <v>Approval Threshold</v>
      </c>
    </row>
    <row r="87">
      <c r="A87" s="24" t="s">
        <v>968</v>
      </c>
      <c r="B87" s="22">
        <v>192.0</v>
      </c>
      <c r="C87" s="9">
        <v>4.259991E7</v>
      </c>
      <c r="D87" s="9">
        <v>3.8046813E7</v>
      </c>
      <c r="E87" s="10" t="str">
        <f>IF(C87&gt;percent,"YES","NO")</f>
        <v>NO</v>
      </c>
      <c r="F87" s="19">
        <v>111500.0</v>
      </c>
      <c r="G87" s="12" t="str">
        <f t="shared" si="2"/>
        <v>NOT FUNDED</v>
      </c>
      <c r="H87" s="20">
        <f t="shared" si="3"/>
        <v>30430</v>
      </c>
      <c r="I87" s="14" t="str">
        <f t="shared" si="1"/>
        <v>Approval Threshold</v>
      </c>
    </row>
    <row r="88">
      <c r="A88" s="24" t="s">
        <v>969</v>
      </c>
      <c r="B88" s="22">
        <v>191.0</v>
      </c>
      <c r="C88" s="9">
        <v>4.0775704E7</v>
      </c>
      <c r="D88" s="9">
        <v>4.6426876E7</v>
      </c>
      <c r="E88" s="10" t="str">
        <f>IF(C88&gt;percent,"YES","NO")</f>
        <v>NO</v>
      </c>
      <c r="F88" s="19">
        <v>150000.0</v>
      </c>
      <c r="G88" s="12" t="str">
        <f t="shared" si="2"/>
        <v>NOT FUNDED</v>
      </c>
      <c r="H88" s="20">
        <f t="shared" si="3"/>
        <v>30430</v>
      </c>
      <c r="I88" s="14" t="str">
        <f t="shared" si="1"/>
        <v>Approval Threshold</v>
      </c>
    </row>
    <row r="89">
      <c r="A89" s="24" t="s">
        <v>970</v>
      </c>
      <c r="B89" s="22">
        <v>131.0</v>
      </c>
      <c r="C89" s="9">
        <v>4.0052419E7</v>
      </c>
      <c r="D89" s="9">
        <v>4.7527191E7</v>
      </c>
      <c r="E89" s="10" t="str">
        <f>IF(C89&gt;percent,"YES","NO")</f>
        <v>NO</v>
      </c>
      <c r="F89" s="19">
        <v>150000.0</v>
      </c>
      <c r="G89" s="12" t="str">
        <f t="shared" si="2"/>
        <v>NOT FUNDED</v>
      </c>
      <c r="H89" s="20">
        <f t="shared" si="3"/>
        <v>30430</v>
      </c>
      <c r="I89" s="14" t="str">
        <f t="shared" si="1"/>
        <v>Approval Threshold</v>
      </c>
    </row>
    <row r="90">
      <c r="A90" s="24" t="s">
        <v>971</v>
      </c>
      <c r="B90" s="22">
        <v>209.0</v>
      </c>
      <c r="C90" s="9">
        <v>3.8619604E7</v>
      </c>
      <c r="D90" s="9">
        <v>5.2885511E7</v>
      </c>
      <c r="E90" s="10" t="str">
        <f>IF(C90&gt;percent,"YES","NO")</f>
        <v>NO</v>
      </c>
      <c r="F90" s="19">
        <v>150000.0</v>
      </c>
      <c r="G90" s="12" t="str">
        <f t="shared" si="2"/>
        <v>NOT FUNDED</v>
      </c>
      <c r="H90" s="20">
        <f t="shared" si="3"/>
        <v>30430</v>
      </c>
      <c r="I90" s="14" t="str">
        <f t="shared" si="1"/>
        <v>Approval Threshold</v>
      </c>
    </row>
    <row r="91">
      <c r="A91" s="24" t="s">
        <v>972</v>
      </c>
      <c r="B91" s="22">
        <v>119.0</v>
      </c>
      <c r="C91" s="9">
        <v>3.849254E7</v>
      </c>
      <c r="D91" s="9">
        <v>4.9017998E7</v>
      </c>
      <c r="E91" s="10" t="str">
        <f>IF(C91&gt;percent,"YES","NO")</f>
        <v>NO</v>
      </c>
      <c r="F91" s="19">
        <v>135000.0</v>
      </c>
      <c r="G91" s="12" t="str">
        <f t="shared" si="2"/>
        <v>NOT FUNDED</v>
      </c>
      <c r="H91" s="20">
        <f t="shared" si="3"/>
        <v>30430</v>
      </c>
      <c r="I91" s="14" t="str">
        <f t="shared" si="1"/>
        <v>Approval Threshold</v>
      </c>
    </row>
    <row r="92">
      <c r="A92" s="24" t="s">
        <v>973</v>
      </c>
      <c r="B92" s="22">
        <v>166.0</v>
      </c>
      <c r="C92" s="9">
        <v>3.7542242E7</v>
      </c>
      <c r="D92" s="9">
        <v>3.2381725E7</v>
      </c>
      <c r="E92" s="10" t="str">
        <f>IF(C92&gt;percent,"YES","NO")</f>
        <v>NO</v>
      </c>
      <c r="F92" s="19">
        <v>84000.0</v>
      </c>
      <c r="G92" s="12" t="str">
        <f t="shared" si="2"/>
        <v>NOT FUNDED</v>
      </c>
      <c r="H92" s="20">
        <f t="shared" si="3"/>
        <v>30430</v>
      </c>
      <c r="I92" s="14" t="str">
        <f t="shared" si="1"/>
        <v>Approval Threshold</v>
      </c>
    </row>
    <row r="93">
      <c r="A93" s="24" t="s">
        <v>974</v>
      </c>
      <c r="B93" s="22">
        <v>194.0</v>
      </c>
      <c r="C93" s="9">
        <v>3.5932019E7</v>
      </c>
      <c r="D93" s="9">
        <v>4.367087E7</v>
      </c>
      <c r="E93" s="10" t="str">
        <f>IF(C93&gt;percent,"YES","NO")</f>
        <v>NO</v>
      </c>
      <c r="F93" s="19">
        <v>150000.0</v>
      </c>
      <c r="G93" s="12" t="str">
        <f t="shared" si="2"/>
        <v>NOT FUNDED</v>
      </c>
      <c r="H93" s="20">
        <f t="shared" si="3"/>
        <v>30430</v>
      </c>
      <c r="I93" s="14" t="str">
        <f t="shared" si="1"/>
        <v>Approval Threshold</v>
      </c>
    </row>
    <row r="94">
      <c r="A94" s="24" t="s">
        <v>975</v>
      </c>
      <c r="B94" s="22">
        <v>105.0</v>
      </c>
      <c r="C94" s="9">
        <v>3.4885728E7</v>
      </c>
      <c r="D94" s="9">
        <v>4.2971538E7</v>
      </c>
      <c r="E94" s="10" t="str">
        <f>IF(C94&gt;percent,"YES","NO")</f>
        <v>NO</v>
      </c>
      <c r="F94" s="19">
        <v>99000.0</v>
      </c>
      <c r="G94" s="12" t="str">
        <f t="shared" si="2"/>
        <v>NOT FUNDED</v>
      </c>
      <c r="H94" s="20">
        <f t="shared" si="3"/>
        <v>30430</v>
      </c>
      <c r="I94" s="14" t="str">
        <f t="shared" si="1"/>
        <v>Approval Threshold</v>
      </c>
    </row>
    <row r="95">
      <c r="A95" s="24" t="s">
        <v>976</v>
      </c>
      <c r="B95" s="22">
        <v>137.0</v>
      </c>
      <c r="C95" s="9">
        <v>3.4586653E7</v>
      </c>
      <c r="D95" s="9">
        <v>3.6179267E7</v>
      </c>
      <c r="E95" s="10" t="str">
        <f>IF(C95&gt;percent,"YES","NO")</f>
        <v>NO</v>
      </c>
      <c r="F95" s="19">
        <v>148270.0</v>
      </c>
      <c r="G95" s="12" t="str">
        <f t="shared" si="2"/>
        <v>NOT FUNDED</v>
      </c>
      <c r="H95" s="20">
        <f t="shared" si="3"/>
        <v>30430</v>
      </c>
      <c r="I95" s="14" t="str">
        <f t="shared" si="1"/>
        <v>Approval Threshold</v>
      </c>
    </row>
    <row r="96">
      <c r="A96" s="24" t="s">
        <v>977</v>
      </c>
      <c r="B96" s="22">
        <v>120.0</v>
      </c>
      <c r="C96" s="9">
        <v>3.4134638E7</v>
      </c>
      <c r="D96" s="9">
        <v>4.0771139E7</v>
      </c>
      <c r="E96" s="10" t="str">
        <f>IF(C96&gt;percent,"YES","NO")</f>
        <v>NO</v>
      </c>
      <c r="F96" s="19">
        <v>110000.0</v>
      </c>
      <c r="G96" s="12" t="str">
        <f t="shared" si="2"/>
        <v>NOT FUNDED</v>
      </c>
      <c r="H96" s="20">
        <f t="shared" si="3"/>
        <v>30430</v>
      </c>
      <c r="I96" s="14" t="str">
        <f t="shared" si="1"/>
        <v>Approval Threshold</v>
      </c>
    </row>
    <row r="97">
      <c r="A97" s="24" t="s">
        <v>978</v>
      </c>
      <c r="B97" s="22">
        <v>249.0</v>
      </c>
      <c r="C97" s="9">
        <v>3.4078634E7</v>
      </c>
      <c r="D97" s="9">
        <v>5.6907554E7</v>
      </c>
      <c r="E97" s="10" t="str">
        <f>IF(C97&gt;percent,"YES","NO")</f>
        <v>NO</v>
      </c>
      <c r="F97" s="19">
        <v>150000.0</v>
      </c>
      <c r="G97" s="12" t="str">
        <f t="shared" si="2"/>
        <v>NOT FUNDED</v>
      </c>
      <c r="H97" s="20">
        <f t="shared" si="3"/>
        <v>30430</v>
      </c>
      <c r="I97" s="14" t="str">
        <f t="shared" si="1"/>
        <v>Approval Threshold</v>
      </c>
    </row>
    <row r="98">
      <c r="A98" s="24" t="s">
        <v>979</v>
      </c>
      <c r="B98" s="22">
        <v>182.0</v>
      </c>
      <c r="C98" s="9">
        <v>3.3127233E7</v>
      </c>
      <c r="D98" s="9">
        <v>4.3506379E7</v>
      </c>
      <c r="E98" s="10" t="str">
        <f>IF(C98&gt;percent,"YES","NO")</f>
        <v>NO</v>
      </c>
      <c r="F98" s="19">
        <v>100000.0</v>
      </c>
      <c r="G98" s="12" t="str">
        <f t="shared" si="2"/>
        <v>NOT FUNDED</v>
      </c>
      <c r="H98" s="20">
        <f t="shared" si="3"/>
        <v>30430</v>
      </c>
      <c r="I98" s="14" t="str">
        <f t="shared" si="1"/>
        <v>Approval Threshold</v>
      </c>
    </row>
    <row r="99">
      <c r="A99" s="24" t="s">
        <v>980</v>
      </c>
      <c r="B99" s="22">
        <v>155.0</v>
      </c>
      <c r="C99" s="9">
        <v>3.2477665E7</v>
      </c>
      <c r="D99" s="9">
        <v>4.447561E7</v>
      </c>
      <c r="E99" s="10" t="str">
        <f>IF(C99&gt;percent,"YES","NO")</f>
        <v>NO</v>
      </c>
      <c r="F99" s="19">
        <v>150000.0</v>
      </c>
      <c r="G99" s="12" t="str">
        <f t="shared" si="2"/>
        <v>NOT FUNDED</v>
      </c>
      <c r="H99" s="20">
        <f t="shared" si="3"/>
        <v>30430</v>
      </c>
      <c r="I99" s="14" t="str">
        <f t="shared" si="1"/>
        <v>Approval Threshold</v>
      </c>
    </row>
    <row r="100">
      <c r="A100" s="24" t="s">
        <v>981</v>
      </c>
      <c r="B100" s="22">
        <v>189.0</v>
      </c>
      <c r="C100" s="9">
        <v>3.2239204E7</v>
      </c>
      <c r="D100" s="9">
        <v>4.4661141E7</v>
      </c>
      <c r="E100" s="10" t="str">
        <f>IF(C100&gt;percent,"YES","NO")</f>
        <v>NO</v>
      </c>
      <c r="F100" s="19">
        <v>89412.0</v>
      </c>
      <c r="G100" s="12" t="str">
        <f t="shared" si="2"/>
        <v>NOT FUNDED</v>
      </c>
      <c r="H100" s="20">
        <f t="shared" si="3"/>
        <v>30430</v>
      </c>
      <c r="I100" s="14" t="str">
        <f t="shared" si="1"/>
        <v>Approval Threshold</v>
      </c>
    </row>
    <row r="101">
      <c r="A101" s="24" t="s">
        <v>982</v>
      </c>
      <c r="B101" s="22">
        <v>120.0</v>
      </c>
      <c r="C101" s="9">
        <v>3.1886996E7</v>
      </c>
      <c r="D101" s="9">
        <v>2.5564855E7</v>
      </c>
      <c r="E101" s="10" t="str">
        <f>IF(C101&gt;percent,"YES","NO")</f>
        <v>NO</v>
      </c>
      <c r="F101" s="19">
        <v>120000.0</v>
      </c>
      <c r="G101" s="12" t="str">
        <f t="shared" si="2"/>
        <v>NOT FUNDED</v>
      </c>
      <c r="H101" s="20">
        <f t="shared" si="3"/>
        <v>30430</v>
      </c>
      <c r="I101" s="14" t="str">
        <f t="shared" si="1"/>
        <v>Approval Threshold</v>
      </c>
    </row>
    <row r="102">
      <c r="A102" s="24" t="s">
        <v>983</v>
      </c>
      <c r="B102" s="22">
        <v>138.0</v>
      </c>
      <c r="C102" s="9">
        <v>3.1777533E7</v>
      </c>
      <c r="D102" s="9">
        <v>4.0242603E7</v>
      </c>
      <c r="E102" s="10" t="str">
        <f>IF(C102&gt;percent,"YES","NO")</f>
        <v>NO</v>
      </c>
      <c r="F102" s="19">
        <v>120000.0</v>
      </c>
      <c r="G102" s="12" t="str">
        <f t="shared" si="2"/>
        <v>NOT FUNDED</v>
      </c>
      <c r="H102" s="20">
        <f t="shared" si="3"/>
        <v>30430</v>
      </c>
      <c r="I102" s="14" t="str">
        <f t="shared" si="1"/>
        <v>Approval Threshold</v>
      </c>
    </row>
    <row r="103">
      <c r="A103" s="24" t="s">
        <v>984</v>
      </c>
      <c r="B103" s="22">
        <v>111.0</v>
      </c>
      <c r="C103" s="9">
        <v>3.1664834E7</v>
      </c>
      <c r="D103" s="9">
        <v>3.9903111E7</v>
      </c>
      <c r="E103" s="10" t="str">
        <f>IF(C103&gt;percent,"YES","NO")</f>
        <v>NO</v>
      </c>
      <c r="F103" s="19">
        <v>100000.0</v>
      </c>
      <c r="G103" s="12" t="str">
        <f t="shared" si="2"/>
        <v>NOT FUNDED</v>
      </c>
      <c r="H103" s="20">
        <f t="shared" si="3"/>
        <v>30430</v>
      </c>
      <c r="I103" s="14" t="str">
        <f t="shared" si="1"/>
        <v>Approval Threshold</v>
      </c>
    </row>
    <row r="104">
      <c r="A104" s="24" t="s">
        <v>985</v>
      </c>
      <c r="B104" s="22">
        <v>134.0</v>
      </c>
      <c r="C104" s="9">
        <v>3.1373212E7</v>
      </c>
      <c r="D104" s="9">
        <v>5.9723175E7</v>
      </c>
      <c r="E104" s="10" t="str">
        <f>IF(C104&gt;percent,"YES","NO")</f>
        <v>NO</v>
      </c>
      <c r="F104" s="19">
        <v>150000.0</v>
      </c>
      <c r="G104" s="12" t="str">
        <f t="shared" si="2"/>
        <v>NOT FUNDED</v>
      </c>
      <c r="H104" s="20">
        <f t="shared" si="3"/>
        <v>30430</v>
      </c>
      <c r="I104" s="14" t="str">
        <f t="shared" si="1"/>
        <v>Approval Threshold</v>
      </c>
    </row>
    <row r="105">
      <c r="A105" s="24" t="s">
        <v>986</v>
      </c>
      <c r="B105" s="22">
        <v>181.0</v>
      </c>
      <c r="C105" s="9">
        <v>3.095416E7</v>
      </c>
      <c r="D105" s="9">
        <v>4.8129888E7</v>
      </c>
      <c r="E105" s="10" t="str">
        <f>IF(C105&gt;percent,"YES","NO")</f>
        <v>NO</v>
      </c>
      <c r="F105" s="19">
        <v>122500.0</v>
      </c>
      <c r="G105" s="12" t="str">
        <f t="shared" si="2"/>
        <v>NOT FUNDED</v>
      </c>
      <c r="H105" s="20">
        <f t="shared" si="3"/>
        <v>30430</v>
      </c>
      <c r="I105" s="14" t="str">
        <f t="shared" si="1"/>
        <v>Approval Threshold</v>
      </c>
    </row>
    <row r="106">
      <c r="A106" s="24" t="s">
        <v>987</v>
      </c>
      <c r="B106" s="22">
        <v>143.0</v>
      </c>
      <c r="C106" s="9">
        <v>3.0448058E7</v>
      </c>
      <c r="D106" s="9">
        <v>5.1438933E7</v>
      </c>
      <c r="E106" s="10" t="str">
        <f>IF(C106&gt;percent,"YES","NO")</f>
        <v>NO</v>
      </c>
      <c r="F106" s="19">
        <v>150000.0</v>
      </c>
      <c r="G106" s="12" t="str">
        <f t="shared" si="2"/>
        <v>NOT FUNDED</v>
      </c>
      <c r="H106" s="20">
        <f t="shared" si="3"/>
        <v>30430</v>
      </c>
      <c r="I106" s="14" t="str">
        <f t="shared" si="1"/>
        <v>Approval Threshold</v>
      </c>
    </row>
    <row r="107">
      <c r="A107" s="23" t="s">
        <v>988</v>
      </c>
      <c r="B107" s="22">
        <v>167.0</v>
      </c>
      <c r="C107" s="9">
        <v>3.0111249E7</v>
      </c>
      <c r="D107" s="9">
        <v>3.9573286E7</v>
      </c>
      <c r="E107" s="10" t="str">
        <f>IF(C107&gt;percent,"YES","NO")</f>
        <v>NO</v>
      </c>
      <c r="F107" s="19">
        <v>130000.0</v>
      </c>
      <c r="G107" s="12" t="str">
        <f t="shared" si="2"/>
        <v>NOT FUNDED</v>
      </c>
      <c r="H107" s="20">
        <f t="shared" si="3"/>
        <v>30430</v>
      </c>
      <c r="I107" s="14" t="str">
        <f t="shared" si="1"/>
        <v>Approval Threshold</v>
      </c>
    </row>
    <row r="108">
      <c r="A108" s="24" t="s">
        <v>989</v>
      </c>
      <c r="B108" s="22">
        <v>172.0</v>
      </c>
      <c r="C108" s="9">
        <v>3.0041695E7</v>
      </c>
      <c r="D108" s="9">
        <v>3.9155733E7</v>
      </c>
      <c r="E108" s="10" t="str">
        <f>IF(C108&gt;percent,"YES","NO")</f>
        <v>NO</v>
      </c>
      <c r="F108" s="19">
        <v>130000.0</v>
      </c>
      <c r="G108" s="12" t="str">
        <f t="shared" si="2"/>
        <v>NOT FUNDED</v>
      </c>
      <c r="H108" s="20">
        <f t="shared" si="3"/>
        <v>30430</v>
      </c>
      <c r="I108" s="14" t="str">
        <f t="shared" si="1"/>
        <v>Approval Threshold</v>
      </c>
    </row>
    <row r="109">
      <c r="A109" s="24" t="s">
        <v>990</v>
      </c>
      <c r="B109" s="22">
        <v>108.0</v>
      </c>
      <c r="C109" s="9">
        <v>3.0020406E7</v>
      </c>
      <c r="D109" s="9">
        <v>3.6072259E7</v>
      </c>
      <c r="E109" s="10" t="str">
        <f>IF(C109&gt;percent,"YES","NO")</f>
        <v>NO</v>
      </c>
      <c r="F109" s="19">
        <v>100000.0</v>
      </c>
      <c r="G109" s="12" t="str">
        <f t="shared" si="2"/>
        <v>NOT FUNDED</v>
      </c>
      <c r="H109" s="20">
        <f t="shared" si="3"/>
        <v>30430</v>
      </c>
      <c r="I109" s="14" t="str">
        <f t="shared" si="1"/>
        <v>Approval Threshold</v>
      </c>
    </row>
    <row r="110">
      <c r="A110" s="24" t="s">
        <v>991</v>
      </c>
      <c r="B110" s="22">
        <v>177.0</v>
      </c>
      <c r="C110" s="9">
        <v>2.9991217E7</v>
      </c>
      <c r="D110" s="9">
        <v>4.2431319E7</v>
      </c>
      <c r="E110" s="10" t="str">
        <f>IF(C110&gt;percent,"YES","NO")</f>
        <v>NO</v>
      </c>
      <c r="F110" s="19">
        <v>92000.0</v>
      </c>
      <c r="G110" s="12" t="str">
        <f t="shared" si="2"/>
        <v>NOT FUNDED</v>
      </c>
      <c r="H110" s="20">
        <f t="shared" si="3"/>
        <v>30430</v>
      </c>
      <c r="I110" s="14" t="str">
        <f t="shared" si="1"/>
        <v>Approval Threshold</v>
      </c>
    </row>
    <row r="111">
      <c r="A111" s="24" t="s">
        <v>992</v>
      </c>
      <c r="B111" s="22">
        <v>160.0</v>
      </c>
      <c r="C111" s="9">
        <v>2.908611E7</v>
      </c>
      <c r="D111" s="9">
        <v>4.8020591E7</v>
      </c>
      <c r="E111" s="10" t="str">
        <f>IF(C111&gt;percent,"YES","NO")</f>
        <v>NO</v>
      </c>
      <c r="F111" s="19">
        <v>150000.0</v>
      </c>
      <c r="G111" s="12" t="str">
        <f t="shared" si="2"/>
        <v>NOT FUNDED</v>
      </c>
      <c r="H111" s="20">
        <f t="shared" si="3"/>
        <v>30430</v>
      </c>
      <c r="I111" s="14" t="str">
        <f t="shared" si="1"/>
        <v>Approval Threshold</v>
      </c>
    </row>
    <row r="112">
      <c r="A112" s="24" t="s">
        <v>993</v>
      </c>
      <c r="B112" s="22">
        <v>188.0</v>
      </c>
      <c r="C112" s="9">
        <v>2.8758961E7</v>
      </c>
      <c r="D112" s="9">
        <v>4.7730026E7</v>
      </c>
      <c r="E112" s="10" t="str">
        <f>IF(C112&gt;percent,"YES","NO")</f>
        <v>NO</v>
      </c>
      <c r="F112" s="19">
        <v>150000.0</v>
      </c>
      <c r="G112" s="12" t="str">
        <f t="shared" si="2"/>
        <v>NOT FUNDED</v>
      </c>
      <c r="H112" s="20">
        <f t="shared" si="3"/>
        <v>30430</v>
      </c>
      <c r="I112" s="14" t="str">
        <f t="shared" si="1"/>
        <v>Approval Threshold</v>
      </c>
    </row>
    <row r="113">
      <c r="A113" s="24" t="s">
        <v>994</v>
      </c>
      <c r="B113" s="22">
        <v>108.0</v>
      </c>
      <c r="C113" s="9">
        <v>2.8541599E7</v>
      </c>
      <c r="D113" s="9">
        <v>4.6387344E7</v>
      </c>
      <c r="E113" s="10" t="str">
        <f>IF(C113&gt;percent,"YES","NO")</f>
        <v>NO</v>
      </c>
      <c r="F113" s="19">
        <v>120000.0</v>
      </c>
      <c r="G113" s="12" t="str">
        <f t="shared" si="2"/>
        <v>NOT FUNDED</v>
      </c>
      <c r="H113" s="20">
        <f t="shared" si="3"/>
        <v>30430</v>
      </c>
      <c r="I113" s="14" t="str">
        <f t="shared" si="1"/>
        <v>Approval Threshold</v>
      </c>
    </row>
    <row r="114">
      <c r="A114" s="24" t="s">
        <v>995</v>
      </c>
      <c r="B114" s="22">
        <v>140.0</v>
      </c>
      <c r="C114" s="9">
        <v>2.822533E7</v>
      </c>
      <c r="D114" s="9">
        <v>4.7297823E7</v>
      </c>
      <c r="E114" s="10" t="str">
        <f>IF(C114&gt;percent,"YES","NO")</f>
        <v>NO</v>
      </c>
      <c r="F114" s="19">
        <v>89000.0</v>
      </c>
      <c r="G114" s="12" t="str">
        <f t="shared" si="2"/>
        <v>NOT FUNDED</v>
      </c>
      <c r="H114" s="20">
        <f t="shared" si="3"/>
        <v>30430</v>
      </c>
      <c r="I114" s="14" t="str">
        <f t="shared" si="1"/>
        <v>Approval Threshold</v>
      </c>
    </row>
    <row r="115">
      <c r="A115" s="24" t="s">
        <v>996</v>
      </c>
      <c r="B115" s="22">
        <v>106.0</v>
      </c>
      <c r="C115" s="9">
        <v>2.803924E7</v>
      </c>
      <c r="D115" s="9">
        <v>4.3139129E7</v>
      </c>
      <c r="E115" s="10" t="str">
        <f>IF(C115&gt;percent,"YES","NO")</f>
        <v>NO</v>
      </c>
      <c r="F115" s="19">
        <v>125000.0</v>
      </c>
      <c r="G115" s="12" t="str">
        <f t="shared" si="2"/>
        <v>NOT FUNDED</v>
      </c>
      <c r="H115" s="20">
        <f t="shared" si="3"/>
        <v>30430</v>
      </c>
      <c r="I115" s="14" t="str">
        <f t="shared" si="1"/>
        <v>Approval Threshold</v>
      </c>
    </row>
    <row r="116">
      <c r="A116" s="24" t="s">
        <v>997</v>
      </c>
      <c r="B116" s="22">
        <v>155.0</v>
      </c>
      <c r="C116" s="9">
        <v>2.790229E7</v>
      </c>
      <c r="D116" s="9">
        <v>4.4968939E7</v>
      </c>
      <c r="E116" s="10" t="str">
        <f>IF(C116&gt;percent,"YES","NO")</f>
        <v>NO</v>
      </c>
      <c r="F116" s="19">
        <v>150000.0</v>
      </c>
      <c r="G116" s="12" t="str">
        <f t="shared" si="2"/>
        <v>NOT FUNDED</v>
      </c>
      <c r="H116" s="20">
        <f t="shared" si="3"/>
        <v>30430</v>
      </c>
      <c r="I116" s="14" t="str">
        <f t="shared" si="1"/>
        <v>Approval Threshold</v>
      </c>
    </row>
    <row r="117">
      <c r="A117" s="24" t="s">
        <v>998</v>
      </c>
      <c r="B117" s="22">
        <v>159.0</v>
      </c>
      <c r="C117" s="9">
        <v>2.7534695E7</v>
      </c>
      <c r="D117" s="9">
        <v>4.2107934E7</v>
      </c>
      <c r="E117" s="10" t="str">
        <f>IF(C117&gt;percent,"YES","NO")</f>
        <v>NO</v>
      </c>
      <c r="F117" s="19">
        <v>85000.0</v>
      </c>
      <c r="G117" s="12" t="str">
        <f t="shared" si="2"/>
        <v>NOT FUNDED</v>
      </c>
      <c r="H117" s="20">
        <f t="shared" si="3"/>
        <v>30430</v>
      </c>
      <c r="I117" s="14" t="str">
        <f t="shared" si="1"/>
        <v>Approval Threshold</v>
      </c>
    </row>
    <row r="118">
      <c r="A118" s="24" t="s">
        <v>999</v>
      </c>
      <c r="B118" s="22">
        <v>136.0</v>
      </c>
      <c r="C118" s="9">
        <v>2.7479335E7</v>
      </c>
      <c r="D118" s="9">
        <v>3.3358091E7</v>
      </c>
      <c r="E118" s="10" t="str">
        <f>IF(C118&gt;percent,"YES","NO")</f>
        <v>NO</v>
      </c>
      <c r="F118" s="19">
        <v>136000.0</v>
      </c>
      <c r="G118" s="12" t="str">
        <f t="shared" si="2"/>
        <v>NOT FUNDED</v>
      </c>
      <c r="H118" s="20">
        <f t="shared" si="3"/>
        <v>30430</v>
      </c>
      <c r="I118" s="14" t="str">
        <f t="shared" si="1"/>
        <v>Approval Threshold</v>
      </c>
    </row>
    <row r="119">
      <c r="A119" s="24" t="s">
        <v>1000</v>
      </c>
      <c r="B119" s="22">
        <v>175.0</v>
      </c>
      <c r="C119" s="9">
        <v>2.702616E7</v>
      </c>
      <c r="D119" s="9">
        <v>4.7229277E7</v>
      </c>
      <c r="E119" s="10" t="str">
        <f>IF(C119&gt;percent,"YES","NO")</f>
        <v>NO</v>
      </c>
      <c r="F119" s="19">
        <v>94000.0</v>
      </c>
      <c r="G119" s="12" t="str">
        <f t="shared" si="2"/>
        <v>NOT FUNDED</v>
      </c>
      <c r="H119" s="20">
        <f t="shared" si="3"/>
        <v>30430</v>
      </c>
      <c r="I119" s="14" t="str">
        <f t="shared" si="1"/>
        <v>Approval Threshold</v>
      </c>
    </row>
    <row r="120">
      <c r="A120" s="24" t="s">
        <v>1001</v>
      </c>
      <c r="B120" s="22">
        <v>127.0</v>
      </c>
      <c r="C120" s="9">
        <v>2.6996613E7</v>
      </c>
      <c r="D120" s="9">
        <v>2.7667629E7</v>
      </c>
      <c r="E120" s="10" t="str">
        <f>IF(C120&gt;percent,"YES","NO")</f>
        <v>NO</v>
      </c>
      <c r="F120" s="19">
        <v>99922.0</v>
      </c>
      <c r="G120" s="12" t="str">
        <f t="shared" si="2"/>
        <v>NOT FUNDED</v>
      </c>
      <c r="H120" s="20">
        <f t="shared" si="3"/>
        <v>30430</v>
      </c>
      <c r="I120" s="14" t="str">
        <f t="shared" si="1"/>
        <v>Approval Threshold</v>
      </c>
    </row>
    <row r="121">
      <c r="A121" s="24" t="s">
        <v>1002</v>
      </c>
      <c r="B121" s="22">
        <v>127.0</v>
      </c>
      <c r="C121" s="9">
        <v>2.6936248E7</v>
      </c>
      <c r="D121" s="9">
        <v>5.4058581E7</v>
      </c>
      <c r="E121" s="10" t="str">
        <f>IF(C121&gt;percent,"YES","NO")</f>
        <v>NO</v>
      </c>
      <c r="F121" s="19">
        <v>150000.0</v>
      </c>
      <c r="G121" s="12" t="str">
        <f t="shared" si="2"/>
        <v>NOT FUNDED</v>
      </c>
      <c r="H121" s="20">
        <f t="shared" si="3"/>
        <v>30430</v>
      </c>
      <c r="I121" s="14" t="str">
        <f t="shared" si="1"/>
        <v>Approval Threshold</v>
      </c>
    </row>
    <row r="122">
      <c r="A122" s="24" t="s">
        <v>1003</v>
      </c>
      <c r="B122" s="22">
        <v>109.0</v>
      </c>
      <c r="C122" s="9">
        <v>2.6772088E7</v>
      </c>
      <c r="D122" s="9">
        <v>4.1116271E7</v>
      </c>
      <c r="E122" s="10" t="str">
        <f>IF(C122&gt;percent,"YES","NO")</f>
        <v>NO</v>
      </c>
      <c r="F122" s="19">
        <v>32000.0</v>
      </c>
      <c r="G122" s="12" t="str">
        <f t="shared" si="2"/>
        <v>NOT FUNDED</v>
      </c>
      <c r="H122" s="20">
        <f t="shared" si="3"/>
        <v>30430</v>
      </c>
      <c r="I122" s="14" t="str">
        <f t="shared" si="1"/>
        <v>Approval Threshold</v>
      </c>
    </row>
    <row r="123">
      <c r="A123" s="24" t="s">
        <v>1004</v>
      </c>
      <c r="B123" s="22">
        <v>130.0</v>
      </c>
      <c r="C123" s="9">
        <v>2.6427577E7</v>
      </c>
      <c r="D123" s="9">
        <v>3.2544963E7</v>
      </c>
      <c r="E123" s="10" t="str">
        <f>IF(C123&gt;percent,"YES","NO")</f>
        <v>NO</v>
      </c>
      <c r="F123" s="19">
        <v>137175.0</v>
      </c>
      <c r="G123" s="12" t="str">
        <f t="shared" si="2"/>
        <v>NOT FUNDED</v>
      </c>
      <c r="H123" s="20">
        <f t="shared" si="3"/>
        <v>30430</v>
      </c>
      <c r="I123" s="14" t="str">
        <f t="shared" si="1"/>
        <v>Approval Threshold</v>
      </c>
    </row>
    <row r="124">
      <c r="A124" s="24" t="s">
        <v>1005</v>
      </c>
      <c r="B124" s="22">
        <v>144.0</v>
      </c>
      <c r="C124" s="9">
        <v>2.6309451E7</v>
      </c>
      <c r="D124" s="9">
        <v>4.747537E7</v>
      </c>
      <c r="E124" s="10" t="str">
        <f>IF(C124&gt;percent,"YES","NO")</f>
        <v>NO</v>
      </c>
      <c r="F124" s="19">
        <v>132000.0</v>
      </c>
      <c r="G124" s="12" t="str">
        <f t="shared" si="2"/>
        <v>NOT FUNDED</v>
      </c>
      <c r="H124" s="20">
        <f t="shared" si="3"/>
        <v>30430</v>
      </c>
      <c r="I124" s="14" t="str">
        <f t="shared" si="1"/>
        <v>Approval Threshold</v>
      </c>
    </row>
    <row r="125">
      <c r="A125" s="24" t="s">
        <v>1006</v>
      </c>
      <c r="B125" s="22">
        <v>116.0</v>
      </c>
      <c r="C125" s="9">
        <v>2.60732E7</v>
      </c>
      <c r="D125" s="9">
        <v>4.0392159E7</v>
      </c>
      <c r="E125" s="10" t="str">
        <f>IF(C125&gt;percent,"YES","NO")</f>
        <v>NO</v>
      </c>
      <c r="F125" s="19">
        <v>120000.0</v>
      </c>
      <c r="G125" s="12" t="str">
        <f t="shared" si="2"/>
        <v>NOT FUNDED</v>
      </c>
      <c r="H125" s="20">
        <f t="shared" si="3"/>
        <v>30430</v>
      </c>
      <c r="I125" s="14" t="str">
        <f t="shared" si="1"/>
        <v>Approval Threshold</v>
      </c>
    </row>
    <row r="126">
      <c r="A126" s="24" t="s">
        <v>1007</v>
      </c>
      <c r="B126" s="22">
        <v>207.0</v>
      </c>
      <c r="C126" s="9">
        <v>2.5967007E7</v>
      </c>
      <c r="D126" s="9">
        <v>5.0551162E7</v>
      </c>
      <c r="E126" s="10" t="str">
        <f>IF(C126&gt;percent,"YES","NO")</f>
        <v>NO</v>
      </c>
      <c r="F126" s="19">
        <v>150000.0</v>
      </c>
      <c r="G126" s="12" t="str">
        <f t="shared" si="2"/>
        <v>NOT FUNDED</v>
      </c>
      <c r="H126" s="20">
        <f t="shared" si="3"/>
        <v>30430</v>
      </c>
      <c r="I126" s="14" t="str">
        <f t="shared" si="1"/>
        <v>Approval Threshold</v>
      </c>
    </row>
    <row r="127">
      <c r="A127" s="24" t="s">
        <v>1008</v>
      </c>
      <c r="B127" s="22">
        <v>116.0</v>
      </c>
      <c r="C127" s="9">
        <v>2.5946968E7</v>
      </c>
      <c r="D127" s="9">
        <v>4.6389524E7</v>
      </c>
      <c r="E127" s="10" t="str">
        <f>IF(C127&gt;percent,"YES","NO")</f>
        <v>NO</v>
      </c>
      <c r="F127" s="19">
        <v>80000.0</v>
      </c>
      <c r="G127" s="12" t="str">
        <f t="shared" si="2"/>
        <v>NOT FUNDED</v>
      </c>
      <c r="H127" s="20">
        <f t="shared" si="3"/>
        <v>30430</v>
      </c>
      <c r="I127" s="14" t="str">
        <f t="shared" si="1"/>
        <v>Approval Threshold</v>
      </c>
    </row>
    <row r="128">
      <c r="A128" s="24" t="s">
        <v>1009</v>
      </c>
      <c r="B128" s="22">
        <v>143.0</v>
      </c>
      <c r="C128" s="9">
        <v>2.5936542E7</v>
      </c>
      <c r="D128" s="9">
        <v>4.1688734E7</v>
      </c>
      <c r="E128" s="10" t="str">
        <f>IF(C128&gt;percent,"YES","NO")</f>
        <v>NO</v>
      </c>
      <c r="F128" s="19">
        <v>75000.0</v>
      </c>
      <c r="G128" s="12" t="str">
        <f t="shared" si="2"/>
        <v>NOT FUNDED</v>
      </c>
      <c r="H128" s="20">
        <f t="shared" si="3"/>
        <v>30430</v>
      </c>
      <c r="I128" s="14" t="str">
        <f t="shared" si="1"/>
        <v>Approval Threshold</v>
      </c>
    </row>
    <row r="129">
      <c r="A129" s="24" t="s">
        <v>1010</v>
      </c>
      <c r="B129" s="22">
        <v>201.0</v>
      </c>
      <c r="C129" s="9">
        <v>2.5931203E7</v>
      </c>
      <c r="D129" s="9">
        <v>5.2861373E7</v>
      </c>
      <c r="E129" s="10" t="str">
        <f>IF(C129&gt;percent,"YES","NO")</f>
        <v>NO</v>
      </c>
      <c r="F129" s="19">
        <v>65000.0</v>
      </c>
      <c r="G129" s="12" t="str">
        <f t="shared" si="2"/>
        <v>NOT FUNDED</v>
      </c>
      <c r="H129" s="20">
        <f t="shared" si="3"/>
        <v>30430</v>
      </c>
      <c r="I129" s="14" t="str">
        <f t="shared" si="1"/>
        <v>Approval Threshold</v>
      </c>
    </row>
    <row r="130">
      <c r="A130" s="24" t="s">
        <v>1011</v>
      </c>
      <c r="B130" s="22">
        <v>127.0</v>
      </c>
      <c r="C130" s="9">
        <v>2.5818683E7</v>
      </c>
      <c r="D130" s="9">
        <v>4.6965295E7</v>
      </c>
      <c r="E130" s="10" t="str">
        <f>IF(C130&gt;percent,"YES","NO")</f>
        <v>NO</v>
      </c>
      <c r="F130" s="19">
        <v>150000.0</v>
      </c>
      <c r="G130" s="12" t="str">
        <f t="shared" si="2"/>
        <v>NOT FUNDED</v>
      </c>
      <c r="H130" s="20">
        <f t="shared" si="3"/>
        <v>30430</v>
      </c>
      <c r="I130" s="14" t="str">
        <f t="shared" si="1"/>
        <v>Approval Threshold</v>
      </c>
    </row>
    <row r="131">
      <c r="A131" s="24" t="s">
        <v>1012</v>
      </c>
      <c r="B131" s="22">
        <v>164.0</v>
      </c>
      <c r="C131" s="9">
        <v>2.5719037E7</v>
      </c>
      <c r="D131" s="9">
        <v>4.2042192E7</v>
      </c>
      <c r="E131" s="10" t="str">
        <f>IF(C131&gt;percent,"YES","NO")</f>
        <v>NO</v>
      </c>
      <c r="F131" s="19">
        <v>150000.0</v>
      </c>
      <c r="G131" s="12" t="str">
        <f t="shared" si="2"/>
        <v>NOT FUNDED</v>
      </c>
      <c r="H131" s="20">
        <f t="shared" si="3"/>
        <v>30430</v>
      </c>
      <c r="I131" s="14" t="str">
        <f t="shared" si="1"/>
        <v>Approval Threshold</v>
      </c>
    </row>
    <row r="132">
      <c r="A132" s="24" t="s">
        <v>1013</v>
      </c>
      <c r="B132" s="22">
        <v>210.0</v>
      </c>
      <c r="C132" s="9">
        <v>2.5537034E7</v>
      </c>
      <c r="D132" s="9">
        <v>4.1074685E7</v>
      </c>
      <c r="E132" s="10" t="str">
        <f>IF(C132&gt;percent,"YES","NO")</f>
        <v>NO</v>
      </c>
      <c r="F132" s="19">
        <v>121505.0</v>
      </c>
      <c r="G132" s="12" t="str">
        <f t="shared" si="2"/>
        <v>NOT FUNDED</v>
      </c>
      <c r="H132" s="20">
        <f t="shared" si="3"/>
        <v>30430</v>
      </c>
      <c r="I132" s="14" t="str">
        <f t="shared" si="1"/>
        <v>Approval Threshold</v>
      </c>
    </row>
    <row r="133">
      <c r="A133" s="24" t="s">
        <v>1014</v>
      </c>
      <c r="B133" s="22">
        <v>131.0</v>
      </c>
      <c r="C133" s="9">
        <v>2.5367506E7</v>
      </c>
      <c r="D133" s="9">
        <v>3.7101148E7</v>
      </c>
      <c r="E133" s="10" t="str">
        <f>IF(C133&gt;percent,"YES","NO")</f>
        <v>NO</v>
      </c>
      <c r="F133" s="19">
        <v>150000.0</v>
      </c>
      <c r="G133" s="12" t="str">
        <f t="shared" si="2"/>
        <v>NOT FUNDED</v>
      </c>
      <c r="H133" s="20">
        <f t="shared" si="3"/>
        <v>30430</v>
      </c>
      <c r="I133" s="14" t="str">
        <f t="shared" si="1"/>
        <v>Approval Threshold</v>
      </c>
    </row>
    <row r="134">
      <c r="A134" s="24" t="s">
        <v>1015</v>
      </c>
      <c r="B134" s="22">
        <v>139.0</v>
      </c>
      <c r="C134" s="9">
        <v>2.531097E7</v>
      </c>
      <c r="D134" s="9">
        <v>3.5234306E7</v>
      </c>
      <c r="E134" s="10" t="str">
        <f>IF(C134&gt;percent,"YES","NO")</f>
        <v>NO</v>
      </c>
      <c r="F134" s="19">
        <v>150000.0</v>
      </c>
      <c r="G134" s="12" t="str">
        <f t="shared" si="2"/>
        <v>NOT FUNDED</v>
      </c>
      <c r="H134" s="20">
        <f t="shared" si="3"/>
        <v>30430</v>
      </c>
      <c r="I134" s="14" t="str">
        <f t="shared" si="1"/>
        <v>Approval Threshold</v>
      </c>
    </row>
    <row r="135">
      <c r="A135" s="24" t="s">
        <v>1016</v>
      </c>
      <c r="B135" s="22">
        <v>158.0</v>
      </c>
      <c r="C135" s="9">
        <v>2.5247307E7</v>
      </c>
      <c r="D135" s="9">
        <v>4.9587114E7</v>
      </c>
      <c r="E135" s="10" t="str">
        <f>IF(C135&gt;percent,"YES","NO")</f>
        <v>NO</v>
      </c>
      <c r="F135" s="19">
        <v>105000.0</v>
      </c>
      <c r="G135" s="12" t="str">
        <f t="shared" si="2"/>
        <v>NOT FUNDED</v>
      </c>
      <c r="H135" s="20">
        <f t="shared" si="3"/>
        <v>30430</v>
      </c>
      <c r="I135" s="14" t="str">
        <f t="shared" si="1"/>
        <v>Approval Threshold</v>
      </c>
    </row>
    <row r="136">
      <c r="A136" s="24" t="s">
        <v>1017</v>
      </c>
      <c r="B136" s="22">
        <v>168.0</v>
      </c>
      <c r="C136" s="9">
        <v>2.5172389E7</v>
      </c>
      <c r="D136" s="9">
        <v>4.4797857E7</v>
      </c>
      <c r="E136" s="10" t="str">
        <f>IF(C136&gt;percent,"YES","NO")</f>
        <v>NO</v>
      </c>
      <c r="F136" s="19">
        <v>150000.0</v>
      </c>
      <c r="G136" s="12" t="str">
        <f t="shared" si="2"/>
        <v>NOT FUNDED</v>
      </c>
      <c r="H136" s="20">
        <f t="shared" si="3"/>
        <v>30430</v>
      </c>
      <c r="I136" s="14" t="str">
        <f t="shared" si="1"/>
        <v>Approval Threshold</v>
      </c>
    </row>
    <row r="137">
      <c r="A137" s="24" t="s">
        <v>1018</v>
      </c>
      <c r="B137" s="22">
        <v>103.0</v>
      </c>
      <c r="C137" s="9">
        <v>2.4948497E7</v>
      </c>
      <c r="D137" s="9">
        <v>4.3825677E7</v>
      </c>
      <c r="E137" s="10" t="str">
        <f>IF(C137&gt;percent,"YES","NO")</f>
        <v>NO</v>
      </c>
      <c r="F137" s="19">
        <v>150000.0</v>
      </c>
      <c r="G137" s="12" t="str">
        <f t="shared" si="2"/>
        <v>NOT FUNDED</v>
      </c>
      <c r="H137" s="20">
        <f t="shared" si="3"/>
        <v>30430</v>
      </c>
      <c r="I137" s="14" t="str">
        <f t="shared" si="1"/>
        <v>Approval Threshold</v>
      </c>
    </row>
    <row r="138">
      <c r="A138" s="24" t="s">
        <v>1019</v>
      </c>
      <c r="B138" s="22">
        <v>125.0</v>
      </c>
      <c r="C138" s="9">
        <v>2.4916483E7</v>
      </c>
      <c r="D138" s="9">
        <v>4.2559462E7</v>
      </c>
      <c r="E138" s="10" t="str">
        <f>IF(C138&gt;percent,"YES","NO")</f>
        <v>NO</v>
      </c>
      <c r="F138" s="19">
        <v>149500.0</v>
      </c>
      <c r="G138" s="12" t="str">
        <f t="shared" si="2"/>
        <v>NOT FUNDED</v>
      </c>
      <c r="H138" s="20">
        <f t="shared" si="3"/>
        <v>30430</v>
      </c>
      <c r="I138" s="14" t="str">
        <f t="shared" si="1"/>
        <v>Approval Threshold</v>
      </c>
    </row>
    <row r="139">
      <c r="A139" s="24" t="s">
        <v>1020</v>
      </c>
      <c r="B139" s="22">
        <v>140.0</v>
      </c>
      <c r="C139" s="9">
        <v>2.4914971E7</v>
      </c>
      <c r="D139" s="9">
        <v>4.832816E7</v>
      </c>
      <c r="E139" s="10" t="str">
        <f>IF(C139&gt;percent,"YES","NO")</f>
        <v>NO</v>
      </c>
      <c r="F139" s="19">
        <v>120000.0</v>
      </c>
      <c r="G139" s="12" t="str">
        <f t="shared" si="2"/>
        <v>NOT FUNDED</v>
      </c>
      <c r="H139" s="20">
        <f t="shared" si="3"/>
        <v>30430</v>
      </c>
      <c r="I139" s="14" t="str">
        <f t="shared" si="1"/>
        <v>Approval Threshold</v>
      </c>
    </row>
    <row r="140">
      <c r="A140" s="24" t="s">
        <v>1021</v>
      </c>
      <c r="B140" s="22">
        <v>137.0</v>
      </c>
      <c r="C140" s="9">
        <v>2.4859739E7</v>
      </c>
      <c r="D140" s="9">
        <v>5.302501E7</v>
      </c>
      <c r="E140" s="10" t="str">
        <f>IF(C140&gt;percent,"YES","NO")</f>
        <v>NO</v>
      </c>
      <c r="F140" s="19">
        <v>150000.0</v>
      </c>
      <c r="G140" s="12" t="str">
        <f t="shared" si="2"/>
        <v>NOT FUNDED</v>
      </c>
      <c r="H140" s="20">
        <f t="shared" si="3"/>
        <v>30430</v>
      </c>
      <c r="I140" s="14" t="str">
        <f t="shared" si="1"/>
        <v>Approval Threshold</v>
      </c>
    </row>
    <row r="141">
      <c r="A141" s="24" t="s">
        <v>1022</v>
      </c>
      <c r="B141" s="22">
        <v>190.0</v>
      </c>
      <c r="C141" s="9">
        <v>2.4729789E7</v>
      </c>
      <c r="D141" s="9">
        <v>4.134207E7</v>
      </c>
      <c r="E141" s="10" t="str">
        <f>IF(C141&gt;percent,"YES","NO")</f>
        <v>NO</v>
      </c>
      <c r="F141" s="19">
        <v>146438.0</v>
      </c>
      <c r="G141" s="12" t="str">
        <f t="shared" si="2"/>
        <v>NOT FUNDED</v>
      </c>
      <c r="H141" s="20">
        <f t="shared" si="3"/>
        <v>30430</v>
      </c>
      <c r="I141" s="14" t="str">
        <f t="shared" si="1"/>
        <v>Approval Threshold</v>
      </c>
    </row>
    <row r="142">
      <c r="A142" s="24" t="s">
        <v>1023</v>
      </c>
      <c r="B142" s="22">
        <v>130.0</v>
      </c>
      <c r="C142" s="9">
        <v>2.4445914E7</v>
      </c>
      <c r="D142" s="9">
        <v>4.0447348E7</v>
      </c>
      <c r="E142" s="10" t="str">
        <f>IF(C142&gt;percent,"YES","NO")</f>
        <v>NO</v>
      </c>
      <c r="F142" s="19">
        <v>135480.0</v>
      </c>
      <c r="G142" s="12" t="str">
        <f t="shared" si="2"/>
        <v>NOT FUNDED</v>
      </c>
      <c r="H142" s="20">
        <f t="shared" si="3"/>
        <v>30430</v>
      </c>
      <c r="I142" s="14" t="str">
        <f t="shared" si="1"/>
        <v>Approval Threshold</v>
      </c>
    </row>
    <row r="143">
      <c r="A143" s="24" t="s">
        <v>1024</v>
      </c>
      <c r="B143" s="22">
        <v>105.0</v>
      </c>
      <c r="C143" s="9">
        <v>2.433124E7</v>
      </c>
      <c r="D143" s="9">
        <v>4.7784761E7</v>
      </c>
      <c r="E143" s="10" t="str">
        <f>IF(C143&gt;percent,"YES","NO")</f>
        <v>NO</v>
      </c>
      <c r="F143" s="19">
        <v>50000.0</v>
      </c>
      <c r="G143" s="12" t="str">
        <f t="shared" si="2"/>
        <v>NOT FUNDED</v>
      </c>
      <c r="H143" s="20">
        <f t="shared" si="3"/>
        <v>30430</v>
      </c>
      <c r="I143" s="14" t="str">
        <f t="shared" si="1"/>
        <v>Approval Threshold</v>
      </c>
    </row>
    <row r="144">
      <c r="A144" s="24" t="s">
        <v>1025</v>
      </c>
      <c r="B144" s="22">
        <v>118.0</v>
      </c>
      <c r="C144" s="9">
        <v>2.4121688E7</v>
      </c>
      <c r="D144" s="9">
        <v>5.1037237E7</v>
      </c>
      <c r="E144" s="10" t="str">
        <f>IF(C144&gt;percent,"YES","NO")</f>
        <v>NO</v>
      </c>
      <c r="F144" s="19">
        <v>150000.0</v>
      </c>
      <c r="G144" s="12" t="str">
        <f t="shared" si="2"/>
        <v>NOT FUNDED</v>
      </c>
      <c r="H144" s="20">
        <f t="shared" si="3"/>
        <v>30430</v>
      </c>
      <c r="I144" s="14" t="str">
        <f t="shared" si="1"/>
        <v>Approval Threshold</v>
      </c>
    </row>
    <row r="145">
      <c r="A145" s="24" t="s">
        <v>1026</v>
      </c>
      <c r="B145" s="22">
        <v>108.0</v>
      </c>
      <c r="C145" s="9">
        <v>2.3686729E7</v>
      </c>
      <c r="D145" s="9">
        <v>4.4547243E7</v>
      </c>
      <c r="E145" s="10" t="str">
        <f>IF(C145&gt;percent,"YES","NO")</f>
        <v>NO</v>
      </c>
      <c r="F145" s="19">
        <v>120000.0</v>
      </c>
      <c r="G145" s="12" t="str">
        <f t="shared" si="2"/>
        <v>NOT FUNDED</v>
      </c>
      <c r="H145" s="20">
        <f t="shared" si="3"/>
        <v>30430</v>
      </c>
      <c r="I145" s="14" t="str">
        <f t="shared" si="1"/>
        <v>Approval Threshold</v>
      </c>
    </row>
    <row r="146">
      <c r="A146" s="24" t="s">
        <v>1027</v>
      </c>
      <c r="B146" s="22">
        <v>131.0</v>
      </c>
      <c r="C146" s="9">
        <v>2.3474826E7</v>
      </c>
      <c r="D146" s="9">
        <v>4.6819979E7</v>
      </c>
      <c r="E146" s="10" t="str">
        <f>IF(C146&gt;percent,"YES","NO")</f>
        <v>NO</v>
      </c>
      <c r="F146" s="19">
        <v>150000.0</v>
      </c>
      <c r="G146" s="12" t="str">
        <f t="shared" si="2"/>
        <v>NOT FUNDED</v>
      </c>
      <c r="H146" s="20">
        <f t="shared" si="3"/>
        <v>30430</v>
      </c>
      <c r="I146" s="14" t="str">
        <f t="shared" si="1"/>
        <v>Approval Threshold</v>
      </c>
    </row>
    <row r="147">
      <c r="A147" s="24" t="s">
        <v>1028</v>
      </c>
      <c r="B147" s="22">
        <v>127.0</v>
      </c>
      <c r="C147" s="9">
        <v>2.3320924E7</v>
      </c>
      <c r="D147" s="9">
        <v>4.6524795E7</v>
      </c>
      <c r="E147" s="10" t="str">
        <f>IF(C147&gt;percent,"YES","NO")</f>
        <v>NO</v>
      </c>
      <c r="F147" s="19">
        <v>150000.0</v>
      </c>
      <c r="G147" s="12" t="str">
        <f t="shared" si="2"/>
        <v>NOT FUNDED</v>
      </c>
      <c r="H147" s="20">
        <f t="shared" si="3"/>
        <v>30430</v>
      </c>
      <c r="I147" s="14" t="str">
        <f t="shared" si="1"/>
        <v>Approval Threshold</v>
      </c>
    </row>
    <row r="148">
      <c r="A148" s="24" t="s">
        <v>1029</v>
      </c>
      <c r="B148" s="22">
        <v>177.0</v>
      </c>
      <c r="C148" s="9">
        <v>2.3311056E7</v>
      </c>
      <c r="D148" s="9">
        <v>4.7432284E7</v>
      </c>
      <c r="E148" s="10" t="str">
        <f>IF(C148&gt;percent,"YES","NO")</f>
        <v>NO</v>
      </c>
      <c r="F148" s="19">
        <v>94000.0</v>
      </c>
      <c r="G148" s="12" t="str">
        <f t="shared" si="2"/>
        <v>NOT FUNDED</v>
      </c>
      <c r="H148" s="20">
        <f t="shared" si="3"/>
        <v>30430</v>
      </c>
      <c r="I148" s="14" t="str">
        <f t="shared" si="1"/>
        <v>Approval Threshold</v>
      </c>
    </row>
    <row r="149">
      <c r="A149" s="24" t="s">
        <v>1030</v>
      </c>
      <c r="B149" s="22">
        <v>139.0</v>
      </c>
      <c r="C149" s="9">
        <v>2.3297548E7</v>
      </c>
      <c r="D149" s="9">
        <v>4.2646904E7</v>
      </c>
      <c r="E149" s="10" t="str">
        <f>IF(C149&gt;percent,"YES","NO")</f>
        <v>NO</v>
      </c>
      <c r="F149" s="19">
        <v>145000.0</v>
      </c>
      <c r="G149" s="12" t="str">
        <f t="shared" si="2"/>
        <v>NOT FUNDED</v>
      </c>
      <c r="H149" s="20">
        <f t="shared" si="3"/>
        <v>30430</v>
      </c>
      <c r="I149" s="14" t="str">
        <f t="shared" si="1"/>
        <v>Approval Threshold</v>
      </c>
    </row>
    <row r="150">
      <c r="A150" s="24" t="s">
        <v>1031</v>
      </c>
      <c r="B150" s="22">
        <v>106.0</v>
      </c>
      <c r="C150" s="9">
        <v>2.3212624E7</v>
      </c>
      <c r="D150" s="9">
        <v>4.5681421E7</v>
      </c>
      <c r="E150" s="10" t="str">
        <f>IF(C150&gt;percent,"YES","NO")</f>
        <v>NO</v>
      </c>
      <c r="F150" s="19">
        <v>150000.0</v>
      </c>
      <c r="G150" s="12" t="str">
        <f t="shared" si="2"/>
        <v>NOT FUNDED</v>
      </c>
      <c r="H150" s="20">
        <f t="shared" si="3"/>
        <v>30430</v>
      </c>
      <c r="I150" s="14" t="str">
        <f t="shared" si="1"/>
        <v>Approval Threshold</v>
      </c>
    </row>
    <row r="151">
      <c r="A151" s="24" t="s">
        <v>1032</v>
      </c>
      <c r="B151" s="22">
        <v>155.0</v>
      </c>
      <c r="C151" s="9">
        <v>2.2866184E7</v>
      </c>
      <c r="D151" s="9">
        <v>4.8888576E7</v>
      </c>
      <c r="E151" s="10" t="str">
        <f>IF(C151&gt;percent,"YES","NO")</f>
        <v>NO</v>
      </c>
      <c r="F151" s="19">
        <v>108000.0</v>
      </c>
      <c r="G151" s="12" t="str">
        <f t="shared" si="2"/>
        <v>NOT FUNDED</v>
      </c>
      <c r="H151" s="20">
        <f t="shared" si="3"/>
        <v>30430</v>
      </c>
      <c r="I151" s="14" t="str">
        <f t="shared" si="1"/>
        <v>Approval Threshold</v>
      </c>
    </row>
    <row r="152">
      <c r="A152" s="24" t="s">
        <v>1033</v>
      </c>
      <c r="B152" s="22">
        <v>110.0</v>
      </c>
      <c r="C152" s="9">
        <v>2.2774512E7</v>
      </c>
      <c r="D152" s="9">
        <v>3.2905316E7</v>
      </c>
      <c r="E152" s="10" t="str">
        <f>IF(C152&gt;percent,"YES","NO")</f>
        <v>NO</v>
      </c>
      <c r="F152" s="19">
        <v>74250.0</v>
      </c>
      <c r="G152" s="12" t="str">
        <f t="shared" si="2"/>
        <v>NOT FUNDED</v>
      </c>
      <c r="H152" s="20">
        <f t="shared" si="3"/>
        <v>30430</v>
      </c>
      <c r="I152" s="14" t="str">
        <f t="shared" si="1"/>
        <v>Approval Threshold</v>
      </c>
    </row>
    <row r="153">
      <c r="A153" s="24" t="s">
        <v>1034</v>
      </c>
      <c r="B153" s="22">
        <v>141.0</v>
      </c>
      <c r="C153" s="9">
        <v>2.2713084E7</v>
      </c>
      <c r="D153" s="9">
        <v>4.4934338E7</v>
      </c>
      <c r="E153" s="10" t="str">
        <f>IF(C153&gt;percent,"YES","NO")</f>
        <v>NO</v>
      </c>
      <c r="F153" s="19">
        <v>150000.0</v>
      </c>
      <c r="G153" s="12" t="str">
        <f t="shared" si="2"/>
        <v>NOT FUNDED</v>
      </c>
      <c r="H153" s="20">
        <f t="shared" si="3"/>
        <v>30430</v>
      </c>
      <c r="I153" s="14" t="str">
        <f t="shared" si="1"/>
        <v>Approval Threshold</v>
      </c>
    </row>
    <row r="154">
      <c r="A154" s="24" t="s">
        <v>1035</v>
      </c>
      <c r="B154" s="22">
        <v>124.0</v>
      </c>
      <c r="C154" s="9">
        <v>2.2479893E7</v>
      </c>
      <c r="D154" s="9">
        <v>5.0520027E7</v>
      </c>
      <c r="E154" s="10" t="str">
        <f>IF(C154&gt;percent,"YES","NO")</f>
        <v>NO</v>
      </c>
      <c r="F154" s="19">
        <v>120000.0</v>
      </c>
      <c r="G154" s="12" t="str">
        <f t="shared" si="2"/>
        <v>NOT FUNDED</v>
      </c>
      <c r="H154" s="20">
        <f t="shared" si="3"/>
        <v>30430</v>
      </c>
      <c r="I154" s="14" t="str">
        <f t="shared" si="1"/>
        <v>Approval Threshold</v>
      </c>
    </row>
    <row r="155">
      <c r="A155" s="24" t="s">
        <v>1036</v>
      </c>
      <c r="B155" s="22">
        <v>121.0</v>
      </c>
      <c r="C155" s="9">
        <v>2.2388045E7</v>
      </c>
      <c r="D155" s="9">
        <v>3.641273E7</v>
      </c>
      <c r="E155" s="10" t="str">
        <f>IF(C155&gt;percent,"YES","NO")</f>
        <v>NO</v>
      </c>
      <c r="F155" s="19">
        <v>125000.0</v>
      </c>
      <c r="G155" s="12" t="str">
        <f t="shared" si="2"/>
        <v>NOT FUNDED</v>
      </c>
      <c r="H155" s="20">
        <f t="shared" si="3"/>
        <v>30430</v>
      </c>
      <c r="I155" s="14" t="str">
        <f t="shared" si="1"/>
        <v>Approval Threshold</v>
      </c>
    </row>
    <row r="156">
      <c r="A156" s="24" t="s">
        <v>1037</v>
      </c>
      <c r="B156" s="22">
        <v>105.0</v>
      </c>
      <c r="C156" s="9">
        <v>2.2248507E7</v>
      </c>
      <c r="D156" s="9">
        <v>4.4357554E7</v>
      </c>
      <c r="E156" s="10" t="str">
        <f>IF(C156&gt;percent,"YES","NO")</f>
        <v>NO</v>
      </c>
      <c r="F156" s="19">
        <v>120000.0</v>
      </c>
      <c r="G156" s="12" t="str">
        <f t="shared" si="2"/>
        <v>NOT FUNDED</v>
      </c>
      <c r="H156" s="20">
        <f t="shared" si="3"/>
        <v>30430</v>
      </c>
      <c r="I156" s="14" t="str">
        <f t="shared" si="1"/>
        <v>Approval Threshold</v>
      </c>
    </row>
    <row r="157">
      <c r="A157" s="24" t="s">
        <v>1038</v>
      </c>
      <c r="B157" s="22">
        <v>156.0</v>
      </c>
      <c r="C157" s="9">
        <v>2.2216122E7</v>
      </c>
      <c r="D157" s="9">
        <v>4.6940744E7</v>
      </c>
      <c r="E157" s="10" t="str">
        <f>IF(C157&gt;percent,"YES","NO")</f>
        <v>NO</v>
      </c>
      <c r="F157" s="19">
        <v>95000.0</v>
      </c>
      <c r="G157" s="12" t="str">
        <f t="shared" si="2"/>
        <v>NOT FUNDED</v>
      </c>
      <c r="H157" s="20">
        <f t="shared" si="3"/>
        <v>30430</v>
      </c>
      <c r="I157" s="14" t="str">
        <f t="shared" si="1"/>
        <v>Approval Threshold</v>
      </c>
    </row>
    <row r="158">
      <c r="A158" s="24" t="s">
        <v>1039</v>
      </c>
      <c r="B158" s="22">
        <v>112.0</v>
      </c>
      <c r="C158" s="9">
        <v>2.2213959E7</v>
      </c>
      <c r="D158" s="9">
        <v>4.1578603E7</v>
      </c>
      <c r="E158" s="10" t="str">
        <f>IF(C158&gt;percent,"YES","NO")</f>
        <v>NO</v>
      </c>
      <c r="F158" s="19">
        <v>100000.0</v>
      </c>
      <c r="G158" s="12" t="str">
        <f t="shared" si="2"/>
        <v>NOT FUNDED</v>
      </c>
      <c r="H158" s="20">
        <f t="shared" si="3"/>
        <v>30430</v>
      </c>
      <c r="I158" s="14" t="str">
        <f t="shared" si="1"/>
        <v>Approval Threshold</v>
      </c>
    </row>
    <row r="159">
      <c r="A159" s="24" t="s">
        <v>1040</v>
      </c>
      <c r="B159" s="22">
        <v>153.0</v>
      </c>
      <c r="C159" s="9">
        <v>2.2134817E7</v>
      </c>
      <c r="D159" s="9">
        <v>4.7518203E7</v>
      </c>
      <c r="E159" s="10" t="str">
        <f>IF(C159&gt;percent,"YES","NO")</f>
        <v>NO</v>
      </c>
      <c r="F159" s="19">
        <v>150000.0</v>
      </c>
      <c r="G159" s="12" t="str">
        <f t="shared" si="2"/>
        <v>NOT FUNDED</v>
      </c>
      <c r="H159" s="20">
        <f t="shared" si="3"/>
        <v>30430</v>
      </c>
      <c r="I159" s="14" t="str">
        <f t="shared" si="1"/>
        <v>Approval Threshold</v>
      </c>
    </row>
    <row r="160">
      <c r="A160" s="24" t="s">
        <v>1041</v>
      </c>
      <c r="B160" s="22">
        <v>105.0</v>
      </c>
      <c r="C160" s="9">
        <v>2.2070159E7</v>
      </c>
      <c r="D160" s="9">
        <v>4.0857126E7</v>
      </c>
      <c r="E160" s="10" t="str">
        <f>IF(C160&gt;percent,"YES","NO")</f>
        <v>NO</v>
      </c>
      <c r="F160" s="19">
        <v>150000.0</v>
      </c>
      <c r="G160" s="12" t="str">
        <f t="shared" si="2"/>
        <v>NOT FUNDED</v>
      </c>
      <c r="H160" s="20">
        <f t="shared" si="3"/>
        <v>30430</v>
      </c>
      <c r="I160" s="14" t="str">
        <f t="shared" si="1"/>
        <v>Approval Threshold</v>
      </c>
    </row>
    <row r="161">
      <c r="A161" s="24" t="s">
        <v>1042</v>
      </c>
      <c r="B161" s="22">
        <v>113.0</v>
      </c>
      <c r="C161" s="9">
        <v>2.2025311E7</v>
      </c>
      <c r="D161" s="9">
        <v>4.9024783E7</v>
      </c>
      <c r="E161" s="10" t="str">
        <f>IF(C161&gt;percent,"YES","NO")</f>
        <v>NO</v>
      </c>
      <c r="F161" s="19">
        <v>150000.0</v>
      </c>
      <c r="G161" s="12" t="str">
        <f t="shared" si="2"/>
        <v>NOT FUNDED</v>
      </c>
      <c r="H161" s="20">
        <f t="shared" si="3"/>
        <v>30430</v>
      </c>
      <c r="I161" s="14" t="str">
        <f t="shared" si="1"/>
        <v>Approval Threshold</v>
      </c>
    </row>
    <row r="162">
      <c r="A162" s="24" t="s">
        <v>1043</v>
      </c>
      <c r="B162" s="22">
        <v>119.0</v>
      </c>
      <c r="C162" s="9">
        <v>2.1985244E7</v>
      </c>
      <c r="D162" s="9">
        <v>4.945252E7</v>
      </c>
      <c r="E162" s="10" t="str">
        <f>IF(C162&gt;percent,"YES","NO")</f>
        <v>NO</v>
      </c>
      <c r="F162" s="19">
        <v>150000.0</v>
      </c>
      <c r="G162" s="12" t="str">
        <f t="shared" si="2"/>
        <v>NOT FUNDED</v>
      </c>
      <c r="H162" s="20">
        <f t="shared" si="3"/>
        <v>30430</v>
      </c>
      <c r="I162" s="14" t="str">
        <f t="shared" si="1"/>
        <v>Approval Threshold</v>
      </c>
    </row>
    <row r="163">
      <c r="A163" s="23" t="s">
        <v>1044</v>
      </c>
      <c r="B163" s="22">
        <v>151.0</v>
      </c>
      <c r="C163" s="9">
        <v>2.193099E7</v>
      </c>
      <c r="D163" s="9">
        <v>4.7513599E7</v>
      </c>
      <c r="E163" s="10" t="str">
        <f>IF(C163&gt;percent,"YES","NO")</f>
        <v>NO</v>
      </c>
      <c r="F163" s="19">
        <v>120000.0</v>
      </c>
      <c r="G163" s="12" t="str">
        <f t="shared" si="2"/>
        <v>NOT FUNDED</v>
      </c>
      <c r="H163" s="20">
        <f t="shared" si="3"/>
        <v>30430</v>
      </c>
      <c r="I163" s="14" t="str">
        <f t="shared" si="1"/>
        <v>Approval Threshold</v>
      </c>
    </row>
    <row r="164">
      <c r="A164" s="24" t="s">
        <v>1045</v>
      </c>
      <c r="B164" s="22">
        <v>164.0</v>
      </c>
      <c r="C164" s="9">
        <v>2.188045E7</v>
      </c>
      <c r="D164" s="9">
        <v>4.1987836E7</v>
      </c>
      <c r="E164" s="10" t="str">
        <f>IF(C164&gt;percent,"YES","NO")</f>
        <v>NO</v>
      </c>
      <c r="F164" s="19">
        <v>139000.0</v>
      </c>
      <c r="G164" s="12" t="str">
        <f t="shared" si="2"/>
        <v>NOT FUNDED</v>
      </c>
      <c r="H164" s="20">
        <f t="shared" si="3"/>
        <v>30430</v>
      </c>
      <c r="I164" s="14" t="str">
        <f t="shared" si="1"/>
        <v>Approval Threshold</v>
      </c>
    </row>
    <row r="165">
      <c r="A165" s="24" t="s">
        <v>1046</v>
      </c>
      <c r="B165" s="22">
        <v>145.0</v>
      </c>
      <c r="C165" s="9">
        <v>2.1854681E7</v>
      </c>
      <c r="D165" s="9">
        <v>4.7996792E7</v>
      </c>
      <c r="E165" s="10" t="str">
        <f>IF(C165&gt;percent,"YES","NO")</f>
        <v>NO</v>
      </c>
      <c r="F165" s="19">
        <v>135294.0</v>
      </c>
      <c r="G165" s="12" t="str">
        <f t="shared" si="2"/>
        <v>NOT FUNDED</v>
      </c>
      <c r="H165" s="20">
        <f t="shared" si="3"/>
        <v>30430</v>
      </c>
      <c r="I165" s="14" t="str">
        <f t="shared" si="1"/>
        <v>Approval Threshold</v>
      </c>
    </row>
    <row r="166">
      <c r="A166" s="24" t="s">
        <v>1047</v>
      </c>
      <c r="B166" s="22">
        <v>125.0</v>
      </c>
      <c r="C166" s="9">
        <v>2.1794512E7</v>
      </c>
      <c r="D166" s="9">
        <v>4.3367659E7</v>
      </c>
      <c r="E166" s="10" t="str">
        <f>IF(C166&gt;percent,"YES","NO")</f>
        <v>NO</v>
      </c>
      <c r="F166" s="19">
        <v>148260.0</v>
      </c>
      <c r="G166" s="12" t="str">
        <f t="shared" si="2"/>
        <v>NOT FUNDED</v>
      </c>
      <c r="H166" s="20">
        <f t="shared" si="3"/>
        <v>30430</v>
      </c>
      <c r="I166" s="14" t="str">
        <f t="shared" si="1"/>
        <v>Approval Threshold</v>
      </c>
    </row>
    <row r="167">
      <c r="A167" s="24" t="s">
        <v>1048</v>
      </c>
      <c r="B167" s="22">
        <v>117.0</v>
      </c>
      <c r="C167" s="9">
        <v>2.1645383E7</v>
      </c>
      <c r="D167" s="9">
        <v>3.3792092E7</v>
      </c>
      <c r="E167" s="10" t="str">
        <f>IF(C167&gt;percent,"YES","NO")</f>
        <v>NO</v>
      </c>
      <c r="F167" s="19">
        <v>70000.0</v>
      </c>
      <c r="G167" s="12" t="str">
        <f t="shared" si="2"/>
        <v>NOT FUNDED</v>
      </c>
      <c r="H167" s="20">
        <f t="shared" si="3"/>
        <v>30430</v>
      </c>
      <c r="I167" s="14" t="str">
        <f t="shared" si="1"/>
        <v>Approval Threshold</v>
      </c>
    </row>
    <row r="168">
      <c r="A168" s="24" t="s">
        <v>1049</v>
      </c>
      <c r="B168" s="22">
        <v>140.0</v>
      </c>
      <c r="C168" s="9">
        <v>2.1474283E7</v>
      </c>
      <c r="D168" s="9">
        <v>3.9112814E7</v>
      </c>
      <c r="E168" s="10" t="str">
        <f>IF(C168&gt;percent,"YES","NO")</f>
        <v>NO</v>
      </c>
      <c r="F168" s="19">
        <v>143125.0</v>
      </c>
      <c r="G168" s="12" t="str">
        <f t="shared" si="2"/>
        <v>NOT FUNDED</v>
      </c>
      <c r="H168" s="20">
        <f t="shared" si="3"/>
        <v>30430</v>
      </c>
      <c r="I168" s="14" t="str">
        <f t="shared" si="1"/>
        <v>Approval Threshold</v>
      </c>
    </row>
    <row r="169">
      <c r="A169" s="24" t="s">
        <v>1050</v>
      </c>
      <c r="B169" s="22">
        <v>127.0</v>
      </c>
      <c r="C169" s="9">
        <v>2.1438918E7</v>
      </c>
      <c r="D169" s="9">
        <v>3.8505676E7</v>
      </c>
      <c r="E169" s="10" t="str">
        <f>IF(C169&gt;percent,"YES","NO")</f>
        <v>NO</v>
      </c>
      <c r="F169" s="19">
        <v>100000.0</v>
      </c>
      <c r="G169" s="12" t="str">
        <f t="shared" si="2"/>
        <v>NOT FUNDED</v>
      </c>
      <c r="H169" s="20">
        <f t="shared" si="3"/>
        <v>30430</v>
      </c>
      <c r="I169" s="14" t="str">
        <f t="shared" si="1"/>
        <v>Approval Threshold</v>
      </c>
    </row>
    <row r="170">
      <c r="A170" s="24" t="s">
        <v>1051</v>
      </c>
      <c r="B170" s="22">
        <v>116.0</v>
      </c>
      <c r="C170" s="9">
        <v>2.1286757E7</v>
      </c>
      <c r="D170" s="9">
        <v>4.7360227E7</v>
      </c>
      <c r="E170" s="10" t="str">
        <f>IF(C170&gt;percent,"YES","NO")</f>
        <v>NO</v>
      </c>
      <c r="F170" s="19">
        <v>40000.0</v>
      </c>
      <c r="G170" s="12" t="str">
        <f t="shared" si="2"/>
        <v>NOT FUNDED</v>
      </c>
      <c r="H170" s="20">
        <f t="shared" si="3"/>
        <v>30430</v>
      </c>
      <c r="I170" s="14" t="str">
        <f t="shared" si="1"/>
        <v>Approval Threshold</v>
      </c>
    </row>
    <row r="171">
      <c r="A171" s="24" t="s">
        <v>1052</v>
      </c>
      <c r="B171" s="22">
        <v>150.0</v>
      </c>
      <c r="C171" s="9">
        <v>2.1216384E7</v>
      </c>
      <c r="D171" s="9">
        <v>4.5626163E7</v>
      </c>
      <c r="E171" s="10" t="str">
        <f>IF(C171&gt;percent,"YES","NO")</f>
        <v>NO</v>
      </c>
      <c r="F171" s="19">
        <v>150000.0</v>
      </c>
      <c r="G171" s="12" t="str">
        <f t="shared" si="2"/>
        <v>NOT FUNDED</v>
      </c>
      <c r="H171" s="20">
        <f t="shared" si="3"/>
        <v>30430</v>
      </c>
      <c r="I171" s="14" t="str">
        <f t="shared" si="1"/>
        <v>Approval Threshold</v>
      </c>
    </row>
    <row r="172">
      <c r="A172" s="24" t="s">
        <v>1053</v>
      </c>
      <c r="B172" s="22">
        <v>148.0</v>
      </c>
      <c r="C172" s="9">
        <v>2.1193743E7</v>
      </c>
      <c r="D172" s="9">
        <v>3.9683306E7</v>
      </c>
      <c r="E172" s="10" t="str">
        <f>IF(C172&gt;percent,"YES","NO")</f>
        <v>NO</v>
      </c>
      <c r="F172" s="19">
        <v>142800.0</v>
      </c>
      <c r="G172" s="12" t="str">
        <f t="shared" si="2"/>
        <v>NOT FUNDED</v>
      </c>
      <c r="H172" s="20">
        <f t="shared" si="3"/>
        <v>30430</v>
      </c>
      <c r="I172" s="14" t="str">
        <f t="shared" si="1"/>
        <v>Approval Threshold</v>
      </c>
    </row>
    <row r="173">
      <c r="A173" s="24" t="s">
        <v>1054</v>
      </c>
      <c r="B173" s="22">
        <v>107.0</v>
      </c>
      <c r="C173" s="9">
        <v>2.117829E7</v>
      </c>
      <c r="D173" s="9">
        <v>4.1953326E7</v>
      </c>
      <c r="E173" s="10" t="str">
        <f>IF(C173&gt;percent,"YES","NO")</f>
        <v>NO</v>
      </c>
      <c r="F173" s="19">
        <v>150000.0</v>
      </c>
      <c r="G173" s="12" t="str">
        <f t="shared" si="2"/>
        <v>NOT FUNDED</v>
      </c>
      <c r="H173" s="20">
        <f t="shared" si="3"/>
        <v>30430</v>
      </c>
      <c r="I173" s="14" t="str">
        <f t="shared" si="1"/>
        <v>Approval Threshold</v>
      </c>
    </row>
    <row r="174">
      <c r="A174" s="24" t="s">
        <v>1055</v>
      </c>
      <c r="B174" s="22">
        <v>169.0</v>
      </c>
      <c r="C174" s="9">
        <v>2.1156651E7</v>
      </c>
      <c r="D174" s="9">
        <v>4.7798293E7</v>
      </c>
      <c r="E174" s="10" t="str">
        <f>IF(C174&gt;percent,"YES","NO")</f>
        <v>NO</v>
      </c>
      <c r="F174" s="19">
        <v>150000.0</v>
      </c>
      <c r="G174" s="12" t="str">
        <f t="shared" si="2"/>
        <v>NOT FUNDED</v>
      </c>
      <c r="H174" s="20">
        <f t="shared" si="3"/>
        <v>30430</v>
      </c>
      <c r="I174" s="14" t="str">
        <f t="shared" si="1"/>
        <v>Approval Threshold</v>
      </c>
    </row>
    <row r="175">
      <c r="A175" s="24" t="s">
        <v>1056</v>
      </c>
      <c r="B175" s="22">
        <v>109.0</v>
      </c>
      <c r="C175" s="9">
        <v>2.0989686E7</v>
      </c>
      <c r="D175" s="9">
        <v>4.3998533E7</v>
      </c>
      <c r="E175" s="10" t="str">
        <f>IF(C175&gt;percent,"YES","NO")</f>
        <v>NO</v>
      </c>
      <c r="F175" s="19">
        <v>62100.0</v>
      </c>
      <c r="G175" s="12" t="str">
        <f t="shared" si="2"/>
        <v>NOT FUNDED</v>
      </c>
      <c r="H175" s="20">
        <f t="shared" si="3"/>
        <v>30430</v>
      </c>
      <c r="I175" s="14" t="str">
        <f t="shared" si="1"/>
        <v>Approval Threshold</v>
      </c>
    </row>
    <row r="176">
      <c r="A176" s="24" t="s">
        <v>1057</v>
      </c>
      <c r="B176" s="22">
        <v>111.0</v>
      </c>
      <c r="C176" s="9">
        <v>2.0844104E7</v>
      </c>
      <c r="D176" s="9">
        <v>4.479564E7</v>
      </c>
      <c r="E176" s="10" t="str">
        <f>IF(C176&gt;percent,"YES","NO")</f>
        <v>NO</v>
      </c>
      <c r="F176" s="19">
        <v>100000.0</v>
      </c>
      <c r="G176" s="12" t="str">
        <f t="shared" si="2"/>
        <v>NOT FUNDED</v>
      </c>
      <c r="H176" s="20">
        <f t="shared" si="3"/>
        <v>30430</v>
      </c>
      <c r="I176" s="14" t="str">
        <f t="shared" si="1"/>
        <v>Approval Threshold</v>
      </c>
    </row>
    <row r="177">
      <c r="A177" s="24" t="s">
        <v>1058</v>
      </c>
      <c r="B177" s="22">
        <v>129.0</v>
      </c>
      <c r="C177" s="9">
        <v>2.0799407E7</v>
      </c>
      <c r="D177" s="9">
        <v>4.9417122E7</v>
      </c>
      <c r="E177" s="10" t="str">
        <f>IF(C177&gt;percent,"YES","NO")</f>
        <v>NO</v>
      </c>
      <c r="F177" s="19">
        <v>150000.0</v>
      </c>
      <c r="G177" s="12" t="str">
        <f t="shared" si="2"/>
        <v>NOT FUNDED</v>
      </c>
      <c r="H177" s="20">
        <f t="shared" si="3"/>
        <v>30430</v>
      </c>
      <c r="I177" s="14" t="str">
        <f t="shared" si="1"/>
        <v>Approval Threshold</v>
      </c>
    </row>
    <row r="178">
      <c r="A178" s="24" t="s">
        <v>1059</v>
      </c>
      <c r="B178" s="22">
        <v>125.0</v>
      </c>
      <c r="C178" s="9">
        <v>1.9996769E7</v>
      </c>
      <c r="D178" s="9">
        <v>4.3761395E7</v>
      </c>
      <c r="E178" s="10" t="str">
        <f>IF(C178&gt;percent,"YES","NO")</f>
        <v>NO</v>
      </c>
      <c r="F178" s="19">
        <v>22755.0</v>
      </c>
      <c r="G178" s="12" t="str">
        <f t="shared" si="2"/>
        <v>NOT FUNDED</v>
      </c>
      <c r="H178" s="20">
        <f t="shared" si="3"/>
        <v>30430</v>
      </c>
      <c r="I178" s="14" t="str">
        <f t="shared" si="1"/>
        <v>Approval Threshold</v>
      </c>
    </row>
    <row r="179">
      <c r="A179" s="24" t="s">
        <v>1060</v>
      </c>
      <c r="B179" s="22">
        <v>120.0</v>
      </c>
      <c r="C179" s="9">
        <v>1.9946882E7</v>
      </c>
      <c r="D179" s="9">
        <v>4.1337202E7</v>
      </c>
      <c r="E179" s="10" t="str">
        <f>IF(C179&gt;percent,"YES","NO")</f>
        <v>NO</v>
      </c>
      <c r="F179" s="19">
        <v>129900.0</v>
      </c>
      <c r="G179" s="12" t="str">
        <f t="shared" si="2"/>
        <v>NOT FUNDED</v>
      </c>
      <c r="H179" s="20">
        <f t="shared" si="3"/>
        <v>30430</v>
      </c>
      <c r="I179" s="14" t="str">
        <f t="shared" si="1"/>
        <v>Approval Threshold</v>
      </c>
    </row>
    <row r="180">
      <c r="A180" s="24" t="s">
        <v>1061</v>
      </c>
      <c r="B180" s="22">
        <v>106.0</v>
      </c>
      <c r="C180" s="9">
        <v>1.9848966E7</v>
      </c>
      <c r="D180" s="9">
        <v>4.7904966E7</v>
      </c>
      <c r="E180" s="10" t="str">
        <f>IF(C180&gt;percent,"YES","NO")</f>
        <v>NO</v>
      </c>
      <c r="F180" s="19">
        <v>16500.0</v>
      </c>
      <c r="G180" s="12" t="str">
        <f t="shared" si="2"/>
        <v>NOT FUNDED</v>
      </c>
      <c r="H180" s="20">
        <f t="shared" si="3"/>
        <v>30430</v>
      </c>
      <c r="I180" s="14" t="str">
        <f t="shared" si="1"/>
        <v>Approval Threshold</v>
      </c>
    </row>
    <row r="181">
      <c r="A181" s="24" t="s">
        <v>1062</v>
      </c>
      <c r="B181" s="22">
        <v>123.0</v>
      </c>
      <c r="C181" s="9">
        <v>1.9696691E7</v>
      </c>
      <c r="D181" s="9">
        <v>4.1503395E7</v>
      </c>
      <c r="E181" s="10" t="str">
        <f>IF(C181&gt;percent,"YES","NO")</f>
        <v>NO</v>
      </c>
      <c r="F181" s="19">
        <v>26000.0</v>
      </c>
      <c r="G181" s="12" t="str">
        <f t="shared" si="2"/>
        <v>NOT FUNDED</v>
      </c>
      <c r="H181" s="20">
        <f t="shared" si="3"/>
        <v>30430</v>
      </c>
      <c r="I181" s="14" t="str">
        <f t="shared" si="1"/>
        <v>Approval Threshold</v>
      </c>
    </row>
    <row r="182">
      <c r="A182" s="24" t="s">
        <v>1063</v>
      </c>
      <c r="B182" s="22">
        <v>116.0</v>
      </c>
      <c r="C182" s="9">
        <v>1.9535869E7</v>
      </c>
      <c r="D182" s="9">
        <v>5.132087E7</v>
      </c>
      <c r="E182" s="10" t="str">
        <f>IF(C182&gt;percent,"YES","NO")</f>
        <v>NO</v>
      </c>
      <c r="F182" s="19">
        <v>150000.0</v>
      </c>
      <c r="G182" s="12" t="str">
        <f t="shared" si="2"/>
        <v>NOT FUNDED</v>
      </c>
      <c r="H182" s="20">
        <f t="shared" si="3"/>
        <v>30430</v>
      </c>
      <c r="I182" s="14" t="str">
        <f t="shared" si="1"/>
        <v>Approval Threshold</v>
      </c>
    </row>
    <row r="183">
      <c r="A183" s="24" t="s">
        <v>1064</v>
      </c>
      <c r="B183" s="22">
        <v>153.0</v>
      </c>
      <c r="C183" s="9">
        <v>1.938263E7</v>
      </c>
      <c r="D183" s="9">
        <v>4.4333086E7</v>
      </c>
      <c r="E183" s="10" t="str">
        <f>IF(C183&gt;percent,"YES","NO")</f>
        <v>NO</v>
      </c>
      <c r="F183" s="19">
        <v>50000.0</v>
      </c>
      <c r="G183" s="12" t="str">
        <f t="shared" si="2"/>
        <v>NOT FUNDED</v>
      </c>
      <c r="H183" s="20">
        <f t="shared" si="3"/>
        <v>30430</v>
      </c>
      <c r="I183" s="14" t="str">
        <f t="shared" si="1"/>
        <v>Approval Threshold</v>
      </c>
    </row>
    <row r="184">
      <c r="A184" s="24" t="s">
        <v>1065</v>
      </c>
      <c r="B184" s="22">
        <v>151.0</v>
      </c>
      <c r="C184" s="9">
        <v>1.9283088E7</v>
      </c>
      <c r="D184" s="9">
        <v>4.5258068E7</v>
      </c>
      <c r="E184" s="10" t="str">
        <f>IF(C184&gt;percent,"YES","NO")</f>
        <v>NO</v>
      </c>
      <c r="F184" s="19">
        <v>131492.0</v>
      </c>
      <c r="G184" s="12" t="str">
        <f t="shared" si="2"/>
        <v>NOT FUNDED</v>
      </c>
      <c r="H184" s="20">
        <f t="shared" si="3"/>
        <v>30430</v>
      </c>
      <c r="I184" s="14" t="str">
        <f t="shared" si="1"/>
        <v>Approval Threshold</v>
      </c>
    </row>
    <row r="185">
      <c r="A185" s="24" t="s">
        <v>1066</v>
      </c>
      <c r="B185" s="22">
        <v>141.0</v>
      </c>
      <c r="C185" s="9">
        <v>1.9172221E7</v>
      </c>
      <c r="D185" s="9">
        <v>4.7955322E7</v>
      </c>
      <c r="E185" s="10" t="str">
        <f>IF(C185&gt;percent,"YES","NO")</f>
        <v>NO</v>
      </c>
      <c r="F185" s="19">
        <v>118182.0</v>
      </c>
      <c r="G185" s="12" t="str">
        <f t="shared" si="2"/>
        <v>NOT FUNDED</v>
      </c>
      <c r="H185" s="20">
        <f t="shared" si="3"/>
        <v>30430</v>
      </c>
      <c r="I185" s="14" t="str">
        <f t="shared" si="1"/>
        <v>Approval Threshold</v>
      </c>
    </row>
    <row r="186">
      <c r="A186" s="24" t="s">
        <v>1067</v>
      </c>
      <c r="B186" s="22">
        <v>129.0</v>
      </c>
      <c r="C186" s="9">
        <v>1.9025139E7</v>
      </c>
      <c r="D186" s="9">
        <v>4.1810766E7</v>
      </c>
      <c r="E186" s="10" t="str">
        <f>IF(C186&gt;percent,"YES","NO")</f>
        <v>NO</v>
      </c>
      <c r="F186" s="19">
        <v>85000.0</v>
      </c>
      <c r="G186" s="12" t="str">
        <f t="shared" si="2"/>
        <v>NOT FUNDED</v>
      </c>
      <c r="H186" s="20">
        <f t="shared" si="3"/>
        <v>30430</v>
      </c>
      <c r="I186" s="14" t="str">
        <f t="shared" si="1"/>
        <v>Approval Threshold</v>
      </c>
    </row>
    <row r="187">
      <c r="A187" s="24" t="s">
        <v>1068</v>
      </c>
      <c r="B187" s="22">
        <v>168.0</v>
      </c>
      <c r="C187" s="9">
        <v>1.8995192E7</v>
      </c>
      <c r="D187" s="9">
        <v>4.6835743E7</v>
      </c>
      <c r="E187" s="10" t="str">
        <f>IF(C187&gt;percent,"YES","NO")</f>
        <v>NO</v>
      </c>
      <c r="F187" s="19">
        <v>31000.0</v>
      </c>
      <c r="G187" s="12" t="str">
        <f t="shared" si="2"/>
        <v>NOT FUNDED</v>
      </c>
      <c r="H187" s="20">
        <f t="shared" si="3"/>
        <v>30430</v>
      </c>
      <c r="I187" s="14" t="str">
        <f t="shared" si="1"/>
        <v>Approval Threshold</v>
      </c>
    </row>
    <row r="188">
      <c r="A188" s="24" t="s">
        <v>1069</v>
      </c>
      <c r="B188" s="22">
        <v>150.0</v>
      </c>
      <c r="C188" s="9">
        <v>1.8612385E7</v>
      </c>
      <c r="D188" s="9">
        <v>4.1772677E7</v>
      </c>
      <c r="E188" s="10" t="str">
        <f>IF(C188&gt;percent,"YES","NO")</f>
        <v>NO</v>
      </c>
      <c r="F188" s="19">
        <v>112000.0</v>
      </c>
      <c r="G188" s="12" t="str">
        <f t="shared" si="2"/>
        <v>NOT FUNDED</v>
      </c>
      <c r="H188" s="20">
        <f t="shared" si="3"/>
        <v>30430</v>
      </c>
      <c r="I188" s="14" t="str">
        <f t="shared" si="1"/>
        <v>Approval Threshold</v>
      </c>
    </row>
    <row r="189">
      <c r="A189" s="24" t="s">
        <v>1070</v>
      </c>
      <c r="B189" s="22">
        <v>125.0</v>
      </c>
      <c r="C189" s="9">
        <v>1.8591544E7</v>
      </c>
      <c r="D189" s="9">
        <v>5.0589205E7</v>
      </c>
      <c r="E189" s="10" t="str">
        <f>IF(C189&gt;percent,"YES","NO")</f>
        <v>NO</v>
      </c>
      <c r="F189" s="19">
        <v>150000.0</v>
      </c>
      <c r="G189" s="12" t="str">
        <f t="shared" si="2"/>
        <v>NOT FUNDED</v>
      </c>
      <c r="H189" s="20">
        <f t="shared" si="3"/>
        <v>30430</v>
      </c>
      <c r="I189" s="14" t="str">
        <f t="shared" si="1"/>
        <v>Approval Threshold</v>
      </c>
    </row>
    <row r="190">
      <c r="A190" s="24" t="s">
        <v>1071</v>
      </c>
      <c r="B190" s="22">
        <v>123.0</v>
      </c>
      <c r="C190" s="9">
        <v>1.8528146E7</v>
      </c>
      <c r="D190" s="9">
        <v>4.1725294E7</v>
      </c>
      <c r="E190" s="10" t="str">
        <f>IF(C190&gt;percent,"YES","NO")</f>
        <v>NO</v>
      </c>
      <c r="F190" s="19">
        <v>102760.0</v>
      </c>
      <c r="G190" s="12" t="str">
        <f t="shared" si="2"/>
        <v>NOT FUNDED</v>
      </c>
      <c r="H190" s="20">
        <f t="shared" si="3"/>
        <v>30430</v>
      </c>
      <c r="I190" s="14" t="str">
        <f t="shared" si="1"/>
        <v>Approval Threshold</v>
      </c>
    </row>
    <row r="191">
      <c r="A191" s="24" t="s">
        <v>1072</v>
      </c>
      <c r="B191" s="22">
        <v>138.0</v>
      </c>
      <c r="C191" s="9">
        <v>1.8443272E7</v>
      </c>
      <c r="D191" s="9">
        <v>4.9966015E7</v>
      </c>
      <c r="E191" s="10" t="str">
        <f>IF(C191&gt;percent,"YES","NO")</f>
        <v>NO</v>
      </c>
      <c r="F191" s="19">
        <v>150000.0</v>
      </c>
      <c r="G191" s="12" t="str">
        <f t="shared" si="2"/>
        <v>NOT FUNDED</v>
      </c>
      <c r="H191" s="20">
        <f t="shared" si="3"/>
        <v>30430</v>
      </c>
      <c r="I191" s="14" t="str">
        <f t="shared" si="1"/>
        <v>Approval Threshold</v>
      </c>
    </row>
    <row r="192">
      <c r="A192" s="24" t="s">
        <v>1073</v>
      </c>
      <c r="B192" s="22">
        <v>120.0</v>
      </c>
      <c r="C192" s="9">
        <v>1.8312964E7</v>
      </c>
      <c r="D192" s="9">
        <v>3.8824753E7</v>
      </c>
      <c r="E192" s="10" t="str">
        <f>IF(C192&gt;percent,"YES","NO")</f>
        <v>NO</v>
      </c>
      <c r="F192" s="19">
        <v>100000.0</v>
      </c>
      <c r="G192" s="12" t="str">
        <f t="shared" si="2"/>
        <v>NOT FUNDED</v>
      </c>
      <c r="H192" s="20">
        <f t="shared" si="3"/>
        <v>30430</v>
      </c>
      <c r="I192" s="14" t="str">
        <f t="shared" si="1"/>
        <v>Approval Threshold</v>
      </c>
    </row>
    <row r="193">
      <c r="A193" s="24" t="s">
        <v>1074</v>
      </c>
      <c r="B193" s="22">
        <v>165.0</v>
      </c>
      <c r="C193" s="9">
        <v>1.8286143E7</v>
      </c>
      <c r="D193" s="9">
        <v>4.9948014E7</v>
      </c>
      <c r="E193" s="10" t="str">
        <f>IF(C193&gt;percent,"YES","NO")</f>
        <v>NO</v>
      </c>
      <c r="F193" s="19">
        <v>100000.0</v>
      </c>
      <c r="G193" s="12" t="str">
        <f t="shared" si="2"/>
        <v>NOT FUNDED</v>
      </c>
      <c r="H193" s="20">
        <f t="shared" si="3"/>
        <v>30430</v>
      </c>
      <c r="I193" s="14" t="str">
        <f t="shared" si="1"/>
        <v>Approval Threshold</v>
      </c>
    </row>
    <row r="194">
      <c r="A194" s="24" t="s">
        <v>1075</v>
      </c>
      <c r="B194" s="22">
        <v>138.0</v>
      </c>
      <c r="C194" s="9">
        <v>1.81683E7</v>
      </c>
      <c r="D194" s="9">
        <v>4.8175007E7</v>
      </c>
      <c r="E194" s="10" t="str">
        <f>IF(C194&gt;percent,"YES","NO")</f>
        <v>NO</v>
      </c>
      <c r="F194" s="19">
        <v>75000.0</v>
      </c>
      <c r="G194" s="12" t="str">
        <f t="shared" si="2"/>
        <v>NOT FUNDED</v>
      </c>
      <c r="H194" s="20">
        <f t="shared" si="3"/>
        <v>30430</v>
      </c>
      <c r="I194" s="14" t="str">
        <f t="shared" si="1"/>
        <v>Approval Threshold</v>
      </c>
    </row>
    <row r="195">
      <c r="A195" s="24" t="s">
        <v>1076</v>
      </c>
      <c r="B195" s="22">
        <v>114.0</v>
      </c>
      <c r="C195" s="9">
        <v>1.8137664E7</v>
      </c>
      <c r="D195" s="9">
        <v>4.3093356E7</v>
      </c>
      <c r="E195" s="10" t="str">
        <f>IF(C195&gt;percent,"YES","NO")</f>
        <v>NO</v>
      </c>
      <c r="F195" s="19">
        <v>140000.0</v>
      </c>
      <c r="G195" s="12" t="str">
        <f t="shared" si="2"/>
        <v>NOT FUNDED</v>
      </c>
      <c r="H195" s="20">
        <f t="shared" si="3"/>
        <v>30430</v>
      </c>
      <c r="I195" s="14" t="str">
        <f t="shared" si="1"/>
        <v>Approval Threshold</v>
      </c>
    </row>
    <row r="196">
      <c r="A196" s="24" t="s">
        <v>1077</v>
      </c>
      <c r="B196" s="22">
        <v>139.0</v>
      </c>
      <c r="C196" s="9">
        <v>1.8127658E7</v>
      </c>
      <c r="D196" s="9">
        <v>4.6339553E7</v>
      </c>
      <c r="E196" s="10" t="str">
        <f>IF(C196&gt;percent,"YES","NO")</f>
        <v>NO</v>
      </c>
      <c r="F196" s="19">
        <v>102910.0</v>
      </c>
      <c r="G196" s="12" t="str">
        <f t="shared" si="2"/>
        <v>NOT FUNDED</v>
      </c>
      <c r="H196" s="20">
        <f t="shared" si="3"/>
        <v>30430</v>
      </c>
      <c r="I196" s="14" t="str">
        <f t="shared" si="1"/>
        <v>Approval Threshold</v>
      </c>
    </row>
    <row r="197">
      <c r="A197" s="24" t="s">
        <v>1078</v>
      </c>
      <c r="B197" s="22">
        <v>116.0</v>
      </c>
      <c r="C197" s="9">
        <v>1.8107863E7</v>
      </c>
      <c r="D197" s="9">
        <v>4.3491019E7</v>
      </c>
      <c r="E197" s="10" t="str">
        <f>IF(C197&gt;percent,"YES","NO")</f>
        <v>NO</v>
      </c>
      <c r="F197" s="19">
        <v>150000.0</v>
      </c>
      <c r="G197" s="12" t="str">
        <f t="shared" si="2"/>
        <v>NOT FUNDED</v>
      </c>
      <c r="H197" s="20">
        <f t="shared" si="3"/>
        <v>30430</v>
      </c>
      <c r="I197" s="14" t="str">
        <f t="shared" si="1"/>
        <v>Approval Threshold</v>
      </c>
    </row>
    <row r="198">
      <c r="A198" s="24" t="s">
        <v>1079</v>
      </c>
      <c r="B198" s="22">
        <v>107.0</v>
      </c>
      <c r="C198" s="9">
        <v>1.7921993E7</v>
      </c>
      <c r="D198" s="9">
        <v>4.4359397E7</v>
      </c>
      <c r="E198" s="10" t="str">
        <f>IF(C198&gt;percent,"YES","NO")</f>
        <v>NO</v>
      </c>
      <c r="F198" s="19">
        <v>65000.0</v>
      </c>
      <c r="G198" s="12" t="str">
        <f t="shared" si="2"/>
        <v>NOT FUNDED</v>
      </c>
      <c r="H198" s="20">
        <f t="shared" si="3"/>
        <v>30430</v>
      </c>
      <c r="I198" s="14" t="str">
        <f t="shared" si="1"/>
        <v>Approval Threshold</v>
      </c>
    </row>
    <row r="199">
      <c r="A199" s="24" t="s">
        <v>1080</v>
      </c>
      <c r="B199" s="22">
        <v>112.0</v>
      </c>
      <c r="C199" s="9">
        <v>1.7916925E7</v>
      </c>
      <c r="D199" s="9">
        <v>4.7312664E7</v>
      </c>
      <c r="E199" s="10" t="str">
        <f>IF(C199&gt;percent,"YES","NO")</f>
        <v>NO</v>
      </c>
      <c r="F199" s="19">
        <v>98000.0</v>
      </c>
      <c r="G199" s="12" t="str">
        <f t="shared" si="2"/>
        <v>NOT FUNDED</v>
      </c>
      <c r="H199" s="20">
        <f t="shared" si="3"/>
        <v>30430</v>
      </c>
      <c r="I199" s="14" t="str">
        <f t="shared" si="1"/>
        <v>Approval Threshold</v>
      </c>
    </row>
    <row r="200">
      <c r="A200" s="24" t="s">
        <v>1081</v>
      </c>
      <c r="B200" s="22">
        <v>165.0</v>
      </c>
      <c r="C200" s="9">
        <v>1.7822379E7</v>
      </c>
      <c r="D200" s="9">
        <v>4.119936E7</v>
      </c>
      <c r="E200" s="10" t="str">
        <f>IF(C200&gt;percent,"YES","NO")</f>
        <v>NO</v>
      </c>
      <c r="F200" s="19">
        <v>149957.0</v>
      </c>
      <c r="G200" s="12" t="str">
        <f t="shared" si="2"/>
        <v>NOT FUNDED</v>
      </c>
      <c r="H200" s="20">
        <f t="shared" si="3"/>
        <v>30430</v>
      </c>
      <c r="I200" s="14" t="str">
        <f t="shared" si="1"/>
        <v>Approval Threshold</v>
      </c>
    </row>
    <row r="201">
      <c r="A201" s="24" t="s">
        <v>1082</v>
      </c>
      <c r="B201" s="22">
        <v>101.0</v>
      </c>
      <c r="C201" s="9">
        <v>1.7760498E7</v>
      </c>
      <c r="D201" s="9">
        <v>4.3440222E7</v>
      </c>
      <c r="E201" s="10" t="str">
        <f>IF(C201&gt;percent,"YES","NO")</f>
        <v>NO</v>
      </c>
      <c r="F201" s="19">
        <v>140000.0</v>
      </c>
      <c r="G201" s="12" t="str">
        <f t="shared" si="2"/>
        <v>NOT FUNDED</v>
      </c>
      <c r="H201" s="20">
        <f t="shared" si="3"/>
        <v>30430</v>
      </c>
      <c r="I201" s="14" t="str">
        <f t="shared" si="1"/>
        <v>Approval Threshold</v>
      </c>
    </row>
    <row r="202">
      <c r="A202" s="24" t="s">
        <v>1083</v>
      </c>
      <c r="B202" s="22">
        <v>144.0</v>
      </c>
      <c r="C202" s="9">
        <v>1.7640034E7</v>
      </c>
      <c r="D202" s="9">
        <v>4.5816033E7</v>
      </c>
      <c r="E202" s="10" t="str">
        <f>IF(C202&gt;percent,"YES","NO")</f>
        <v>NO</v>
      </c>
      <c r="F202" s="19">
        <v>150000.0</v>
      </c>
      <c r="G202" s="12" t="str">
        <f t="shared" si="2"/>
        <v>NOT FUNDED</v>
      </c>
      <c r="H202" s="20">
        <f t="shared" si="3"/>
        <v>30430</v>
      </c>
      <c r="I202" s="14" t="str">
        <f t="shared" si="1"/>
        <v>Approval Threshold</v>
      </c>
    </row>
    <row r="203">
      <c r="A203" s="24" t="s">
        <v>1084</v>
      </c>
      <c r="B203" s="22">
        <v>143.0</v>
      </c>
      <c r="C203" s="9">
        <v>1.762172E7</v>
      </c>
      <c r="D203" s="9">
        <v>4.2697206E7</v>
      </c>
      <c r="E203" s="10" t="str">
        <f>IF(C203&gt;percent,"YES","NO")</f>
        <v>NO</v>
      </c>
      <c r="F203" s="19">
        <v>144750.0</v>
      </c>
      <c r="G203" s="12" t="str">
        <f t="shared" si="2"/>
        <v>NOT FUNDED</v>
      </c>
      <c r="H203" s="20">
        <f t="shared" si="3"/>
        <v>30430</v>
      </c>
      <c r="I203" s="14" t="str">
        <f t="shared" si="1"/>
        <v>Approval Threshold</v>
      </c>
    </row>
    <row r="204">
      <c r="A204" s="24" t="s">
        <v>1085</v>
      </c>
      <c r="B204" s="22">
        <v>114.0</v>
      </c>
      <c r="C204" s="9">
        <v>1.7600348E7</v>
      </c>
      <c r="D204" s="9">
        <v>4.3042568E7</v>
      </c>
      <c r="E204" s="10" t="str">
        <f>IF(C204&gt;percent,"YES","NO")</f>
        <v>NO</v>
      </c>
      <c r="F204" s="19">
        <v>92000.0</v>
      </c>
      <c r="G204" s="12" t="str">
        <f t="shared" si="2"/>
        <v>NOT FUNDED</v>
      </c>
      <c r="H204" s="20">
        <f t="shared" si="3"/>
        <v>30430</v>
      </c>
      <c r="I204" s="14" t="str">
        <f t="shared" si="1"/>
        <v>Approval Threshold</v>
      </c>
    </row>
    <row r="205">
      <c r="A205" s="24" t="s">
        <v>1086</v>
      </c>
      <c r="B205" s="22">
        <v>123.0</v>
      </c>
      <c r="C205" s="9">
        <v>1.7161739E7</v>
      </c>
      <c r="D205" s="9">
        <v>4.9442579E7</v>
      </c>
      <c r="E205" s="10" t="str">
        <f>IF(C205&gt;percent,"YES","NO")</f>
        <v>NO</v>
      </c>
      <c r="F205" s="19">
        <v>135000.0</v>
      </c>
      <c r="G205" s="12" t="str">
        <f t="shared" si="2"/>
        <v>NOT FUNDED</v>
      </c>
      <c r="H205" s="20">
        <f t="shared" si="3"/>
        <v>30430</v>
      </c>
      <c r="I205" s="14" t="str">
        <f t="shared" si="1"/>
        <v>Approval Threshold</v>
      </c>
    </row>
    <row r="206">
      <c r="A206" s="24" t="s">
        <v>1087</v>
      </c>
      <c r="B206" s="22">
        <v>105.0</v>
      </c>
      <c r="C206" s="9">
        <v>1.6975685E7</v>
      </c>
      <c r="D206" s="9">
        <v>4.3898108E7</v>
      </c>
      <c r="E206" s="10" t="str">
        <f>IF(C206&gt;percent,"YES","NO")</f>
        <v>NO</v>
      </c>
      <c r="F206" s="19">
        <v>30000.0</v>
      </c>
      <c r="G206" s="12" t="str">
        <f t="shared" si="2"/>
        <v>NOT FUNDED</v>
      </c>
      <c r="H206" s="20">
        <f t="shared" si="3"/>
        <v>30430</v>
      </c>
      <c r="I206" s="14" t="str">
        <f t="shared" si="1"/>
        <v>Approval Threshold</v>
      </c>
    </row>
    <row r="207">
      <c r="A207" s="24" t="s">
        <v>1088</v>
      </c>
      <c r="B207" s="22">
        <v>123.0</v>
      </c>
      <c r="C207" s="9">
        <v>1.6932714E7</v>
      </c>
      <c r="D207" s="9">
        <v>5.5476279E7</v>
      </c>
      <c r="E207" s="10" t="str">
        <f>IF(C207&gt;percent,"YES","NO")</f>
        <v>NO</v>
      </c>
      <c r="F207" s="19">
        <v>150000.0</v>
      </c>
      <c r="G207" s="12" t="str">
        <f t="shared" si="2"/>
        <v>NOT FUNDED</v>
      </c>
      <c r="H207" s="20">
        <f t="shared" si="3"/>
        <v>30430</v>
      </c>
      <c r="I207" s="14" t="str">
        <f t="shared" si="1"/>
        <v>Approval Threshold</v>
      </c>
    </row>
    <row r="208">
      <c r="A208" s="24" t="s">
        <v>1089</v>
      </c>
      <c r="B208" s="22">
        <v>150.0</v>
      </c>
      <c r="C208" s="9">
        <v>1.6752687E7</v>
      </c>
      <c r="D208" s="9">
        <v>5.3927827E7</v>
      </c>
      <c r="E208" s="10" t="str">
        <f>IF(C208&gt;percent,"YES","NO")</f>
        <v>NO</v>
      </c>
      <c r="F208" s="19">
        <v>150000.0</v>
      </c>
      <c r="G208" s="12" t="str">
        <f t="shared" si="2"/>
        <v>NOT FUNDED</v>
      </c>
      <c r="H208" s="20">
        <f t="shared" si="3"/>
        <v>30430</v>
      </c>
      <c r="I208" s="14" t="str">
        <f t="shared" si="1"/>
        <v>Approval Threshold</v>
      </c>
    </row>
    <row r="209">
      <c r="A209" s="24" t="s">
        <v>1090</v>
      </c>
      <c r="B209" s="22">
        <v>126.0</v>
      </c>
      <c r="C209" s="9">
        <v>1.6746717E7</v>
      </c>
      <c r="D209" s="9">
        <v>5.0355776E7</v>
      </c>
      <c r="E209" s="10" t="str">
        <f>IF(C209&gt;percent,"YES","NO")</f>
        <v>NO</v>
      </c>
      <c r="F209" s="19">
        <v>150000.0</v>
      </c>
      <c r="G209" s="12" t="str">
        <f t="shared" si="2"/>
        <v>NOT FUNDED</v>
      </c>
      <c r="H209" s="20">
        <f t="shared" si="3"/>
        <v>30430</v>
      </c>
      <c r="I209" s="14" t="str">
        <f t="shared" si="1"/>
        <v>Approval Threshold</v>
      </c>
    </row>
    <row r="210">
      <c r="A210" s="24" t="s">
        <v>1091</v>
      </c>
      <c r="B210" s="22">
        <v>154.0</v>
      </c>
      <c r="C210" s="9">
        <v>1.6734745E7</v>
      </c>
      <c r="D210" s="9">
        <v>4.2104719E7</v>
      </c>
      <c r="E210" s="10" t="str">
        <f>IF(C210&gt;percent,"YES","NO")</f>
        <v>NO</v>
      </c>
      <c r="F210" s="19">
        <v>140000.0</v>
      </c>
      <c r="G210" s="12" t="str">
        <f t="shared" si="2"/>
        <v>NOT FUNDED</v>
      </c>
      <c r="H210" s="20">
        <f t="shared" si="3"/>
        <v>30430</v>
      </c>
      <c r="I210" s="14" t="str">
        <f t="shared" si="1"/>
        <v>Approval Threshold</v>
      </c>
    </row>
    <row r="211">
      <c r="A211" s="24" t="s">
        <v>1092</v>
      </c>
      <c r="B211" s="22">
        <v>136.0</v>
      </c>
      <c r="C211" s="9">
        <v>1.6706041E7</v>
      </c>
      <c r="D211" s="9">
        <v>4.5431476E7</v>
      </c>
      <c r="E211" s="10" t="str">
        <f>IF(C211&gt;percent,"YES","NO")</f>
        <v>NO</v>
      </c>
      <c r="F211" s="19">
        <v>100000.0</v>
      </c>
      <c r="G211" s="12" t="str">
        <f t="shared" si="2"/>
        <v>NOT FUNDED</v>
      </c>
      <c r="H211" s="20">
        <f t="shared" si="3"/>
        <v>30430</v>
      </c>
      <c r="I211" s="14" t="str">
        <f t="shared" si="1"/>
        <v>Approval Threshold</v>
      </c>
    </row>
    <row r="212">
      <c r="A212" s="24" t="s">
        <v>1093</v>
      </c>
      <c r="B212" s="22">
        <v>145.0</v>
      </c>
      <c r="C212" s="9">
        <v>1.6587518E7</v>
      </c>
      <c r="D212" s="9">
        <v>4.963987E7</v>
      </c>
      <c r="E212" s="10" t="str">
        <f>IF(C212&gt;percent,"YES","NO")</f>
        <v>NO</v>
      </c>
      <c r="F212" s="19">
        <v>94000.0</v>
      </c>
      <c r="G212" s="12" t="str">
        <f t="shared" si="2"/>
        <v>NOT FUNDED</v>
      </c>
      <c r="H212" s="20">
        <f t="shared" si="3"/>
        <v>30430</v>
      </c>
      <c r="I212" s="14" t="str">
        <f t="shared" si="1"/>
        <v>Approval Threshold</v>
      </c>
    </row>
    <row r="213">
      <c r="A213" s="24" t="s">
        <v>1094</v>
      </c>
      <c r="B213" s="22">
        <v>96.0</v>
      </c>
      <c r="C213" s="9">
        <v>1.657895E7</v>
      </c>
      <c r="D213" s="9">
        <v>4.7148612E7</v>
      </c>
      <c r="E213" s="10" t="str">
        <f>IF(C213&gt;percent,"YES","NO")</f>
        <v>NO</v>
      </c>
      <c r="F213" s="19">
        <v>150000.0</v>
      </c>
      <c r="G213" s="12" t="str">
        <f t="shared" si="2"/>
        <v>NOT FUNDED</v>
      </c>
      <c r="H213" s="20">
        <f t="shared" si="3"/>
        <v>30430</v>
      </c>
      <c r="I213" s="14" t="str">
        <f t="shared" si="1"/>
        <v>Approval Threshold</v>
      </c>
    </row>
    <row r="214">
      <c r="A214" s="24" t="s">
        <v>1095</v>
      </c>
      <c r="B214" s="22">
        <v>112.0</v>
      </c>
      <c r="C214" s="9">
        <v>1.64979E7</v>
      </c>
      <c r="D214" s="9">
        <v>4.7730885E7</v>
      </c>
      <c r="E214" s="10" t="str">
        <f>IF(C214&gt;percent,"YES","NO")</f>
        <v>NO</v>
      </c>
      <c r="F214" s="19">
        <v>100000.0</v>
      </c>
      <c r="G214" s="12" t="str">
        <f t="shared" si="2"/>
        <v>NOT FUNDED</v>
      </c>
      <c r="H214" s="20">
        <f t="shared" si="3"/>
        <v>30430</v>
      </c>
      <c r="I214" s="14" t="str">
        <f t="shared" si="1"/>
        <v>Approval Threshold</v>
      </c>
    </row>
    <row r="215">
      <c r="A215" s="24" t="s">
        <v>1096</v>
      </c>
      <c r="B215" s="22">
        <v>119.0</v>
      </c>
      <c r="C215" s="9">
        <v>1.644168E7</v>
      </c>
      <c r="D215" s="9">
        <v>4.6669658E7</v>
      </c>
      <c r="E215" s="10" t="str">
        <f>IF(C215&gt;percent,"YES","NO")</f>
        <v>NO</v>
      </c>
      <c r="F215" s="19">
        <v>100000.0</v>
      </c>
      <c r="G215" s="12" t="str">
        <f t="shared" si="2"/>
        <v>NOT FUNDED</v>
      </c>
      <c r="H215" s="20">
        <f t="shared" si="3"/>
        <v>30430</v>
      </c>
      <c r="I215" s="14" t="str">
        <f t="shared" si="1"/>
        <v>Approval Threshold</v>
      </c>
    </row>
    <row r="216">
      <c r="A216" s="24" t="s">
        <v>1097</v>
      </c>
      <c r="B216" s="22">
        <v>148.0</v>
      </c>
      <c r="C216" s="9">
        <v>1.6432896E7</v>
      </c>
      <c r="D216" s="9">
        <v>4.811316E7</v>
      </c>
      <c r="E216" s="10" t="str">
        <f>IF(C216&gt;percent,"YES","NO")</f>
        <v>NO</v>
      </c>
      <c r="F216" s="19">
        <v>130000.0</v>
      </c>
      <c r="G216" s="12" t="str">
        <f t="shared" si="2"/>
        <v>NOT FUNDED</v>
      </c>
      <c r="H216" s="20">
        <f t="shared" si="3"/>
        <v>30430</v>
      </c>
      <c r="I216" s="14" t="str">
        <f t="shared" si="1"/>
        <v>Approval Threshold</v>
      </c>
    </row>
    <row r="217">
      <c r="A217" s="24" t="s">
        <v>1098</v>
      </c>
      <c r="B217" s="22">
        <v>120.0</v>
      </c>
      <c r="C217" s="9">
        <v>1.6375093E7</v>
      </c>
      <c r="D217" s="9">
        <v>4.2958653E7</v>
      </c>
      <c r="E217" s="10" t="str">
        <f>IF(C217&gt;percent,"YES","NO")</f>
        <v>NO</v>
      </c>
      <c r="F217" s="19">
        <v>150000.0</v>
      </c>
      <c r="G217" s="12" t="str">
        <f t="shared" si="2"/>
        <v>NOT FUNDED</v>
      </c>
      <c r="H217" s="20">
        <f t="shared" si="3"/>
        <v>30430</v>
      </c>
      <c r="I217" s="14" t="str">
        <f t="shared" si="1"/>
        <v>Approval Threshold</v>
      </c>
    </row>
    <row r="218">
      <c r="A218" s="24" t="s">
        <v>1099</v>
      </c>
      <c r="B218" s="22">
        <v>141.0</v>
      </c>
      <c r="C218" s="9">
        <v>1.6348298E7</v>
      </c>
      <c r="D218" s="9">
        <v>4.4550204E7</v>
      </c>
      <c r="E218" s="10" t="str">
        <f>IF(C218&gt;percent,"YES","NO")</f>
        <v>NO</v>
      </c>
      <c r="F218" s="19">
        <v>120000.0</v>
      </c>
      <c r="G218" s="12" t="str">
        <f t="shared" si="2"/>
        <v>NOT FUNDED</v>
      </c>
      <c r="H218" s="20">
        <f t="shared" si="3"/>
        <v>30430</v>
      </c>
      <c r="I218" s="14" t="str">
        <f t="shared" si="1"/>
        <v>Approval Threshold</v>
      </c>
    </row>
    <row r="219">
      <c r="A219" s="24" t="s">
        <v>1100</v>
      </c>
      <c r="B219" s="22">
        <v>101.0</v>
      </c>
      <c r="C219" s="9">
        <v>1.602993E7</v>
      </c>
      <c r="D219" s="9">
        <v>4.8247395E7</v>
      </c>
      <c r="E219" s="10" t="str">
        <f>IF(C219&gt;percent,"YES","NO")</f>
        <v>NO</v>
      </c>
      <c r="F219" s="19">
        <v>120000.0</v>
      </c>
      <c r="G219" s="12" t="str">
        <f t="shared" si="2"/>
        <v>NOT FUNDED</v>
      </c>
      <c r="H219" s="20">
        <f t="shared" si="3"/>
        <v>30430</v>
      </c>
      <c r="I219" s="14" t="str">
        <f t="shared" si="1"/>
        <v>Approval Threshold</v>
      </c>
    </row>
    <row r="220">
      <c r="A220" s="24" t="s">
        <v>1101</v>
      </c>
      <c r="B220" s="22">
        <v>129.0</v>
      </c>
      <c r="C220" s="9">
        <v>1.6008917E7</v>
      </c>
      <c r="D220" s="9">
        <v>4.6604095E7</v>
      </c>
      <c r="E220" s="10" t="str">
        <f>IF(C220&gt;percent,"YES","NO")</f>
        <v>NO</v>
      </c>
      <c r="F220" s="19">
        <v>127000.0</v>
      </c>
      <c r="G220" s="12" t="str">
        <f t="shared" si="2"/>
        <v>NOT FUNDED</v>
      </c>
      <c r="H220" s="20">
        <f t="shared" si="3"/>
        <v>30430</v>
      </c>
      <c r="I220" s="14" t="str">
        <f t="shared" si="1"/>
        <v>Approval Threshold</v>
      </c>
    </row>
    <row r="221">
      <c r="A221" s="24" t="s">
        <v>1102</v>
      </c>
      <c r="B221" s="22">
        <v>137.0</v>
      </c>
      <c r="C221" s="9">
        <v>1.5908495E7</v>
      </c>
      <c r="D221" s="9">
        <v>4.5072068E7</v>
      </c>
      <c r="E221" s="10" t="str">
        <f>IF(C221&gt;percent,"YES","NO")</f>
        <v>NO</v>
      </c>
      <c r="F221" s="19">
        <v>60000.0</v>
      </c>
      <c r="G221" s="12" t="str">
        <f t="shared" si="2"/>
        <v>NOT FUNDED</v>
      </c>
      <c r="H221" s="20">
        <f t="shared" si="3"/>
        <v>30430</v>
      </c>
      <c r="I221" s="14" t="str">
        <f t="shared" si="1"/>
        <v>Approval Threshold</v>
      </c>
    </row>
    <row r="222">
      <c r="A222" s="24" t="s">
        <v>1103</v>
      </c>
      <c r="B222" s="22">
        <v>112.0</v>
      </c>
      <c r="C222" s="9">
        <v>1.5755953E7</v>
      </c>
      <c r="D222" s="9">
        <v>4.0874031E7</v>
      </c>
      <c r="E222" s="10" t="str">
        <f>IF(C222&gt;percent,"YES","NO")</f>
        <v>NO</v>
      </c>
      <c r="F222" s="19">
        <v>115000.0</v>
      </c>
      <c r="G222" s="12" t="str">
        <f t="shared" si="2"/>
        <v>NOT FUNDED</v>
      </c>
      <c r="H222" s="20">
        <f t="shared" si="3"/>
        <v>30430</v>
      </c>
      <c r="I222" s="14" t="str">
        <f t="shared" si="1"/>
        <v>Approval Threshold</v>
      </c>
    </row>
    <row r="223">
      <c r="A223" s="24" t="s">
        <v>1104</v>
      </c>
      <c r="B223" s="22">
        <v>99.0</v>
      </c>
      <c r="C223" s="9">
        <v>1.5741493E7</v>
      </c>
      <c r="D223" s="9">
        <v>4.6887544E7</v>
      </c>
      <c r="E223" s="10" t="str">
        <f>IF(C223&gt;percent,"YES","NO")</f>
        <v>NO</v>
      </c>
      <c r="F223" s="19">
        <v>39500.0</v>
      </c>
      <c r="G223" s="12" t="str">
        <f t="shared" si="2"/>
        <v>NOT FUNDED</v>
      </c>
      <c r="H223" s="20">
        <f t="shared" si="3"/>
        <v>30430</v>
      </c>
      <c r="I223" s="14" t="str">
        <f t="shared" si="1"/>
        <v>Approval Threshold</v>
      </c>
    </row>
    <row r="224">
      <c r="A224" s="24" t="s">
        <v>1105</v>
      </c>
      <c r="B224" s="22">
        <v>155.0</v>
      </c>
      <c r="C224" s="9">
        <v>1.5734308E7</v>
      </c>
      <c r="D224" s="9">
        <v>4.6936155E7</v>
      </c>
      <c r="E224" s="10" t="str">
        <f>IF(C224&gt;percent,"YES","NO")</f>
        <v>NO</v>
      </c>
      <c r="F224" s="19">
        <v>120000.0</v>
      </c>
      <c r="G224" s="12" t="str">
        <f t="shared" si="2"/>
        <v>NOT FUNDED</v>
      </c>
      <c r="H224" s="20">
        <f t="shared" si="3"/>
        <v>30430</v>
      </c>
      <c r="I224" s="14" t="str">
        <f t="shared" si="1"/>
        <v>Approval Threshold</v>
      </c>
    </row>
    <row r="225">
      <c r="A225" s="24" t="s">
        <v>1106</v>
      </c>
      <c r="B225" s="22">
        <v>111.0</v>
      </c>
      <c r="C225" s="9">
        <v>1.5582892E7</v>
      </c>
      <c r="D225" s="9">
        <v>5.116646E7</v>
      </c>
      <c r="E225" s="10" t="str">
        <f>IF(C225&gt;percent,"YES","NO")</f>
        <v>NO</v>
      </c>
      <c r="F225" s="19">
        <v>150000.0</v>
      </c>
      <c r="G225" s="12" t="str">
        <f t="shared" si="2"/>
        <v>NOT FUNDED</v>
      </c>
      <c r="H225" s="20">
        <f t="shared" si="3"/>
        <v>30430</v>
      </c>
      <c r="I225" s="14" t="str">
        <f t="shared" si="1"/>
        <v>Approval Threshold</v>
      </c>
    </row>
    <row r="226">
      <c r="A226" s="24" t="s">
        <v>1107</v>
      </c>
      <c r="B226" s="22">
        <v>151.0</v>
      </c>
      <c r="C226" s="9">
        <v>1.5454019E7</v>
      </c>
      <c r="D226" s="9">
        <v>4.6407555E7</v>
      </c>
      <c r="E226" s="10" t="str">
        <f>IF(C226&gt;percent,"YES","NO")</f>
        <v>NO</v>
      </c>
      <c r="F226" s="19">
        <v>126000.0</v>
      </c>
      <c r="G226" s="12" t="str">
        <f t="shared" si="2"/>
        <v>NOT FUNDED</v>
      </c>
      <c r="H226" s="20">
        <f t="shared" si="3"/>
        <v>30430</v>
      </c>
      <c r="I226" s="14" t="str">
        <f t="shared" si="1"/>
        <v>Approval Threshold</v>
      </c>
    </row>
    <row r="227">
      <c r="A227" s="24" t="s">
        <v>1108</v>
      </c>
      <c r="B227" s="22">
        <v>115.0</v>
      </c>
      <c r="C227" s="9">
        <v>1.5429989E7</v>
      </c>
      <c r="D227" s="9">
        <v>4.2306227E7</v>
      </c>
      <c r="E227" s="10" t="str">
        <f>IF(C227&gt;percent,"YES","NO")</f>
        <v>NO</v>
      </c>
      <c r="F227" s="19">
        <v>75000.0</v>
      </c>
      <c r="G227" s="12" t="str">
        <f t="shared" si="2"/>
        <v>NOT FUNDED</v>
      </c>
      <c r="H227" s="20">
        <f t="shared" si="3"/>
        <v>30430</v>
      </c>
      <c r="I227" s="14" t="str">
        <f t="shared" si="1"/>
        <v>Approval Threshold</v>
      </c>
    </row>
    <row r="228">
      <c r="A228" s="24" t="s">
        <v>1109</v>
      </c>
      <c r="B228" s="22">
        <v>115.0</v>
      </c>
      <c r="C228" s="9">
        <v>1.5429109E7</v>
      </c>
      <c r="D228" s="9">
        <v>4.0848042E7</v>
      </c>
      <c r="E228" s="10" t="str">
        <f>IF(C228&gt;percent,"YES","NO")</f>
        <v>NO</v>
      </c>
      <c r="F228" s="19">
        <v>130000.0</v>
      </c>
      <c r="G228" s="12" t="str">
        <f t="shared" si="2"/>
        <v>NOT FUNDED</v>
      </c>
      <c r="H228" s="20">
        <f t="shared" si="3"/>
        <v>30430</v>
      </c>
      <c r="I228" s="14" t="str">
        <f t="shared" si="1"/>
        <v>Approval Threshold</v>
      </c>
    </row>
    <row r="229">
      <c r="A229" s="24" t="s">
        <v>1110</v>
      </c>
      <c r="B229" s="22">
        <v>130.0</v>
      </c>
      <c r="C229" s="9">
        <v>1.5391954E7</v>
      </c>
      <c r="D229" s="9">
        <v>4.4744119E7</v>
      </c>
      <c r="E229" s="10" t="str">
        <f>IF(C229&gt;percent,"YES","NO")</f>
        <v>NO</v>
      </c>
      <c r="F229" s="19">
        <v>150000.0</v>
      </c>
      <c r="G229" s="12" t="str">
        <f t="shared" si="2"/>
        <v>NOT FUNDED</v>
      </c>
      <c r="H229" s="20">
        <f t="shared" si="3"/>
        <v>30430</v>
      </c>
      <c r="I229" s="14" t="str">
        <f t="shared" si="1"/>
        <v>Approval Threshold</v>
      </c>
    </row>
    <row r="230">
      <c r="A230" s="24" t="s">
        <v>1111</v>
      </c>
      <c r="B230" s="22">
        <v>111.0</v>
      </c>
      <c r="C230" s="9">
        <v>1.5265404E7</v>
      </c>
      <c r="D230" s="9">
        <v>4.3603549E7</v>
      </c>
      <c r="E230" s="10" t="str">
        <f>IF(C230&gt;percent,"YES","NO")</f>
        <v>NO</v>
      </c>
      <c r="F230" s="19">
        <v>137700.0</v>
      </c>
      <c r="G230" s="12" t="str">
        <f t="shared" si="2"/>
        <v>NOT FUNDED</v>
      </c>
      <c r="H230" s="20">
        <f t="shared" si="3"/>
        <v>30430</v>
      </c>
      <c r="I230" s="14" t="str">
        <f t="shared" si="1"/>
        <v>Approval Threshold</v>
      </c>
    </row>
    <row r="231">
      <c r="A231" s="24" t="s">
        <v>1112</v>
      </c>
      <c r="B231" s="22">
        <v>104.0</v>
      </c>
      <c r="C231" s="9">
        <v>1.5257102E7</v>
      </c>
      <c r="D231" s="9">
        <v>5.0107594E7</v>
      </c>
      <c r="E231" s="10" t="str">
        <f>IF(C231&gt;percent,"YES","NO")</f>
        <v>NO</v>
      </c>
      <c r="F231" s="19">
        <v>80000.0</v>
      </c>
      <c r="G231" s="12" t="str">
        <f t="shared" si="2"/>
        <v>NOT FUNDED</v>
      </c>
      <c r="H231" s="20">
        <f t="shared" si="3"/>
        <v>30430</v>
      </c>
      <c r="I231" s="14" t="str">
        <f t="shared" si="1"/>
        <v>Approval Threshold</v>
      </c>
    </row>
    <row r="232">
      <c r="A232" s="24" t="s">
        <v>1113</v>
      </c>
      <c r="B232" s="22">
        <v>119.0</v>
      </c>
      <c r="C232" s="9">
        <v>1.5185764E7</v>
      </c>
      <c r="D232" s="9">
        <v>4.5056718E7</v>
      </c>
      <c r="E232" s="10" t="str">
        <f>IF(C232&gt;percent,"YES","NO")</f>
        <v>NO</v>
      </c>
      <c r="F232" s="19">
        <v>100000.0</v>
      </c>
      <c r="G232" s="12" t="str">
        <f t="shared" si="2"/>
        <v>NOT FUNDED</v>
      </c>
      <c r="H232" s="20">
        <f t="shared" si="3"/>
        <v>30430</v>
      </c>
      <c r="I232" s="14" t="str">
        <f t="shared" si="1"/>
        <v>Approval Threshold</v>
      </c>
    </row>
    <row r="233">
      <c r="A233" s="24" t="s">
        <v>1114</v>
      </c>
      <c r="B233" s="22">
        <v>103.0</v>
      </c>
      <c r="C233" s="9">
        <v>1.5122438E7</v>
      </c>
      <c r="D233" s="9">
        <v>4.7254996E7</v>
      </c>
      <c r="E233" s="10" t="str">
        <f>IF(C233&gt;percent,"YES","NO")</f>
        <v>NO</v>
      </c>
      <c r="F233" s="19">
        <v>150000.0</v>
      </c>
      <c r="G233" s="12" t="str">
        <f t="shared" si="2"/>
        <v>NOT FUNDED</v>
      </c>
      <c r="H233" s="20">
        <f t="shared" si="3"/>
        <v>30430</v>
      </c>
      <c r="I233" s="14" t="str">
        <f t="shared" si="1"/>
        <v>Approval Threshold</v>
      </c>
    </row>
    <row r="234">
      <c r="A234" s="24" t="s">
        <v>1115</v>
      </c>
      <c r="B234" s="22">
        <v>105.0</v>
      </c>
      <c r="C234" s="9">
        <v>1.5073605E7</v>
      </c>
      <c r="D234" s="9">
        <v>5.195586E7</v>
      </c>
      <c r="E234" s="10" t="str">
        <f>IF(C234&gt;percent,"YES","NO")</f>
        <v>NO</v>
      </c>
      <c r="F234" s="19">
        <v>80000.0</v>
      </c>
      <c r="G234" s="12" t="str">
        <f t="shared" si="2"/>
        <v>NOT FUNDED</v>
      </c>
      <c r="H234" s="20">
        <f t="shared" si="3"/>
        <v>30430</v>
      </c>
      <c r="I234" s="14" t="str">
        <f t="shared" si="1"/>
        <v>Approval Threshold</v>
      </c>
    </row>
    <row r="235">
      <c r="A235" s="24" t="s">
        <v>1116</v>
      </c>
      <c r="B235" s="22">
        <v>128.0</v>
      </c>
      <c r="C235" s="9">
        <v>1.5071191E7</v>
      </c>
      <c r="D235" s="9">
        <v>4.839207E7</v>
      </c>
      <c r="E235" s="10" t="str">
        <f>IF(C235&gt;percent,"YES","NO")</f>
        <v>NO</v>
      </c>
      <c r="F235" s="19">
        <v>85000.0</v>
      </c>
      <c r="G235" s="12" t="str">
        <f t="shared" si="2"/>
        <v>NOT FUNDED</v>
      </c>
      <c r="H235" s="20">
        <f t="shared" si="3"/>
        <v>30430</v>
      </c>
      <c r="I235" s="14" t="str">
        <f t="shared" si="1"/>
        <v>Approval Threshold</v>
      </c>
    </row>
    <row r="236">
      <c r="A236" s="24" t="s">
        <v>1117</v>
      </c>
      <c r="B236" s="22">
        <v>108.0</v>
      </c>
      <c r="C236" s="9">
        <v>1.5068406E7</v>
      </c>
      <c r="D236" s="9">
        <v>4.1292562E7</v>
      </c>
      <c r="E236" s="10" t="str">
        <f>IF(C236&gt;percent,"YES","NO")</f>
        <v>NO</v>
      </c>
      <c r="F236" s="19">
        <v>65565.0</v>
      </c>
      <c r="G236" s="12" t="str">
        <f t="shared" si="2"/>
        <v>NOT FUNDED</v>
      </c>
      <c r="H236" s="20">
        <f t="shared" si="3"/>
        <v>30430</v>
      </c>
      <c r="I236" s="14" t="str">
        <f t="shared" si="1"/>
        <v>Approval Threshold</v>
      </c>
    </row>
    <row r="237">
      <c r="A237" s="24" t="s">
        <v>1118</v>
      </c>
      <c r="B237" s="22">
        <v>105.0</v>
      </c>
      <c r="C237" s="9">
        <v>1.5004107E7</v>
      </c>
      <c r="D237" s="9">
        <v>4.6768748E7</v>
      </c>
      <c r="E237" s="10" t="str">
        <f>IF(C237&gt;percent,"YES","NO")</f>
        <v>NO</v>
      </c>
      <c r="F237" s="19">
        <v>150000.0</v>
      </c>
      <c r="G237" s="12" t="str">
        <f t="shared" si="2"/>
        <v>NOT FUNDED</v>
      </c>
      <c r="H237" s="20">
        <f t="shared" si="3"/>
        <v>30430</v>
      </c>
      <c r="I237" s="14" t="str">
        <f t="shared" si="1"/>
        <v>Approval Threshold</v>
      </c>
    </row>
    <row r="238">
      <c r="A238" s="24" t="s">
        <v>1119</v>
      </c>
      <c r="B238" s="22">
        <v>142.0</v>
      </c>
      <c r="C238" s="9">
        <v>1.4952227E7</v>
      </c>
      <c r="D238" s="9">
        <v>4.5816054E7</v>
      </c>
      <c r="E238" s="10" t="str">
        <f>IF(C238&gt;percent,"YES","NO")</f>
        <v>NO</v>
      </c>
      <c r="F238" s="19">
        <v>15500.0</v>
      </c>
      <c r="G238" s="12" t="str">
        <f t="shared" si="2"/>
        <v>NOT FUNDED</v>
      </c>
      <c r="H238" s="20">
        <f t="shared" si="3"/>
        <v>30430</v>
      </c>
      <c r="I238" s="14" t="str">
        <f t="shared" si="1"/>
        <v>Approval Threshold</v>
      </c>
    </row>
    <row r="239">
      <c r="A239" s="24" t="s">
        <v>1120</v>
      </c>
      <c r="B239" s="22">
        <v>123.0</v>
      </c>
      <c r="C239" s="9">
        <v>1.4917097E7</v>
      </c>
      <c r="D239" s="9">
        <v>4.3520019E7</v>
      </c>
      <c r="E239" s="10" t="str">
        <f>IF(C239&gt;percent,"YES","NO")</f>
        <v>NO</v>
      </c>
      <c r="F239" s="19">
        <v>100000.0</v>
      </c>
      <c r="G239" s="12" t="str">
        <f t="shared" si="2"/>
        <v>NOT FUNDED</v>
      </c>
      <c r="H239" s="20">
        <f t="shared" si="3"/>
        <v>30430</v>
      </c>
      <c r="I239" s="14" t="str">
        <f t="shared" si="1"/>
        <v>Approval Threshold</v>
      </c>
    </row>
    <row r="240">
      <c r="A240" s="24" t="s">
        <v>1121</v>
      </c>
      <c r="B240" s="22">
        <v>118.0</v>
      </c>
      <c r="C240" s="9">
        <v>1.4864851E7</v>
      </c>
      <c r="D240" s="9">
        <v>4.7432506E7</v>
      </c>
      <c r="E240" s="10" t="str">
        <f>IF(C240&gt;percent,"YES","NO")</f>
        <v>NO</v>
      </c>
      <c r="F240" s="19">
        <v>150000.0</v>
      </c>
      <c r="G240" s="12" t="str">
        <f t="shared" si="2"/>
        <v>NOT FUNDED</v>
      </c>
      <c r="H240" s="20">
        <f t="shared" si="3"/>
        <v>30430</v>
      </c>
      <c r="I240" s="14" t="str">
        <f t="shared" si="1"/>
        <v>Approval Threshold</v>
      </c>
    </row>
    <row r="241">
      <c r="A241" s="24" t="s">
        <v>1122</v>
      </c>
      <c r="B241" s="22">
        <v>130.0</v>
      </c>
      <c r="C241" s="9">
        <v>1.4854738E7</v>
      </c>
      <c r="D241" s="9">
        <v>4.423613E7</v>
      </c>
      <c r="E241" s="10" t="str">
        <f>IF(C241&gt;percent,"YES","NO")</f>
        <v>NO</v>
      </c>
      <c r="F241" s="19">
        <v>150000.0</v>
      </c>
      <c r="G241" s="12" t="str">
        <f t="shared" si="2"/>
        <v>NOT FUNDED</v>
      </c>
      <c r="H241" s="20">
        <f t="shared" si="3"/>
        <v>30430</v>
      </c>
      <c r="I241" s="14" t="str">
        <f t="shared" si="1"/>
        <v>Approval Threshold</v>
      </c>
    </row>
    <row r="242">
      <c r="A242" s="24" t="s">
        <v>1123</v>
      </c>
      <c r="B242" s="22">
        <v>121.0</v>
      </c>
      <c r="C242" s="9">
        <v>1.4827812E7</v>
      </c>
      <c r="D242" s="9">
        <v>4.0071199E7</v>
      </c>
      <c r="E242" s="10" t="str">
        <f>IF(C242&gt;percent,"YES","NO")</f>
        <v>NO</v>
      </c>
      <c r="F242" s="19">
        <v>30000.0</v>
      </c>
      <c r="G242" s="12" t="str">
        <f t="shared" si="2"/>
        <v>NOT FUNDED</v>
      </c>
      <c r="H242" s="20">
        <f t="shared" si="3"/>
        <v>30430</v>
      </c>
      <c r="I242" s="14" t="str">
        <f t="shared" si="1"/>
        <v>Approval Threshold</v>
      </c>
    </row>
    <row r="243">
      <c r="A243" s="24" t="s">
        <v>1124</v>
      </c>
      <c r="B243" s="22">
        <v>110.0</v>
      </c>
      <c r="C243" s="9">
        <v>1.4732449E7</v>
      </c>
      <c r="D243" s="9">
        <v>4.2274444E7</v>
      </c>
      <c r="E243" s="10" t="str">
        <f>IF(C243&gt;percent,"YES","NO")</f>
        <v>NO</v>
      </c>
      <c r="F243" s="19">
        <v>84268.0</v>
      </c>
      <c r="G243" s="12" t="str">
        <f t="shared" si="2"/>
        <v>NOT FUNDED</v>
      </c>
      <c r="H243" s="20">
        <f t="shared" si="3"/>
        <v>30430</v>
      </c>
      <c r="I243" s="14" t="str">
        <f t="shared" si="1"/>
        <v>Approval Threshold</v>
      </c>
    </row>
    <row r="244">
      <c r="A244" s="24" t="s">
        <v>1125</v>
      </c>
      <c r="B244" s="22">
        <v>109.0</v>
      </c>
      <c r="C244" s="9">
        <v>1.4729953E7</v>
      </c>
      <c r="D244" s="9">
        <v>4.2808729E7</v>
      </c>
      <c r="E244" s="10" t="str">
        <f>IF(C244&gt;percent,"YES","NO")</f>
        <v>NO</v>
      </c>
      <c r="F244" s="19">
        <v>50000.0</v>
      </c>
      <c r="G244" s="12" t="str">
        <f t="shared" si="2"/>
        <v>NOT FUNDED</v>
      </c>
      <c r="H244" s="20">
        <f t="shared" si="3"/>
        <v>30430</v>
      </c>
      <c r="I244" s="14" t="str">
        <f t="shared" si="1"/>
        <v>Approval Threshold</v>
      </c>
    </row>
    <row r="245">
      <c r="A245" s="24" t="s">
        <v>1126</v>
      </c>
      <c r="B245" s="22">
        <v>103.0</v>
      </c>
      <c r="C245" s="9">
        <v>1.4706234E7</v>
      </c>
      <c r="D245" s="9">
        <v>5.0389964E7</v>
      </c>
      <c r="E245" s="10" t="str">
        <f>IF(C245&gt;percent,"YES","NO")</f>
        <v>NO</v>
      </c>
      <c r="F245" s="19">
        <v>25000.0</v>
      </c>
      <c r="G245" s="12" t="str">
        <f t="shared" si="2"/>
        <v>NOT FUNDED</v>
      </c>
      <c r="H245" s="20">
        <f t="shared" si="3"/>
        <v>30430</v>
      </c>
      <c r="I245" s="14" t="str">
        <f t="shared" si="1"/>
        <v>Approval Threshold</v>
      </c>
    </row>
    <row r="246">
      <c r="A246" s="24" t="s">
        <v>1127</v>
      </c>
      <c r="B246" s="22">
        <v>175.0</v>
      </c>
      <c r="C246" s="9">
        <v>1.4584993E7</v>
      </c>
      <c r="D246" s="9">
        <v>5.1202903E7</v>
      </c>
      <c r="E246" s="10" t="str">
        <f>IF(C246&gt;percent,"YES","NO")</f>
        <v>NO</v>
      </c>
      <c r="F246" s="19">
        <v>96400.0</v>
      </c>
      <c r="G246" s="12" t="str">
        <f t="shared" si="2"/>
        <v>NOT FUNDED</v>
      </c>
      <c r="H246" s="20">
        <f t="shared" si="3"/>
        <v>30430</v>
      </c>
      <c r="I246" s="14" t="str">
        <f t="shared" si="1"/>
        <v>Approval Threshold</v>
      </c>
    </row>
    <row r="247">
      <c r="A247" s="24" t="s">
        <v>1128</v>
      </c>
      <c r="B247" s="22">
        <v>119.0</v>
      </c>
      <c r="C247" s="9">
        <v>1.4561492E7</v>
      </c>
      <c r="D247" s="9">
        <v>5.2239359E7</v>
      </c>
      <c r="E247" s="10" t="str">
        <f>IF(C247&gt;percent,"YES","NO")</f>
        <v>NO</v>
      </c>
      <c r="F247" s="19">
        <v>150000.0</v>
      </c>
      <c r="G247" s="12" t="str">
        <f t="shared" si="2"/>
        <v>NOT FUNDED</v>
      </c>
      <c r="H247" s="20">
        <f t="shared" si="3"/>
        <v>30430</v>
      </c>
      <c r="I247" s="14" t="str">
        <f t="shared" si="1"/>
        <v>Approval Threshold</v>
      </c>
    </row>
    <row r="248">
      <c r="A248" s="24" t="s">
        <v>1129</v>
      </c>
      <c r="B248" s="22">
        <v>108.0</v>
      </c>
      <c r="C248" s="9">
        <v>1.4535217E7</v>
      </c>
      <c r="D248" s="9">
        <v>4.2736126E7</v>
      </c>
      <c r="E248" s="10" t="str">
        <f>IF(C248&gt;percent,"YES","NO")</f>
        <v>NO</v>
      </c>
      <c r="F248" s="19">
        <v>105000.0</v>
      </c>
      <c r="G248" s="12" t="str">
        <f t="shared" si="2"/>
        <v>NOT FUNDED</v>
      </c>
      <c r="H248" s="20">
        <f t="shared" si="3"/>
        <v>30430</v>
      </c>
      <c r="I248" s="14" t="str">
        <f t="shared" si="1"/>
        <v>Approval Threshold</v>
      </c>
    </row>
    <row r="249">
      <c r="A249" s="24" t="s">
        <v>1130</v>
      </c>
      <c r="B249" s="22">
        <v>112.0</v>
      </c>
      <c r="C249" s="9">
        <v>1.4515864E7</v>
      </c>
      <c r="D249" s="9">
        <v>4.5629723E7</v>
      </c>
      <c r="E249" s="10" t="str">
        <f>IF(C249&gt;percent,"YES","NO")</f>
        <v>NO</v>
      </c>
      <c r="F249" s="19">
        <v>100000.0</v>
      </c>
      <c r="G249" s="12" t="str">
        <f t="shared" si="2"/>
        <v>NOT FUNDED</v>
      </c>
      <c r="H249" s="20">
        <f t="shared" si="3"/>
        <v>30430</v>
      </c>
      <c r="I249" s="14" t="str">
        <f t="shared" si="1"/>
        <v>Approval Threshold</v>
      </c>
    </row>
    <row r="250">
      <c r="A250" s="24" t="s">
        <v>1131</v>
      </c>
      <c r="B250" s="22">
        <v>135.0</v>
      </c>
      <c r="C250" s="9">
        <v>1.4445182E7</v>
      </c>
      <c r="D250" s="9">
        <v>4.6208515E7</v>
      </c>
      <c r="E250" s="10" t="str">
        <f>IF(C250&gt;percent,"YES","NO")</f>
        <v>NO</v>
      </c>
      <c r="F250" s="19">
        <v>105000.0</v>
      </c>
      <c r="G250" s="12" t="str">
        <f t="shared" si="2"/>
        <v>NOT FUNDED</v>
      </c>
      <c r="H250" s="20">
        <f t="shared" si="3"/>
        <v>30430</v>
      </c>
      <c r="I250" s="14" t="str">
        <f t="shared" si="1"/>
        <v>Approval Threshold</v>
      </c>
    </row>
    <row r="251">
      <c r="A251" s="24" t="s">
        <v>1132</v>
      </c>
      <c r="B251" s="22">
        <v>108.0</v>
      </c>
      <c r="C251" s="9">
        <v>1.443579E7</v>
      </c>
      <c r="D251" s="9">
        <v>4.5035278E7</v>
      </c>
      <c r="E251" s="10" t="str">
        <f>IF(C251&gt;percent,"YES","NO")</f>
        <v>NO</v>
      </c>
      <c r="F251" s="19">
        <v>55000.0</v>
      </c>
      <c r="G251" s="12" t="str">
        <f t="shared" si="2"/>
        <v>NOT FUNDED</v>
      </c>
      <c r="H251" s="20">
        <f t="shared" si="3"/>
        <v>30430</v>
      </c>
      <c r="I251" s="14" t="str">
        <f t="shared" si="1"/>
        <v>Approval Threshold</v>
      </c>
    </row>
    <row r="252">
      <c r="A252" s="24" t="s">
        <v>1133</v>
      </c>
      <c r="B252" s="22">
        <v>117.0</v>
      </c>
      <c r="C252" s="9">
        <v>1.4421175E7</v>
      </c>
      <c r="D252" s="9">
        <v>4.3337089E7</v>
      </c>
      <c r="E252" s="10" t="str">
        <f>IF(C252&gt;percent,"YES","NO")</f>
        <v>NO</v>
      </c>
      <c r="F252" s="19">
        <v>35000.0</v>
      </c>
      <c r="G252" s="12" t="str">
        <f t="shared" si="2"/>
        <v>NOT FUNDED</v>
      </c>
      <c r="H252" s="20">
        <f t="shared" si="3"/>
        <v>30430</v>
      </c>
      <c r="I252" s="14" t="str">
        <f t="shared" si="1"/>
        <v>Approval Threshold</v>
      </c>
    </row>
    <row r="253">
      <c r="A253" s="24" t="s">
        <v>1134</v>
      </c>
      <c r="B253" s="22">
        <v>112.0</v>
      </c>
      <c r="C253" s="9">
        <v>1.4404162E7</v>
      </c>
      <c r="D253" s="9">
        <v>4.4868244E7</v>
      </c>
      <c r="E253" s="10" t="str">
        <f>IF(C253&gt;percent,"YES","NO")</f>
        <v>NO</v>
      </c>
      <c r="F253" s="19">
        <v>135000.0</v>
      </c>
      <c r="G253" s="12" t="str">
        <f t="shared" si="2"/>
        <v>NOT FUNDED</v>
      </c>
      <c r="H253" s="20">
        <f t="shared" si="3"/>
        <v>30430</v>
      </c>
      <c r="I253" s="14" t="str">
        <f t="shared" si="1"/>
        <v>Approval Threshold</v>
      </c>
    </row>
    <row r="254">
      <c r="A254" s="24" t="s">
        <v>1135</v>
      </c>
      <c r="B254" s="22">
        <v>107.0</v>
      </c>
      <c r="C254" s="9">
        <v>1.4214475E7</v>
      </c>
      <c r="D254" s="9">
        <v>5.2518898E7</v>
      </c>
      <c r="E254" s="10" t="str">
        <f>IF(C254&gt;percent,"YES","NO")</f>
        <v>NO</v>
      </c>
      <c r="F254" s="19">
        <v>150000.0</v>
      </c>
      <c r="G254" s="12" t="str">
        <f t="shared" si="2"/>
        <v>NOT FUNDED</v>
      </c>
      <c r="H254" s="20">
        <f t="shared" si="3"/>
        <v>30430</v>
      </c>
      <c r="I254" s="14" t="str">
        <f t="shared" si="1"/>
        <v>Approval Threshold</v>
      </c>
    </row>
    <row r="255">
      <c r="A255" s="24" t="s">
        <v>1136</v>
      </c>
      <c r="B255" s="22">
        <v>111.0</v>
      </c>
      <c r="C255" s="9">
        <v>1.4106672E7</v>
      </c>
      <c r="D255" s="9">
        <v>4.6723849E7</v>
      </c>
      <c r="E255" s="10" t="str">
        <f>IF(C255&gt;percent,"YES","NO")</f>
        <v>NO</v>
      </c>
      <c r="F255" s="19">
        <v>100000.0</v>
      </c>
      <c r="G255" s="12" t="str">
        <f t="shared" si="2"/>
        <v>NOT FUNDED</v>
      </c>
      <c r="H255" s="20">
        <f t="shared" si="3"/>
        <v>30430</v>
      </c>
      <c r="I255" s="14" t="str">
        <f t="shared" si="1"/>
        <v>Approval Threshold</v>
      </c>
    </row>
    <row r="256">
      <c r="A256" s="24" t="s">
        <v>1137</v>
      </c>
      <c r="B256" s="22">
        <v>133.0</v>
      </c>
      <c r="C256" s="9">
        <v>1.4100804E7</v>
      </c>
      <c r="D256" s="9">
        <v>4.4140371E7</v>
      </c>
      <c r="E256" s="10" t="str">
        <f>IF(C256&gt;percent,"YES","NO")</f>
        <v>NO</v>
      </c>
      <c r="F256" s="19">
        <v>100000.0</v>
      </c>
      <c r="G256" s="12" t="str">
        <f t="shared" si="2"/>
        <v>NOT FUNDED</v>
      </c>
      <c r="H256" s="20">
        <f t="shared" si="3"/>
        <v>30430</v>
      </c>
      <c r="I256" s="14" t="str">
        <f t="shared" si="1"/>
        <v>Approval Threshold</v>
      </c>
    </row>
    <row r="257">
      <c r="A257" s="24" t="s">
        <v>1138</v>
      </c>
      <c r="B257" s="22">
        <v>102.0</v>
      </c>
      <c r="C257" s="9">
        <v>1.4030429E7</v>
      </c>
      <c r="D257" s="9">
        <v>4.2880543E7</v>
      </c>
      <c r="E257" s="10" t="str">
        <f>IF(C257&gt;percent,"YES","NO")</f>
        <v>NO</v>
      </c>
      <c r="F257" s="19">
        <v>100000.0</v>
      </c>
      <c r="G257" s="12" t="str">
        <f t="shared" si="2"/>
        <v>NOT FUNDED</v>
      </c>
      <c r="H257" s="20">
        <f t="shared" si="3"/>
        <v>30430</v>
      </c>
      <c r="I257" s="14" t="str">
        <f t="shared" si="1"/>
        <v>Approval Threshold</v>
      </c>
    </row>
    <row r="258">
      <c r="A258" s="24" t="s">
        <v>1139</v>
      </c>
      <c r="B258" s="22">
        <v>111.0</v>
      </c>
      <c r="C258" s="9">
        <v>1.4014029E7</v>
      </c>
      <c r="D258" s="9">
        <v>4.3572135E7</v>
      </c>
      <c r="E258" s="10" t="str">
        <f>IF(C258&gt;percent,"YES","NO")</f>
        <v>NO</v>
      </c>
      <c r="F258" s="19">
        <v>99000.0</v>
      </c>
      <c r="G258" s="12" t="str">
        <f t="shared" si="2"/>
        <v>NOT FUNDED</v>
      </c>
      <c r="H258" s="20">
        <f t="shared" si="3"/>
        <v>30430</v>
      </c>
      <c r="I258" s="14" t="str">
        <f t="shared" si="1"/>
        <v>Approval Threshold</v>
      </c>
    </row>
    <row r="259">
      <c r="A259" s="24" t="s">
        <v>1140</v>
      </c>
      <c r="B259" s="22">
        <v>156.0</v>
      </c>
      <c r="C259" s="9">
        <v>1.399585E7</v>
      </c>
      <c r="D259" s="9">
        <v>4.736457E7</v>
      </c>
      <c r="E259" s="10" t="str">
        <f>IF(C259&gt;percent,"YES","NO")</f>
        <v>NO</v>
      </c>
      <c r="F259" s="19">
        <v>100000.0</v>
      </c>
      <c r="G259" s="12" t="str">
        <f t="shared" si="2"/>
        <v>NOT FUNDED</v>
      </c>
      <c r="H259" s="20">
        <f t="shared" si="3"/>
        <v>30430</v>
      </c>
      <c r="I259" s="14" t="str">
        <f t="shared" si="1"/>
        <v>Approval Threshold</v>
      </c>
    </row>
    <row r="260">
      <c r="A260" s="24" t="s">
        <v>1141</v>
      </c>
      <c r="B260" s="22">
        <v>123.0</v>
      </c>
      <c r="C260" s="9">
        <v>1.3977797E7</v>
      </c>
      <c r="D260" s="9">
        <v>4.5283843E7</v>
      </c>
      <c r="E260" s="10" t="str">
        <f>IF(C260&gt;percent,"YES","NO")</f>
        <v>NO</v>
      </c>
      <c r="F260" s="19">
        <v>120000.0</v>
      </c>
      <c r="G260" s="12" t="str">
        <f t="shared" si="2"/>
        <v>NOT FUNDED</v>
      </c>
      <c r="H260" s="20">
        <f t="shared" si="3"/>
        <v>30430</v>
      </c>
      <c r="I260" s="14" t="str">
        <f t="shared" si="1"/>
        <v>Approval Threshold</v>
      </c>
    </row>
    <row r="261">
      <c r="A261" s="24" t="s">
        <v>1142</v>
      </c>
      <c r="B261" s="22">
        <v>102.0</v>
      </c>
      <c r="C261" s="9">
        <v>1.3932368E7</v>
      </c>
      <c r="D261" s="9">
        <v>4.1574934E7</v>
      </c>
      <c r="E261" s="10" t="str">
        <f>IF(C261&gt;percent,"YES","NO")</f>
        <v>NO</v>
      </c>
      <c r="F261" s="19">
        <v>140000.0</v>
      </c>
      <c r="G261" s="12" t="str">
        <f t="shared" si="2"/>
        <v>NOT FUNDED</v>
      </c>
      <c r="H261" s="20">
        <f t="shared" si="3"/>
        <v>30430</v>
      </c>
      <c r="I261" s="14" t="str">
        <f t="shared" si="1"/>
        <v>Approval Threshold</v>
      </c>
    </row>
    <row r="262">
      <c r="A262" s="24" t="s">
        <v>1143</v>
      </c>
      <c r="B262" s="22">
        <v>110.0</v>
      </c>
      <c r="C262" s="9">
        <v>1.391372E7</v>
      </c>
      <c r="D262" s="9">
        <v>4.4975748E7</v>
      </c>
      <c r="E262" s="10" t="str">
        <f>IF(C262&gt;percent,"YES","NO")</f>
        <v>NO</v>
      </c>
      <c r="F262" s="19">
        <v>120000.0</v>
      </c>
      <c r="G262" s="12" t="str">
        <f t="shared" si="2"/>
        <v>NOT FUNDED</v>
      </c>
      <c r="H262" s="20">
        <f t="shared" si="3"/>
        <v>30430</v>
      </c>
      <c r="I262" s="14" t="str">
        <f t="shared" si="1"/>
        <v>Approval Threshold</v>
      </c>
    </row>
    <row r="263">
      <c r="A263" s="24" t="s">
        <v>1144</v>
      </c>
      <c r="B263" s="22">
        <v>114.0</v>
      </c>
      <c r="C263" s="9">
        <v>1.3886943E7</v>
      </c>
      <c r="D263" s="9">
        <v>4.565154E7</v>
      </c>
      <c r="E263" s="10" t="str">
        <f>IF(C263&gt;percent,"YES","NO")</f>
        <v>NO</v>
      </c>
      <c r="F263" s="19">
        <v>135000.0</v>
      </c>
      <c r="G263" s="12" t="str">
        <f t="shared" si="2"/>
        <v>NOT FUNDED</v>
      </c>
      <c r="H263" s="20">
        <f t="shared" si="3"/>
        <v>30430</v>
      </c>
      <c r="I263" s="14" t="str">
        <f t="shared" si="1"/>
        <v>Approval Threshold</v>
      </c>
    </row>
    <row r="264">
      <c r="A264" s="24" t="s">
        <v>1145</v>
      </c>
      <c r="B264" s="22">
        <v>123.0</v>
      </c>
      <c r="C264" s="9">
        <v>1.3838952E7</v>
      </c>
      <c r="D264" s="9">
        <v>4.9239437E7</v>
      </c>
      <c r="E264" s="10" t="str">
        <f>IF(C264&gt;percent,"YES","NO")</f>
        <v>NO</v>
      </c>
      <c r="F264" s="19">
        <v>150000.0</v>
      </c>
      <c r="G264" s="12" t="str">
        <f t="shared" si="2"/>
        <v>NOT FUNDED</v>
      </c>
      <c r="H264" s="20">
        <f t="shared" si="3"/>
        <v>30430</v>
      </c>
      <c r="I264" s="14" t="str">
        <f t="shared" si="1"/>
        <v>Approval Threshold</v>
      </c>
    </row>
    <row r="265">
      <c r="A265" s="24" t="s">
        <v>1146</v>
      </c>
      <c r="B265" s="22">
        <v>111.0</v>
      </c>
      <c r="C265" s="9">
        <v>1.3767141E7</v>
      </c>
      <c r="D265" s="9">
        <v>4.2984596E7</v>
      </c>
      <c r="E265" s="10" t="str">
        <f>IF(C265&gt;percent,"YES","NO")</f>
        <v>NO</v>
      </c>
      <c r="F265" s="19">
        <v>97900.0</v>
      </c>
      <c r="G265" s="12" t="str">
        <f t="shared" si="2"/>
        <v>NOT FUNDED</v>
      </c>
      <c r="H265" s="20">
        <f t="shared" si="3"/>
        <v>30430</v>
      </c>
      <c r="I265" s="14" t="str">
        <f t="shared" si="1"/>
        <v>Approval Threshold</v>
      </c>
    </row>
    <row r="266">
      <c r="A266" s="24" t="s">
        <v>1147</v>
      </c>
      <c r="B266" s="22">
        <v>103.0</v>
      </c>
      <c r="C266" s="9">
        <v>1.3745779E7</v>
      </c>
      <c r="D266" s="9">
        <v>4.386173E7</v>
      </c>
      <c r="E266" s="10" t="str">
        <f>IF(C266&gt;percent,"YES","NO")</f>
        <v>NO</v>
      </c>
      <c r="F266" s="19">
        <v>49073.0</v>
      </c>
      <c r="G266" s="12" t="str">
        <f t="shared" si="2"/>
        <v>NOT FUNDED</v>
      </c>
      <c r="H266" s="20">
        <f t="shared" si="3"/>
        <v>30430</v>
      </c>
      <c r="I266" s="14" t="str">
        <f t="shared" si="1"/>
        <v>Approval Threshold</v>
      </c>
    </row>
    <row r="267">
      <c r="A267" s="24" t="s">
        <v>1148</v>
      </c>
      <c r="B267" s="22">
        <v>119.0</v>
      </c>
      <c r="C267" s="9">
        <v>1.3692365E7</v>
      </c>
      <c r="D267" s="9">
        <v>4.4596392E7</v>
      </c>
      <c r="E267" s="10" t="str">
        <f>IF(C267&gt;percent,"YES","NO")</f>
        <v>NO</v>
      </c>
      <c r="F267" s="19">
        <v>150000.0</v>
      </c>
      <c r="G267" s="12" t="str">
        <f t="shared" si="2"/>
        <v>NOT FUNDED</v>
      </c>
      <c r="H267" s="20">
        <f t="shared" si="3"/>
        <v>30430</v>
      </c>
      <c r="I267" s="14" t="str">
        <f t="shared" si="1"/>
        <v>Approval Threshold</v>
      </c>
    </row>
    <row r="268">
      <c r="A268" s="24" t="s">
        <v>1149</v>
      </c>
      <c r="B268" s="22">
        <v>112.0</v>
      </c>
      <c r="C268" s="9">
        <v>1.3666344E7</v>
      </c>
      <c r="D268" s="9">
        <v>5.499034E7</v>
      </c>
      <c r="E268" s="10" t="str">
        <f>IF(C268&gt;percent,"YES","NO")</f>
        <v>NO</v>
      </c>
      <c r="F268" s="19">
        <v>150000.0</v>
      </c>
      <c r="G268" s="12" t="str">
        <f t="shared" si="2"/>
        <v>NOT FUNDED</v>
      </c>
      <c r="H268" s="20">
        <f t="shared" si="3"/>
        <v>30430</v>
      </c>
      <c r="I268" s="14" t="str">
        <f t="shared" si="1"/>
        <v>Approval Threshold</v>
      </c>
    </row>
    <row r="269">
      <c r="A269" s="24" t="s">
        <v>1150</v>
      </c>
      <c r="B269" s="22">
        <v>141.0</v>
      </c>
      <c r="C269" s="9">
        <v>1.3632044E7</v>
      </c>
      <c r="D269" s="9">
        <v>4.8776859E7</v>
      </c>
      <c r="E269" s="10" t="str">
        <f>IF(C269&gt;percent,"YES","NO")</f>
        <v>NO</v>
      </c>
      <c r="F269" s="19">
        <v>74661.0</v>
      </c>
      <c r="G269" s="12" t="str">
        <f t="shared" si="2"/>
        <v>NOT FUNDED</v>
      </c>
      <c r="H269" s="20">
        <f t="shared" si="3"/>
        <v>30430</v>
      </c>
      <c r="I269" s="14" t="str">
        <f t="shared" si="1"/>
        <v>Approval Threshold</v>
      </c>
    </row>
    <row r="270">
      <c r="A270" s="24" t="s">
        <v>1151</v>
      </c>
      <c r="B270" s="22">
        <v>119.0</v>
      </c>
      <c r="C270" s="9">
        <v>1.3624069E7</v>
      </c>
      <c r="D270" s="9">
        <v>4.418082E7</v>
      </c>
      <c r="E270" s="10" t="str">
        <f>IF(C270&gt;percent,"YES","NO")</f>
        <v>NO</v>
      </c>
      <c r="F270" s="19">
        <v>110000.0</v>
      </c>
      <c r="G270" s="12" t="str">
        <f t="shared" si="2"/>
        <v>NOT FUNDED</v>
      </c>
      <c r="H270" s="20">
        <f t="shared" si="3"/>
        <v>30430</v>
      </c>
      <c r="I270" s="14" t="str">
        <f t="shared" si="1"/>
        <v>Approval Threshold</v>
      </c>
    </row>
    <row r="271">
      <c r="A271" s="24" t="s">
        <v>1152</v>
      </c>
      <c r="B271" s="22">
        <v>101.0</v>
      </c>
      <c r="C271" s="9">
        <v>1.3583652E7</v>
      </c>
      <c r="D271" s="9">
        <v>5.0000381E7</v>
      </c>
      <c r="E271" s="10" t="str">
        <f>IF(C271&gt;percent,"YES","NO")</f>
        <v>NO</v>
      </c>
      <c r="F271" s="19">
        <v>75000.0</v>
      </c>
      <c r="G271" s="12" t="str">
        <f t="shared" si="2"/>
        <v>NOT FUNDED</v>
      </c>
      <c r="H271" s="20">
        <f t="shared" si="3"/>
        <v>30430</v>
      </c>
      <c r="I271" s="14" t="str">
        <f t="shared" si="1"/>
        <v>Approval Threshold</v>
      </c>
    </row>
    <row r="272">
      <c r="A272" s="24" t="s">
        <v>1153</v>
      </c>
      <c r="B272" s="22">
        <v>131.0</v>
      </c>
      <c r="C272" s="9">
        <v>1.3561373E7</v>
      </c>
      <c r="D272" s="9">
        <v>4.6847149E7</v>
      </c>
      <c r="E272" s="10" t="str">
        <f>IF(C272&gt;percent,"YES","NO")</f>
        <v>NO</v>
      </c>
      <c r="F272" s="19">
        <v>150000.0</v>
      </c>
      <c r="G272" s="12" t="str">
        <f t="shared" si="2"/>
        <v>NOT FUNDED</v>
      </c>
      <c r="H272" s="20">
        <f t="shared" si="3"/>
        <v>30430</v>
      </c>
      <c r="I272" s="14" t="str">
        <f t="shared" si="1"/>
        <v>Approval Threshold</v>
      </c>
    </row>
    <row r="273">
      <c r="A273" s="24" t="s">
        <v>1154</v>
      </c>
      <c r="B273" s="22">
        <v>110.0</v>
      </c>
      <c r="C273" s="9">
        <v>1.3531913E7</v>
      </c>
      <c r="D273" s="9">
        <v>4.4949965E7</v>
      </c>
      <c r="E273" s="10" t="str">
        <f>IF(C273&gt;percent,"YES","NO")</f>
        <v>NO</v>
      </c>
      <c r="F273" s="19">
        <v>44500.0</v>
      </c>
      <c r="G273" s="12" t="str">
        <f t="shared" si="2"/>
        <v>NOT FUNDED</v>
      </c>
      <c r="H273" s="20">
        <f t="shared" si="3"/>
        <v>30430</v>
      </c>
      <c r="I273" s="14" t="str">
        <f t="shared" si="1"/>
        <v>Approval Threshold</v>
      </c>
    </row>
    <row r="274">
      <c r="A274" s="24" t="s">
        <v>1155</v>
      </c>
      <c r="B274" s="22">
        <v>102.0</v>
      </c>
      <c r="C274" s="9">
        <v>1.3521002E7</v>
      </c>
      <c r="D274" s="9">
        <v>4.0876652E7</v>
      </c>
      <c r="E274" s="10" t="str">
        <f>IF(C274&gt;percent,"YES","NO")</f>
        <v>NO</v>
      </c>
      <c r="F274" s="19">
        <v>100000.0</v>
      </c>
      <c r="G274" s="12" t="str">
        <f t="shared" si="2"/>
        <v>NOT FUNDED</v>
      </c>
      <c r="H274" s="20">
        <f t="shared" si="3"/>
        <v>30430</v>
      </c>
      <c r="I274" s="14" t="str">
        <f t="shared" si="1"/>
        <v>Approval Threshold</v>
      </c>
    </row>
    <row r="275">
      <c r="A275" s="24" t="s">
        <v>1156</v>
      </c>
      <c r="B275" s="22">
        <v>142.0</v>
      </c>
      <c r="C275" s="9">
        <v>1.3502128E7</v>
      </c>
      <c r="D275" s="9">
        <v>4.2853194E7</v>
      </c>
      <c r="E275" s="10" t="str">
        <f>IF(C275&gt;percent,"YES","NO")</f>
        <v>NO</v>
      </c>
      <c r="F275" s="19">
        <v>86000.0</v>
      </c>
      <c r="G275" s="12" t="str">
        <f t="shared" si="2"/>
        <v>NOT FUNDED</v>
      </c>
      <c r="H275" s="20">
        <f t="shared" si="3"/>
        <v>30430</v>
      </c>
      <c r="I275" s="14" t="str">
        <f t="shared" si="1"/>
        <v>Approval Threshold</v>
      </c>
    </row>
    <row r="276">
      <c r="A276" s="24" t="s">
        <v>1157</v>
      </c>
      <c r="B276" s="22">
        <v>104.0</v>
      </c>
      <c r="C276" s="9">
        <v>1.3442714E7</v>
      </c>
      <c r="D276" s="9">
        <v>4.27881E7</v>
      </c>
      <c r="E276" s="10" t="str">
        <f>IF(C276&gt;percent,"YES","NO")</f>
        <v>NO</v>
      </c>
      <c r="F276" s="19">
        <v>70000.0</v>
      </c>
      <c r="G276" s="12" t="str">
        <f t="shared" si="2"/>
        <v>NOT FUNDED</v>
      </c>
      <c r="H276" s="20">
        <f t="shared" si="3"/>
        <v>30430</v>
      </c>
      <c r="I276" s="14" t="str">
        <f t="shared" si="1"/>
        <v>Approval Threshold</v>
      </c>
    </row>
    <row r="277">
      <c r="A277" s="24" t="s">
        <v>1158</v>
      </c>
      <c r="B277" s="22">
        <v>119.0</v>
      </c>
      <c r="C277" s="9">
        <v>1.3419973E7</v>
      </c>
      <c r="D277" s="9">
        <v>4.461093E7</v>
      </c>
      <c r="E277" s="10" t="str">
        <f>IF(C277&gt;percent,"YES","NO")</f>
        <v>NO</v>
      </c>
      <c r="F277" s="19">
        <v>75000.0</v>
      </c>
      <c r="G277" s="12" t="str">
        <f t="shared" si="2"/>
        <v>NOT FUNDED</v>
      </c>
      <c r="H277" s="20">
        <f t="shared" si="3"/>
        <v>30430</v>
      </c>
      <c r="I277" s="14" t="str">
        <f t="shared" si="1"/>
        <v>Approval Threshold</v>
      </c>
    </row>
    <row r="278">
      <c r="A278" s="24" t="s">
        <v>1159</v>
      </c>
      <c r="B278" s="22">
        <v>110.0</v>
      </c>
      <c r="C278" s="9">
        <v>1.3410856E7</v>
      </c>
      <c r="D278" s="9">
        <v>4.5062606E7</v>
      </c>
      <c r="E278" s="10" t="str">
        <f>IF(C278&gt;percent,"YES","NO")</f>
        <v>NO</v>
      </c>
      <c r="F278" s="19">
        <v>150000.0</v>
      </c>
      <c r="G278" s="12" t="str">
        <f t="shared" si="2"/>
        <v>NOT FUNDED</v>
      </c>
      <c r="H278" s="20">
        <f t="shared" si="3"/>
        <v>30430</v>
      </c>
      <c r="I278" s="14" t="str">
        <f t="shared" si="1"/>
        <v>Approval Threshold</v>
      </c>
    </row>
    <row r="279">
      <c r="A279" s="24" t="s">
        <v>1160</v>
      </c>
      <c r="B279" s="22">
        <v>104.0</v>
      </c>
      <c r="C279" s="9">
        <v>1.3387505E7</v>
      </c>
      <c r="D279" s="9">
        <v>4.2074277E7</v>
      </c>
      <c r="E279" s="10" t="str">
        <f>IF(C279&gt;percent,"YES","NO")</f>
        <v>NO</v>
      </c>
      <c r="F279" s="19">
        <v>89255.0</v>
      </c>
      <c r="G279" s="12" t="str">
        <f t="shared" si="2"/>
        <v>NOT FUNDED</v>
      </c>
      <c r="H279" s="20">
        <f t="shared" si="3"/>
        <v>30430</v>
      </c>
      <c r="I279" s="14" t="str">
        <f t="shared" si="1"/>
        <v>Approval Threshold</v>
      </c>
    </row>
    <row r="280">
      <c r="A280" s="24" t="s">
        <v>1161</v>
      </c>
      <c r="B280" s="22">
        <v>123.0</v>
      </c>
      <c r="C280" s="9">
        <v>1.3381047E7</v>
      </c>
      <c r="D280" s="9">
        <v>4.8570905E7</v>
      </c>
      <c r="E280" s="10" t="str">
        <f>IF(C280&gt;percent,"YES","NO")</f>
        <v>NO</v>
      </c>
      <c r="F280" s="19">
        <v>150000.0</v>
      </c>
      <c r="G280" s="12" t="str">
        <f t="shared" si="2"/>
        <v>NOT FUNDED</v>
      </c>
      <c r="H280" s="20">
        <f t="shared" si="3"/>
        <v>30430</v>
      </c>
      <c r="I280" s="14" t="str">
        <f t="shared" si="1"/>
        <v>Approval Threshold</v>
      </c>
    </row>
    <row r="281">
      <c r="A281" s="24" t="s">
        <v>1162</v>
      </c>
      <c r="B281" s="22">
        <v>111.0</v>
      </c>
      <c r="C281" s="9">
        <v>1.3357309E7</v>
      </c>
      <c r="D281" s="9">
        <v>4.6159187E7</v>
      </c>
      <c r="E281" s="10" t="str">
        <f>IF(C281&gt;percent,"YES","NO")</f>
        <v>NO</v>
      </c>
      <c r="F281" s="19">
        <v>50000.0</v>
      </c>
      <c r="G281" s="12" t="str">
        <f t="shared" si="2"/>
        <v>NOT FUNDED</v>
      </c>
      <c r="H281" s="20">
        <f t="shared" si="3"/>
        <v>30430</v>
      </c>
      <c r="I281" s="14" t="str">
        <f t="shared" si="1"/>
        <v>Approval Threshold</v>
      </c>
    </row>
    <row r="282">
      <c r="A282" s="24" t="s">
        <v>1163</v>
      </c>
      <c r="B282" s="22">
        <v>126.0</v>
      </c>
      <c r="C282" s="9">
        <v>1.3338625E7</v>
      </c>
      <c r="D282" s="9">
        <v>4.8725962E7</v>
      </c>
      <c r="E282" s="10" t="str">
        <f>IF(C282&gt;percent,"YES","NO")</f>
        <v>NO</v>
      </c>
      <c r="F282" s="19">
        <v>150000.0</v>
      </c>
      <c r="G282" s="12" t="str">
        <f t="shared" si="2"/>
        <v>NOT FUNDED</v>
      </c>
      <c r="H282" s="20">
        <f t="shared" si="3"/>
        <v>30430</v>
      </c>
      <c r="I282" s="14" t="str">
        <f t="shared" si="1"/>
        <v>Approval Threshold</v>
      </c>
    </row>
    <row r="283">
      <c r="A283" s="24" t="s">
        <v>1164</v>
      </c>
      <c r="B283" s="22">
        <v>116.0</v>
      </c>
      <c r="C283" s="9">
        <v>1.3234759E7</v>
      </c>
      <c r="D283" s="9">
        <v>4.1274938E7</v>
      </c>
      <c r="E283" s="10" t="str">
        <f>IF(C283&gt;percent,"YES","NO")</f>
        <v>NO</v>
      </c>
      <c r="F283" s="19">
        <v>90000.0</v>
      </c>
      <c r="G283" s="12" t="str">
        <f t="shared" si="2"/>
        <v>NOT FUNDED</v>
      </c>
      <c r="H283" s="20">
        <f t="shared" si="3"/>
        <v>30430</v>
      </c>
      <c r="I283" s="14" t="str">
        <f t="shared" si="1"/>
        <v>Approval Threshold</v>
      </c>
    </row>
    <row r="284">
      <c r="A284" s="24" t="s">
        <v>1165</v>
      </c>
      <c r="B284" s="22">
        <v>125.0</v>
      </c>
      <c r="C284" s="9">
        <v>1.3223261E7</v>
      </c>
      <c r="D284" s="9">
        <v>4.8594109E7</v>
      </c>
      <c r="E284" s="10" t="str">
        <f>IF(C284&gt;percent,"YES","NO")</f>
        <v>NO</v>
      </c>
      <c r="F284" s="19">
        <v>150000.0</v>
      </c>
      <c r="G284" s="12" t="str">
        <f t="shared" si="2"/>
        <v>NOT FUNDED</v>
      </c>
      <c r="H284" s="20">
        <f t="shared" si="3"/>
        <v>30430</v>
      </c>
      <c r="I284" s="14" t="str">
        <f t="shared" si="1"/>
        <v>Approval Threshold</v>
      </c>
    </row>
    <row r="285">
      <c r="A285" s="24" t="s">
        <v>1166</v>
      </c>
      <c r="B285" s="22">
        <v>127.0</v>
      </c>
      <c r="C285" s="9">
        <v>1.3212114E7</v>
      </c>
      <c r="D285" s="9">
        <v>4.3128802E7</v>
      </c>
      <c r="E285" s="10" t="str">
        <f>IF(C285&gt;percent,"YES","NO")</f>
        <v>NO</v>
      </c>
      <c r="F285" s="19">
        <v>130000.0</v>
      </c>
      <c r="G285" s="12" t="str">
        <f t="shared" si="2"/>
        <v>NOT FUNDED</v>
      </c>
      <c r="H285" s="20">
        <f t="shared" si="3"/>
        <v>30430</v>
      </c>
      <c r="I285" s="14" t="str">
        <f t="shared" si="1"/>
        <v>Approval Threshold</v>
      </c>
    </row>
    <row r="286">
      <c r="A286" s="24" t="s">
        <v>1167</v>
      </c>
      <c r="B286" s="22">
        <v>130.0</v>
      </c>
      <c r="C286" s="9">
        <v>1.3175332E7</v>
      </c>
      <c r="D286" s="9">
        <v>4.6111317E7</v>
      </c>
      <c r="E286" s="10" t="str">
        <f>IF(C286&gt;percent,"YES","NO")</f>
        <v>NO</v>
      </c>
      <c r="F286" s="19">
        <v>100030.0</v>
      </c>
      <c r="G286" s="12" t="str">
        <f t="shared" si="2"/>
        <v>NOT FUNDED</v>
      </c>
      <c r="H286" s="20">
        <f t="shared" si="3"/>
        <v>30430</v>
      </c>
      <c r="I286" s="14" t="str">
        <f t="shared" si="1"/>
        <v>Approval Threshold</v>
      </c>
    </row>
    <row r="287">
      <c r="A287" s="24" t="s">
        <v>1168</v>
      </c>
      <c r="B287" s="22">
        <v>102.0</v>
      </c>
      <c r="C287" s="9">
        <v>1.3104526E7</v>
      </c>
      <c r="D287" s="9">
        <v>4.1131978E7</v>
      </c>
      <c r="E287" s="10" t="str">
        <f>IF(C287&gt;percent,"YES","NO")</f>
        <v>NO</v>
      </c>
      <c r="F287" s="19">
        <v>94634.0</v>
      </c>
      <c r="G287" s="12" t="str">
        <f t="shared" si="2"/>
        <v>NOT FUNDED</v>
      </c>
      <c r="H287" s="20">
        <f t="shared" si="3"/>
        <v>30430</v>
      </c>
      <c r="I287" s="14" t="str">
        <f t="shared" si="1"/>
        <v>Approval Threshold</v>
      </c>
    </row>
    <row r="288">
      <c r="A288" s="24" t="s">
        <v>1169</v>
      </c>
      <c r="B288" s="22">
        <v>114.0</v>
      </c>
      <c r="C288" s="9">
        <v>1.3088317E7</v>
      </c>
      <c r="D288" s="9">
        <v>4.7412941E7</v>
      </c>
      <c r="E288" s="10" t="str">
        <f>IF(C288&gt;percent,"YES","NO")</f>
        <v>NO</v>
      </c>
      <c r="F288" s="19">
        <v>100000.0</v>
      </c>
      <c r="G288" s="12" t="str">
        <f t="shared" si="2"/>
        <v>NOT FUNDED</v>
      </c>
      <c r="H288" s="20">
        <f t="shared" si="3"/>
        <v>30430</v>
      </c>
      <c r="I288" s="14" t="str">
        <f t="shared" si="1"/>
        <v>Approval Threshold</v>
      </c>
    </row>
    <row r="289">
      <c r="A289" s="24" t="s">
        <v>1170</v>
      </c>
      <c r="B289" s="22">
        <v>116.0</v>
      </c>
      <c r="C289" s="9">
        <v>1.3057986E7</v>
      </c>
      <c r="D289" s="9">
        <v>4.8092966E7</v>
      </c>
      <c r="E289" s="10" t="str">
        <f>IF(C289&gt;percent,"YES","NO")</f>
        <v>NO</v>
      </c>
      <c r="F289" s="19">
        <v>150000.0</v>
      </c>
      <c r="G289" s="12" t="str">
        <f t="shared" si="2"/>
        <v>NOT FUNDED</v>
      </c>
      <c r="H289" s="20">
        <f t="shared" si="3"/>
        <v>30430</v>
      </c>
      <c r="I289" s="14" t="str">
        <f t="shared" si="1"/>
        <v>Approval Threshold</v>
      </c>
    </row>
    <row r="290">
      <c r="A290" s="24" t="s">
        <v>1171</v>
      </c>
      <c r="B290" s="22">
        <v>120.0</v>
      </c>
      <c r="C290" s="9">
        <v>1.3039091E7</v>
      </c>
      <c r="D290" s="9">
        <v>4.6728901E7</v>
      </c>
      <c r="E290" s="10" t="str">
        <f>IF(C290&gt;percent,"YES","NO")</f>
        <v>NO</v>
      </c>
      <c r="F290" s="19">
        <v>150000.0</v>
      </c>
      <c r="G290" s="12" t="str">
        <f t="shared" si="2"/>
        <v>NOT FUNDED</v>
      </c>
      <c r="H290" s="20">
        <f t="shared" si="3"/>
        <v>30430</v>
      </c>
      <c r="I290" s="14" t="str">
        <f t="shared" si="1"/>
        <v>Approval Threshold</v>
      </c>
    </row>
    <row r="291">
      <c r="A291" s="24" t="s">
        <v>1172</v>
      </c>
      <c r="B291" s="22">
        <v>98.0</v>
      </c>
      <c r="C291" s="9">
        <v>1.2999719E7</v>
      </c>
      <c r="D291" s="9">
        <v>4.1401288E7</v>
      </c>
      <c r="E291" s="10" t="str">
        <f>IF(C291&gt;percent,"YES","NO")</f>
        <v>NO</v>
      </c>
      <c r="F291" s="19">
        <v>120000.0</v>
      </c>
      <c r="G291" s="12" t="str">
        <f t="shared" si="2"/>
        <v>NOT FUNDED</v>
      </c>
      <c r="H291" s="20">
        <f t="shared" si="3"/>
        <v>30430</v>
      </c>
      <c r="I291" s="14" t="str">
        <f t="shared" si="1"/>
        <v>Approval Threshold</v>
      </c>
    </row>
    <row r="292">
      <c r="A292" s="24" t="s">
        <v>1173</v>
      </c>
      <c r="B292" s="22">
        <v>111.0</v>
      </c>
      <c r="C292" s="9">
        <v>1.2985338E7</v>
      </c>
      <c r="D292" s="9">
        <v>4.752525E7</v>
      </c>
      <c r="E292" s="10" t="str">
        <f>IF(C292&gt;percent,"YES","NO")</f>
        <v>NO</v>
      </c>
      <c r="F292" s="19">
        <v>150000.0</v>
      </c>
      <c r="G292" s="12" t="str">
        <f t="shared" si="2"/>
        <v>NOT FUNDED</v>
      </c>
      <c r="H292" s="20">
        <f t="shared" si="3"/>
        <v>30430</v>
      </c>
      <c r="I292" s="14" t="str">
        <f t="shared" si="1"/>
        <v>Approval Threshold</v>
      </c>
    </row>
    <row r="293">
      <c r="A293" s="24" t="s">
        <v>1174</v>
      </c>
      <c r="B293" s="22">
        <v>128.0</v>
      </c>
      <c r="C293" s="9">
        <v>1.2980928E7</v>
      </c>
      <c r="D293" s="9">
        <v>4.7214968E7</v>
      </c>
      <c r="E293" s="10" t="str">
        <f>IF(C293&gt;percent,"YES","NO")</f>
        <v>NO</v>
      </c>
      <c r="F293" s="19">
        <v>100000.0</v>
      </c>
      <c r="G293" s="12" t="str">
        <f t="shared" si="2"/>
        <v>NOT FUNDED</v>
      </c>
      <c r="H293" s="20">
        <f t="shared" si="3"/>
        <v>30430</v>
      </c>
      <c r="I293" s="14" t="str">
        <f t="shared" si="1"/>
        <v>Approval Threshold</v>
      </c>
    </row>
    <row r="294">
      <c r="A294" s="24" t="s">
        <v>1175</v>
      </c>
      <c r="B294" s="22">
        <v>132.0</v>
      </c>
      <c r="C294" s="9">
        <v>1.2950402E7</v>
      </c>
      <c r="D294" s="9">
        <v>4.7686811E7</v>
      </c>
      <c r="E294" s="10" t="str">
        <f>IF(C294&gt;percent,"YES","NO")</f>
        <v>NO</v>
      </c>
      <c r="F294" s="19">
        <v>148000.0</v>
      </c>
      <c r="G294" s="12" t="str">
        <f t="shared" si="2"/>
        <v>NOT FUNDED</v>
      </c>
      <c r="H294" s="20">
        <f t="shared" si="3"/>
        <v>30430</v>
      </c>
      <c r="I294" s="14" t="str">
        <f t="shared" si="1"/>
        <v>Approval Threshold</v>
      </c>
    </row>
    <row r="295">
      <c r="A295" s="24" t="s">
        <v>1176</v>
      </c>
      <c r="B295" s="22">
        <v>125.0</v>
      </c>
      <c r="C295" s="9">
        <v>1.2868496E7</v>
      </c>
      <c r="D295" s="9">
        <v>4.3357976E7</v>
      </c>
      <c r="E295" s="10" t="str">
        <f>IF(C295&gt;percent,"YES","NO")</f>
        <v>NO</v>
      </c>
      <c r="F295" s="19">
        <v>94000.0</v>
      </c>
      <c r="G295" s="12" t="str">
        <f t="shared" si="2"/>
        <v>NOT FUNDED</v>
      </c>
      <c r="H295" s="20">
        <f t="shared" si="3"/>
        <v>30430</v>
      </c>
      <c r="I295" s="14" t="str">
        <f t="shared" si="1"/>
        <v>Approval Threshold</v>
      </c>
    </row>
    <row r="296">
      <c r="A296" s="24" t="s">
        <v>1177</v>
      </c>
      <c r="B296" s="22">
        <v>106.0</v>
      </c>
      <c r="C296" s="9">
        <v>1.2803137E7</v>
      </c>
      <c r="D296" s="9">
        <v>4.3910496E7</v>
      </c>
      <c r="E296" s="10" t="str">
        <f>IF(C296&gt;percent,"YES","NO")</f>
        <v>NO</v>
      </c>
      <c r="F296" s="19">
        <v>70000.0</v>
      </c>
      <c r="G296" s="12" t="str">
        <f t="shared" si="2"/>
        <v>NOT FUNDED</v>
      </c>
      <c r="H296" s="20">
        <f t="shared" si="3"/>
        <v>30430</v>
      </c>
      <c r="I296" s="14" t="str">
        <f t="shared" si="1"/>
        <v>Approval Threshold</v>
      </c>
    </row>
    <row r="297">
      <c r="A297" s="24" t="s">
        <v>1178</v>
      </c>
      <c r="B297" s="22">
        <v>102.0</v>
      </c>
      <c r="C297" s="9">
        <v>1.2794312E7</v>
      </c>
      <c r="D297" s="9">
        <v>4.3803205E7</v>
      </c>
      <c r="E297" s="10" t="str">
        <f>IF(C297&gt;percent,"YES","NO")</f>
        <v>NO</v>
      </c>
      <c r="F297" s="19">
        <v>98500.0</v>
      </c>
      <c r="G297" s="12" t="str">
        <f t="shared" si="2"/>
        <v>NOT FUNDED</v>
      </c>
      <c r="H297" s="20">
        <f t="shared" si="3"/>
        <v>30430</v>
      </c>
      <c r="I297" s="14" t="str">
        <f t="shared" si="1"/>
        <v>Approval Threshold</v>
      </c>
    </row>
    <row r="298">
      <c r="A298" s="24" t="s">
        <v>1179</v>
      </c>
      <c r="B298" s="22">
        <v>116.0</v>
      </c>
      <c r="C298" s="9">
        <v>1.2760654E7</v>
      </c>
      <c r="D298" s="9">
        <v>4.5899252E7</v>
      </c>
      <c r="E298" s="10" t="str">
        <f>IF(C298&gt;percent,"YES","NO")</f>
        <v>NO</v>
      </c>
      <c r="F298" s="19">
        <v>100000.0</v>
      </c>
      <c r="G298" s="12" t="str">
        <f t="shared" si="2"/>
        <v>NOT FUNDED</v>
      </c>
      <c r="H298" s="20">
        <f t="shared" si="3"/>
        <v>30430</v>
      </c>
      <c r="I298" s="14" t="str">
        <f t="shared" si="1"/>
        <v>Approval Threshold</v>
      </c>
    </row>
    <row r="299">
      <c r="A299" s="24" t="s">
        <v>1180</v>
      </c>
      <c r="B299" s="22">
        <v>130.0</v>
      </c>
      <c r="C299" s="9">
        <v>1.2751291E7</v>
      </c>
      <c r="D299" s="9">
        <v>5.2422742E7</v>
      </c>
      <c r="E299" s="10" t="str">
        <f>IF(C299&gt;percent,"YES","NO")</f>
        <v>NO</v>
      </c>
      <c r="F299" s="19">
        <v>99440.0</v>
      </c>
      <c r="G299" s="12" t="str">
        <f t="shared" si="2"/>
        <v>NOT FUNDED</v>
      </c>
      <c r="H299" s="20">
        <f t="shared" si="3"/>
        <v>30430</v>
      </c>
      <c r="I299" s="14" t="str">
        <f t="shared" si="1"/>
        <v>Approval Threshold</v>
      </c>
    </row>
    <row r="300">
      <c r="A300" s="24" t="s">
        <v>1181</v>
      </c>
      <c r="B300" s="22">
        <v>106.0</v>
      </c>
      <c r="C300" s="9">
        <v>1.2749546E7</v>
      </c>
      <c r="D300" s="9">
        <v>4.3702479E7</v>
      </c>
      <c r="E300" s="10" t="str">
        <f>IF(C300&gt;percent,"YES","NO")</f>
        <v>NO</v>
      </c>
      <c r="F300" s="19">
        <v>100000.0</v>
      </c>
      <c r="G300" s="12" t="str">
        <f t="shared" si="2"/>
        <v>NOT FUNDED</v>
      </c>
      <c r="H300" s="20">
        <f t="shared" si="3"/>
        <v>30430</v>
      </c>
      <c r="I300" s="14" t="str">
        <f t="shared" si="1"/>
        <v>Approval Threshold</v>
      </c>
    </row>
    <row r="301">
      <c r="A301" s="24" t="s">
        <v>1182</v>
      </c>
      <c r="B301" s="22">
        <v>130.0</v>
      </c>
      <c r="C301" s="9">
        <v>1.2674605E7</v>
      </c>
      <c r="D301" s="9">
        <v>4.2756155E7</v>
      </c>
      <c r="E301" s="10" t="str">
        <f>IF(C301&gt;percent,"YES","NO")</f>
        <v>NO</v>
      </c>
      <c r="F301" s="19">
        <v>85000.0</v>
      </c>
      <c r="G301" s="12" t="str">
        <f t="shared" si="2"/>
        <v>NOT FUNDED</v>
      </c>
      <c r="H301" s="20">
        <f t="shared" si="3"/>
        <v>30430</v>
      </c>
      <c r="I301" s="14" t="str">
        <f t="shared" si="1"/>
        <v>Approval Threshold</v>
      </c>
    </row>
    <row r="302">
      <c r="A302" s="24" t="s">
        <v>1183</v>
      </c>
      <c r="B302" s="22">
        <v>110.0</v>
      </c>
      <c r="C302" s="9">
        <v>1.2650597E7</v>
      </c>
      <c r="D302" s="9">
        <v>4.4438734E7</v>
      </c>
      <c r="E302" s="10" t="str">
        <f>IF(C302&gt;percent,"YES","NO")</f>
        <v>NO</v>
      </c>
      <c r="F302" s="19">
        <v>60000.0</v>
      </c>
      <c r="G302" s="12" t="str">
        <f t="shared" si="2"/>
        <v>NOT FUNDED</v>
      </c>
      <c r="H302" s="20">
        <f t="shared" si="3"/>
        <v>30430</v>
      </c>
      <c r="I302" s="14" t="str">
        <f t="shared" si="1"/>
        <v>Approval Threshold</v>
      </c>
    </row>
    <row r="303">
      <c r="A303" s="24" t="s">
        <v>1184</v>
      </c>
      <c r="B303" s="22">
        <v>132.0</v>
      </c>
      <c r="C303" s="9">
        <v>1.2632522E7</v>
      </c>
      <c r="D303" s="9">
        <v>4.3688931E7</v>
      </c>
      <c r="E303" s="10" t="str">
        <f>IF(C303&gt;percent,"YES","NO")</f>
        <v>NO</v>
      </c>
      <c r="F303" s="19">
        <v>30000.0</v>
      </c>
      <c r="G303" s="12" t="str">
        <f t="shared" si="2"/>
        <v>NOT FUNDED</v>
      </c>
      <c r="H303" s="20">
        <f t="shared" si="3"/>
        <v>30430</v>
      </c>
      <c r="I303" s="14" t="str">
        <f t="shared" si="1"/>
        <v>Approval Threshold</v>
      </c>
    </row>
    <row r="304">
      <c r="A304" s="24" t="s">
        <v>1185</v>
      </c>
      <c r="B304" s="22">
        <v>107.0</v>
      </c>
      <c r="C304" s="9">
        <v>1.2621303E7</v>
      </c>
      <c r="D304" s="9">
        <v>4.2459719E7</v>
      </c>
      <c r="E304" s="10" t="str">
        <f>IF(C304&gt;percent,"YES","NO")</f>
        <v>NO</v>
      </c>
      <c r="F304" s="19">
        <v>91000.0</v>
      </c>
      <c r="G304" s="12" t="str">
        <f t="shared" si="2"/>
        <v>NOT FUNDED</v>
      </c>
      <c r="H304" s="20">
        <f t="shared" si="3"/>
        <v>30430</v>
      </c>
      <c r="I304" s="14" t="str">
        <f t="shared" si="1"/>
        <v>Approval Threshold</v>
      </c>
    </row>
    <row r="305">
      <c r="A305" s="24" t="s">
        <v>1186</v>
      </c>
      <c r="B305" s="22">
        <v>136.0</v>
      </c>
      <c r="C305" s="9">
        <v>1.2598516E7</v>
      </c>
      <c r="D305" s="9">
        <v>4.757148E7</v>
      </c>
      <c r="E305" s="10" t="str">
        <f>IF(C305&gt;percent,"YES","NO")</f>
        <v>NO</v>
      </c>
      <c r="F305" s="19">
        <v>110000.0</v>
      </c>
      <c r="G305" s="12" t="str">
        <f t="shared" si="2"/>
        <v>NOT FUNDED</v>
      </c>
      <c r="H305" s="20">
        <f t="shared" si="3"/>
        <v>30430</v>
      </c>
      <c r="I305" s="14" t="str">
        <f t="shared" si="1"/>
        <v>Approval Threshold</v>
      </c>
    </row>
    <row r="306">
      <c r="A306" s="24" t="s">
        <v>1187</v>
      </c>
      <c r="B306" s="22">
        <v>113.0</v>
      </c>
      <c r="C306" s="9">
        <v>1.2585928E7</v>
      </c>
      <c r="D306" s="9">
        <v>4.6462066E7</v>
      </c>
      <c r="E306" s="10" t="str">
        <f>IF(C306&gt;percent,"YES","NO")</f>
        <v>NO</v>
      </c>
      <c r="F306" s="19">
        <v>102000.0</v>
      </c>
      <c r="G306" s="12" t="str">
        <f t="shared" si="2"/>
        <v>NOT FUNDED</v>
      </c>
      <c r="H306" s="20">
        <f t="shared" si="3"/>
        <v>30430</v>
      </c>
      <c r="I306" s="14" t="str">
        <f t="shared" si="1"/>
        <v>Approval Threshold</v>
      </c>
    </row>
    <row r="307">
      <c r="A307" s="24" t="s">
        <v>1188</v>
      </c>
      <c r="B307" s="22">
        <v>114.0</v>
      </c>
      <c r="C307" s="9">
        <v>1.2572636E7</v>
      </c>
      <c r="D307" s="9">
        <v>4.2997263E7</v>
      </c>
      <c r="E307" s="10" t="str">
        <f>IF(C307&gt;percent,"YES","NO")</f>
        <v>NO</v>
      </c>
      <c r="F307" s="19">
        <v>115000.0</v>
      </c>
      <c r="G307" s="12" t="str">
        <f t="shared" si="2"/>
        <v>NOT FUNDED</v>
      </c>
      <c r="H307" s="20">
        <f t="shared" si="3"/>
        <v>30430</v>
      </c>
      <c r="I307" s="14" t="str">
        <f t="shared" si="1"/>
        <v>Approval Threshold</v>
      </c>
    </row>
    <row r="308">
      <c r="A308" s="24" t="s">
        <v>1189</v>
      </c>
      <c r="B308" s="22">
        <v>101.0</v>
      </c>
      <c r="C308" s="9">
        <v>1.2494935E7</v>
      </c>
      <c r="D308" s="9">
        <v>4.0400938E7</v>
      </c>
      <c r="E308" s="10" t="str">
        <f>IF(C308&gt;percent,"YES","NO")</f>
        <v>NO</v>
      </c>
      <c r="F308" s="19">
        <v>88000.0</v>
      </c>
      <c r="G308" s="12" t="str">
        <f t="shared" si="2"/>
        <v>NOT FUNDED</v>
      </c>
      <c r="H308" s="20">
        <f t="shared" si="3"/>
        <v>30430</v>
      </c>
      <c r="I308" s="14" t="str">
        <f t="shared" si="1"/>
        <v>Approval Threshold</v>
      </c>
    </row>
    <row r="309">
      <c r="A309" s="24" t="s">
        <v>1190</v>
      </c>
      <c r="B309" s="22">
        <v>100.0</v>
      </c>
      <c r="C309" s="9">
        <v>1.2474685E7</v>
      </c>
      <c r="D309" s="9">
        <v>4.2060232E7</v>
      </c>
      <c r="E309" s="10" t="str">
        <f>IF(C309&gt;percent,"YES","NO")</f>
        <v>NO</v>
      </c>
      <c r="F309" s="19">
        <v>95000.0</v>
      </c>
      <c r="G309" s="12" t="str">
        <f t="shared" si="2"/>
        <v>NOT FUNDED</v>
      </c>
      <c r="H309" s="20">
        <f t="shared" si="3"/>
        <v>30430</v>
      </c>
      <c r="I309" s="14" t="str">
        <f t="shared" si="1"/>
        <v>Approval Threshold</v>
      </c>
    </row>
    <row r="310">
      <c r="A310" s="24" t="s">
        <v>1191</v>
      </c>
      <c r="B310" s="22">
        <v>107.0</v>
      </c>
      <c r="C310" s="9">
        <v>1.2467614E7</v>
      </c>
      <c r="D310" s="9">
        <v>4.6885473E7</v>
      </c>
      <c r="E310" s="10" t="str">
        <f>IF(C310&gt;percent,"YES","NO")</f>
        <v>NO</v>
      </c>
      <c r="F310" s="19">
        <v>68100.0</v>
      </c>
      <c r="G310" s="12" t="str">
        <f t="shared" si="2"/>
        <v>NOT FUNDED</v>
      </c>
      <c r="H310" s="20">
        <f t="shared" si="3"/>
        <v>30430</v>
      </c>
      <c r="I310" s="14" t="str">
        <f t="shared" si="1"/>
        <v>Approval Threshold</v>
      </c>
    </row>
    <row r="311">
      <c r="A311" s="24" t="s">
        <v>1192</v>
      </c>
      <c r="B311" s="22">
        <v>106.0</v>
      </c>
      <c r="C311" s="9">
        <v>1.2449314E7</v>
      </c>
      <c r="D311" s="9">
        <v>4.5891946E7</v>
      </c>
      <c r="E311" s="10" t="str">
        <f>IF(C311&gt;percent,"YES","NO")</f>
        <v>NO</v>
      </c>
      <c r="F311" s="19">
        <v>120000.0</v>
      </c>
      <c r="G311" s="12" t="str">
        <f t="shared" si="2"/>
        <v>NOT FUNDED</v>
      </c>
      <c r="H311" s="20">
        <f t="shared" si="3"/>
        <v>30430</v>
      </c>
      <c r="I311" s="14" t="str">
        <f t="shared" si="1"/>
        <v>Approval Threshold</v>
      </c>
    </row>
    <row r="312">
      <c r="A312" s="24" t="s">
        <v>1193</v>
      </c>
      <c r="B312" s="22">
        <v>134.0</v>
      </c>
      <c r="C312" s="9">
        <v>1.2436044E7</v>
      </c>
      <c r="D312" s="9">
        <v>4.9833031E7</v>
      </c>
      <c r="E312" s="10" t="str">
        <f>IF(C312&gt;percent,"YES","NO")</f>
        <v>NO</v>
      </c>
      <c r="F312" s="19">
        <v>100000.0</v>
      </c>
      <c r="G312" s="12" t="str">
        <f t="shared" si="2"/>
        <v>NOT FUNDED</v>
      </c>
      <c r="H312" s="20">
        <f t="shared" si="3"/>
        <v>30430</v>
      </c>
      <c r="I312" s="14" t="str">
        <f t="shared" si="1"/>
        <v>Approval Threshold</v>
      </c>
    </row>
    <row r="313">
      <c r="A313" s="24" t="s">
        <v>1194</v>
      </c>
      <c r="B313" s="22">
        <v>115.0</v>
      </c>
      <c r="C313" s="9">
        <v>1.2361032E7</v>
      </c>
      <c r="D313" s="9">
        <v>4.3190301E7</v>
      </c>
      <c r="E313" s="10" t="str">
        <f>IF(C313&gt;percent,"YES","NO")</f>
        <v>NO</v>
      </c>
      <c r="F313" s="19">
        <v>100000.0</v>
      </c>
      <c r="G313" s="12" t="str">
        <f t="shared" si="2"/>
        <v>NOT FUNDED</v>
      </c>
      <c r="H313" s="20">
        <f t="shared" si="3"/>
        <v>30430</v>
      </c>
      <c r="I313" s="14" t="str">
        <f t="shared" si="1"/>
        <v>Approval Threshold</v>
      </c>
    </row>
    <row r="314">
      <c r="A314" s="24" t="s">
        <v>1195</v>
      </c>
      <c r="B314" s="22">
        <v>103.0</v>
      </c>
      <c r="C314" s="9">
        <v>1.2284858E7</v>
      </c>
      <c r="D314" s="9">
        <v>4.3466465E7</v>
      </c>
      <c r="E314" s="10" t="str">
        <f>IF(C314&gt;percent,"YES","NO")</f>
        <v>NO</v>
      </c>
      <c r="F314" s="19">
        <v>125000.0</v>
      </c>
      <c r="G314" s="12" t="str">
        <f t="shared" si="2"/>
        <v>NOT FUNDED</v>
      </c>
      <c r="H314" s="20">
        <f t="shared" si="3"/>
        <v>30430</v>
      </c>
      <c r="I314" s="14" t="str">
        <f t="shared" si="1"/>
        <v>Approval Threshold</v>
      </c>
    </row>
    <row r="315">
      <c r="A315" s="24" t="s">
        <v>1196</v>
      </c>
      <c r="B315" s="22">
        <v>101.0</v>
      </c>
      <c r="C315" s="9">
        <v>1.2278666E7</v>
      </c>
      <c r="D315" s="9">
        <v>4.3798176E7</v>
      </c>
      <c r="E315" s="10" t="str">
        <f>IF(C315&gt;percent,"YES","NO")</f>
        <v>NO</v>
      </c>
      <c r="F315" s="19">
        <v>120000.0</v>
      </c>
      <c r="G315" s="12" t="str">
        <f t="shared" si="2"/>
        <v>NOT FUNDED</v>
      </c>
      <c r="H315" s="20">
        <f t="shared" si="3"/>
        <v>30430</v>
      </c>
      <c r="I315" s="14" t="str">
        <f t="shared" si="1"/>
        <v>Approval Threshold</v>
      </c>
    </row>
    <row r="316">
      <c r="A316" s="24" t="s">
        <v>1197</v>
      </c>
      <c r="B316" s="22">
        <v>95.0</v>
      </c>
      <c r="C316" s="9">
        <v>1.2276627E7</v>
      </c>
      <c r="D316" s="9">
        <v>4.2668317E7</v>
      </c>
      <c r="E316" s="10" t="str">
        <f>IF(C316&gt;percent,"YES","NO")</f>
        <v>NO</v>
      </c>
      <c r="F316" s="19">
        <v>137000.0</v>
      </c>
      <c r="G316" s="12" t="str">
        <f t="shared" si="2"/>
        <v>NOT FUNDED</v>
      </c>
      <c r="H316" s="20">
        <f t="shared" si="3"/>
        <v>30430</v>
      </c>
      <c r="I316" s="14" t="str">
        <f t="shared" si="1"/>
        <v>Approval Threshold</v>
      </c>
    </row>
    <row r="317">
      <c r="A317" s="24" t="s">
        <v>1198</v>
      </c>
      <c r="B317" s="22">
        <v>109.0</v>
      </c>
      <c r="C317" s="9">
        <v>1.2269449E7</v>
      </c>
      <c r="D317" s="9">
        <v>4.3927411E7</v>
      </c>
      <c r="E317" s="10" t="str">
        <f>IF(C317&gt;percent,"YES","NO")</f>
        <v>NO</v>
      </c>
      <c r="F317" s="19">
        <v>145000.0</v>
      </c>
      <c r="G317" s="12" t="str">
        <f t="shared" si="2"/>
        <v>NOT FUNDED</v>
      </c>
      <c r="H317" s="20">
        <f t="shared" si="3"/>
        <v>30430</v>
      </c>
      <c r="I317" s="14" t="str">
        <f t="shared" si="1"/>
        <v>Approval Threshold</v>
      </c>
    </row>
    <row r="318">
      <c r="A318" s="24" t="s">
        <v>1199</v>
      </c>
      <c r="B318" s="22">
        <v>118.0</v>
      </c>
      <c r="C318" s="9">
        <v>1.2246129E7</v>
      </c>
      <c r="D318" s="9">
        <v>5.001199E7</v>
      </c>
      <c r="E318" s="10" t="str">
        <f>IF(C318&gt;percent,"YES","NO")</f>
        <v>NO</v>
      </c>
      <c r="F318" s="19">
        <v>150000.0</v>
      </c>
      <c r="G318" s="12" t="str">
        <f t="shared" si="2"/>
        <v>NOT FUNDED</v>
      </c>
      <c r="H318" s="20">
        <f t="shared" si="3"/>
        <v>30430</v>
      </c>
      <c r="I318" s="14" t="str">
        <f t="shared" si="1"/>
        <v>Approval Threshold</v>
      </c>
    </row>
    <row r="319">
      <c r="A319" s="24" t="s">
        <v>1200</v>
      </c>
      <c r="B319" s="22">
        <v>115.0</v>
      </c>
      <c r="C319" s="9">
        <v>1.2244986E7</v>
      </c>
      <c r="D319" s="9">
        <v>4.3478773E7</v>
      </c>
      <c r="E319" s="10" t="str">
        <f>IF(C319&gt;percent,"YES","NO")</f>
        <v>NO</v>
      </c>
      <c r="F319" s="19">
        <v>120000.0</v>
      </c>
      <c r="G319" s="12" t="str">
        <f t="shared" si="2"/>
        <v>NOT FUNDED</v>
      </c>
      <c r="H319" s="20">
        <f t="shared" si="3"/>
        <v>30430</v>
      </c>
      <c r="I319" s="14" t="str">
        <f t="shared" si="1"/>
        <v>Approval Threshold</v>
      </c>
    </row>
    <row r="320">
      <c r="A320" s="24" t="s">
        <v>1201</v>
      </c>
      <c r="B320" s="22">
        <v>109.0</v>
      </c>
      <c r="C320" s="9">
        <v>1.2213532E7</v>
      </c>
      <c r="D320" s="9">
        <v>4.9231807E7</v>
      </c>
      <c r="E320" s="10" t="str">
        <f>IF(C320&gt;percent,"YES","NO")</f>
        <v>NO</v>
      </c>
      <c r="F320" s="19">
        <v>150000.0</v>
      </c>
      <c r="G320" s="12" t="str">
        <f t="shared" si="2"/>
        <v>NOT FUNDED</v>
      </c>
      <c r="H320" s="20">
        <f t="shared" si="3"/>
        <v>30430</v>
      </c>
      <c r="I320" s="14" t="str">
        <f t="shared" si="1"/>
        <v>Approval Threshold</v>
      </c>
    </row>
    <row r="321">
      <c r="A321" s="24" t="s">
        <v>1202</v>
      </c>
      <c r="B321" s="22">
        <v>116.0</v>
      </c>
      <c r="C321" s="9">
        <v>1.2161337E7</v>
      </c>
      <c r="D321" s="9">
        <v>4.4231066E7</v>
      </c>
      <c r="E321" s="10" t="str">
        <f>IF(C321&gt;percent,"YES","NO")</f>
        <v>NO</v>
      </c>
      <c r="F321" s="19">
        <v>75000.0</v>
      </c>
      <c r="G321" s="12" t="str">
        <f t="shared" si="2"/>
        <v>NOT FUNDED</v>
      </c>
      <c r="H321" s="20">
        <f t="shared" si="3"/>
        <v>30430</v>
      </c>
      <c r="I321" s="14" t="str">
        <f t="shared" si="1"/>
        <v>Approval Threshold</v>
      </c>
    </row>
    <row r="322">
      <c r="A322" s="24" t="s">
        <v>1203</v>
      </c>
      <c r="B322" s="22">
        <v>147.0</v>
      </c>
      <c r="C322" s="9">
        <v>1.2074781E7</v>
      </c>
      <c r="D322" s="9">
        <v>5.4030685E7</v>
      </c>
      <c r="E322" s="10" t="str">
        <f>IF(C322&gt;percent,"YES","NO")</f>
        <v>NO</v>
      </c>
      <c r="F322" s="19">
        <v>150000.0</v>
      </c>
      <c r="G322" s="12" t="str">
        <f t="shared" si="2"/>
        <v>NOT FUNDED</v>
      </c>
      <c r="H322" s="20">
        <f t="shared" si="3"/>
        <v>30430</v>
      </c>
      <c r="I322" s="14" t="str">
        <f t="shared" si="1"/>
        <v>Approval Threshold</v>
      </c>
    </row>
    <row r="323">
      <c r="A323" s="24" t="s">
        <v>1204</v>
      </c>
      <c r="B323" s="22">
        <v>92.0</v>
      </c>
      <c r="C323" s="9">
        <v>1.2035515E7</v>
      </c>
      <c r="D323" s="9">
        <v>4.9175259E7</v>
      </c>
      <c r="E323" s="10" t="str">
        <f>IF(C323&gt;percent,"YES","NO")</f>
        <v>NO</v>
      </c>
      <c r="F323" s="19">
        <v>125000.0</v>
      </c>
      <c r="G323" s="12" t="str">
        <f t="shared" si="2"/>
        <v>NOT FUNDED</v>
      </c>
      <c r="H323" s="20">
        <f t="shared" si="3"/>
        <v>30430</v>
      </c>
      <c r="I323" s="14" t="str">
        <f t="shared" si="1"/>
        <v>Approval Threshold</v>
      </c>
    </row>
    <row r="324">
      <c r="A324" s="24" t="s">
        <v>1205</v>
      </c>
      <c r="B324" s="22">
        <v>101.0</v>
      </c>
      <c r="C324" s="9">
        <v>1.1970212E7</v>
      </c>
      <c r="D324" s="9">
        <v>4.2576454E7</v>
      </c>
      <c r="E324" s="10" t="str">
        <f>IF(C324&gt;percent,"YES","NO")</f>
        <v>NO</v>
      </c>
      <c r="F324" s="19">
        <v>115000.0</v>
      </c>
      <c r="G324" s="12" t="str">
        <f t="shared" si="2"/>
        <v>NOT FUNDED</v>
      </c>
      <c r="H324" s="20">
        <f t="shared" si="3"/>
        <v>30430</v>
      </c>
      <c r="I324" s="14" t="str">
        <f t="shared" si="1"/>
        <v>Approval Threshold</v>
      </c>
    </row>
    <row r="325">
      <c r="A325" s="24" t="s">
        <v>1206</v>
      </c>
      <c r="B325" s="22">
        <v>103.0</v>
      </c>
      <c r="C325" s="9">
        <v>1.1959685E7</v>
      </c>
      <c r="D325" s="9">
        <v>4.7800899E7</v>
      </c>
      <c r="E325" s="10" t="str">
        <f>IF(C325&gt;percent,"YES","NO")</f>
        <v>NO</v>
      </c>
      <c r="F325" s="19">
        <v>150000.0</v>
      </c>
      <c r="G325" s="12" t="str">
        <f t="shared" si="2"/>
        <v>NOT FUNDED</v>
      </c>
      <c r="H325" s="20">
        <f t="shared" si="3"/>
        <v>30430</v>
      </c>
      <c r="I325" s="14" t="str">
        <f t="shared" si="1"/>
        <v>Approval Threshold</v>
      </c>
    </row>
    <row r="326">
      <c r="A326" s="24" t="s">
        <v>1207</v>
      </c>
      <c r="B326" s="22">
        <v>125.0</v>
      </c>
      <c r="C326" s="9">
        <v>1.1947748E7</v>
      </c>
      <c r="D326" s="9">
        <v>4.7386888E7</v>
      </c>
      <c r="E326" s="10" t="str">
        <f>IF(C326&gt;percent,"YES","NO")</f>
        <v>NO</v>
      </c>
      <c r="F326" s="19">
        <v>150000.0</v>
      </c>
      <c r="G326" s="12" t="str">
        <f t="shared" si="2"/>
        <v>NOT FUNDED</v>
      </c>
      <c r="H326" s="20">
        <f t="shared" si="3"/>
        <v>30430</v>
      </c>
      <c r="I326" s="14" t="str">
        <f t="shared" si="1"/>
        <v>Approval Threshold</v>
      </c>
    </row>
    <row r="327">
      <c r="A327" s="24" t="s">
        <v>1208</v>
      </c>
      <c r="B327" s="22">
        <v>118.0</v>
      </c>
      <c r="C327" s="9">
        <v>1.1933743E7</v>
      </c>
      <c r="D327" s="9">
        <v>5.242773E7</v>
      </c>
      <c r="E327" s="10" t="str">
        <f>IF(C327&gt;percent,"YES","NO")</f>
        <v>NO</v>
      </c>
      <c r="F327" s="19">
        <v>150000.0</v>
      </c>
      <c r="G327" s="12" t="str">
        <f t="shared" si="2"/>
        <v>NOT FUNDED</v>
      </c>
      <c r="H327" s="20">
        <f t="shared" si="3"/>
        <v>30430</v>
      </c>
      <c r="I327" s="14" t="str">
        <f t="shared" si="1"/>
        <v>Approval Threshold</v>
      </c>
    </row>
    <row r="328">
      <c r="A328" s="24" t="s">
        <v>1209</v>
      </c>
      <c r="B328" s="22">
        <v>95.0</v>
      </c>
      <c r="C328" s="9">
        <v>1.1861594E7</v>
      </c>
      <c r="D328" s="9">
        <v>4.7512733E7</v>
      </c>
      <c r="E328" s="10" t="str">
        <f>IF(C328&gt;percent,"YES","NO")</f>
        <v>NO</v>
      </c>
      <c r="F328" s="19">
        <v>98600.0</v>
      </c>
      <c r="G328" s="12" t="str">
        <f t="shared" si="2"/>
        <v>NOT FUNDED</v>
      </c>
      <c r="H328" s="20">
        <f t="shared" si="3"/>
        <v>30430</v>
      </c>
      <c r="I328" s="14" t="str">
        <f t="shared" si="1"/>
        <v>Approval Threshold</v>
      </c>
    </row>
    <row r="329">
      <c r="A329" s="24" t="s">
        <v>1210</v>
      </c>
      <c r="B329" s="22">
        <v>113.0</v>
      </c>
      <c r="C329" s="9">
        <v>1.1840237E7</v>
      </c>
      <c r="D329" s="9">
        <v>4.1615697E7</v>
      </c>
      <c r="E329" s="10" t="str">
        <f>IF(C329&gt;percent,"YES","NO")</f>
        <v>NO</v>
      </c>
      <c r="F329" s="19">
        <v>100000.0</v>
      </c>
      <c r="G329" s="12" t="str">
        <f t="shared" si="2"/>
        <v>NOT FUNDED</v>
      </c>
      <c r="H329" s="20">
        <f t="shared" si="3"/>
        <v>30430</v>
      </c>
      <c r="I329" s="14" t="str">
        <f t="shared" si="1"/>
        <v>Approval Threshold</v>
      </c>
    </row>
    <row r="330">
      <c r="A330" s="24" t="s">
        <v>1211</v>
      </c>
      <c r="B330" s="22">
        <v>104.0</v>
      </c>
      <c r="C330" s="9">
        <v>1.1814839E7</v>
      </c>
      <c r="D330" s="9">
        <v>4.3031325E7</v>
      </c>
      <c r="E330" s="10" t="str">
        <f>IF(C330&gt;percent,"YES","NO")</f>
        <v>NO</v>
      </c>
      <c r="F330" s="19">
        <v>145000.0</v>
      </c>
      <c r="G330" s="12" t="str">
        <f t="shared" si="2"/>
        <v>NOT FUNDED</v>
      </c>
      <c r="H330" s="20">
        <f t="shared" si="3"/>
        <v>30430</v>
      </c>
      <c r="I330" s="14" t="str">
        <f t="shared" si="1"/>
        <v>Approval Threshold</v>
      </c>
    </row>
    <row r="331">
      <c r="A331" s="24" t="s">
        <v>1212</v>
      </c>
      <c r="B331" s="22">
        <v>116.0</v>
      </c>
      <c r="C331" s="9">
        <v>1.1660308E7</v>
      </c>
      <c r="D331" s="9">
        <v>4.8791125E7</v>
      </c>
      <c r="E331" s="10" t="str">
        <f>IF(C331&gt;percent,"YES","NO")</f>
        <v>NO</v>
      </c>
      <c r="F331" s="19">
        <v>81120.0</v>
      </c>
      <c r="G331" s="12" t="str">
        <f t="shared" si="2"/>
        <v>NOT FUNDED</v>
      </c>
      <c r="H331" s="20">
        <f t="shared" si="3"/>
        <v>30430</v>
      </c>
      <c r="I331" s="14" t="str">
        <f t="shared" si="1"/>
        <v>Approval Threshold</v>
      </c>
    </row>
    <row r="332">
      <c r="A332" s="24" t="s">
        <v>1213</v>
      </c>
      <c r="B332" s="22">
        <v>116.0</v>
      </c>
      <c r="C332" s="9">
        <v>1.1616618E7</v>
      </c>
      <c r="D332" s="9">
        <v>4.6336423E7</v>
      </c>
      <c r="E332" s="10" t="str">
        <f>IF(C332&gt;percent,"YES","NO")</f>
        <v>NO</v>
      </c>
      <c r="F332" s="19">
        <v>30000.0</v>
      </c>
      <c r="G332" s="12" t="str">
        <f t="shared" si="2"/>
        <v>NOT FUNDED</v>
      </c>
      <c r="H332" s="20">
        <f t="shared" si="3"/>
        <v>30430</v>
      </c>
      <c r="I332" s="14" t="str">
        <f t="shared" si="1"/>
        <v>Approval Threshold</v>
      </c>
    </row>
    <row r="333">
      <c r="A333" s="24" t="s">
        <v>1214</v>
      </c>
      <c r="B333" s="22">
        <v>103.0</v>
      </c>
      <c r="C333" s="9">
        <v>1.1614684E7</v>
      </c>
      <c r="D333" s="9">
        <v>4.9636425E7</v>
      </c>
      <c r="E333" s="10" t="str">
        <f>IF(C333&gt;percent,"YES","NO")</f>
        <v>NO</v>
      </c>
      <c r="F333" s="19">
        <v>150000.0</v>
      </c>
      <c r="G333" s="12" t="str">
        <f t="shared" si="2"/>
        <v>NOT FUNDED</v>
      </c>
      <c r="H333" s="20">
        <f t="shared" si="3"/>
        <v>30430</v>
      </c>
      <c r="I333" s="14" t="str">
        <f t="shared" si="1"/>
        <v>Approval Threshold</v>
      </c>
    </row>
    <row r="334">
      <c r="A334" s="24" t="s">
        <v>1215</v>
      </c>
      <c r="B334" s="22">
        <v>122.0</v>
      </c>
      <c r="C334" s="9">
        <v>1.1546956E7</v>
      </c>
      <c r="D334" s="9">
        <v>4.4316552E7</v>
      </c>
      <c r="E334" s="10" t="str">
        <f>IF(C334&gt;percent,"YES","NO")</f>
        <v>NO</v>
      </c>
      <c r="F334" s="19">
        <v>120000.0</v>
      </c>
      <c r="G334" s="12" t="str">
        <f t="shared" si="2"/>
        <v>NOT FUNDED</v>
      </c>
      <c r="H334" s="20">
        <f t="shared" si="3"/>
        <v>30430</v>
      </c>
      <c r="I334" s="14" t="str">
        <f t="shared" si="1"/>
        <v>Approval Threshold</v>
      </c>
    </row>
    <row r="335">
      <c r="A335" s="23" t="s">
        <v>1216</v>
      </c>
      <c r="B335" s="22">
        <v>108.0</v>
      </c>
      <c r="C335" s="9">
        <v>1.1520248E7</v>
      </c>
      <c r="D335" s="9">
        <v>4.400488E7</v>
      </c>
      <c r="E335" s="10" t="str">
        <f>IF(C335&gt;percent,"YES","NO")</f>
        <v>NO</v>
      </c>
      <c r="F335" s="19">
        <v>148750.0</v>
      </c>
      <c r="G335" s="12" t="str">
        <f t="shared" si="2"/>
        <v>NOT FUNDED</v>
      </c>
      <c r="H335" s="20">
        <f t="shared" si="3"/>
        <v>30430</v>
      </c>
      <c r="I335" s="14" t="str">
        <f t="shared" si="1"/>
        <v>Approval Threshold</v>
      </c>
    </row>
    <row r="336">
      <c r="A336" s="24" t="s">
        <v>1217</v>
      </c>
      <c r="B336" s="22">
        <v>101.0</v>
      </c>
      <c r="C336" s="9">
        <v>1.147617E7</v>
      </c>
      <c r="D336" s="9">
        <v>4.3535388E7</v>
      </c>
      <c r="E336" s="10" t="str">
        <f>IF(C336&gt;percent,"YES","NO")</f>
        <v>NO</v>
      </c>
      <c r="F336" s="19">
        <v>102600.0</v>
      </c>
      <c r="G336" s="12" t="str">
        <f t="shared" si="2"/>
        <v>NOT FUNDED</v>
      </c>
      <c r="H336" s="20">
        <f t="shared" si="3"/>
        <v>30430</v>
      </c>
      <c r="I336" s="14" t="str">
        <f t="shared" si="1"/>
        <v>Approval Threshold</v>
      </c>
    </row>
    <row r="337">
      <c r="A337" s="24" t="s">
        <v>1218</v>
      </c>
      <c r="B337" s="22">
        <v>98.0</v>
      </c>
      <c r="C337" s="9">
        <v>1.1456494E7</v>
      </c>
      <c r="D337" s="9">
        <v>4.485487E7</v>
      </c>
      <c r="E337" s="10" t="str">
        <f>IF(C337&gt;percent,"YES","NO")</f>
        <v>NO</v>
      </c>
      <c r="F337" s="19">
        <v>100000.0</v>
      </c>
      <c r="G337" s="12" t="str">
        <f t="shared" si="2"/>
        <v>NOT FUNDED</v>
      </c>
      <c r="H337" s="20">
        <f t="shared" si="3"/>
        <v>30430</v>
      </c>
      <c r="I337" s="14" t="str">
        <f t="shared" si="1"/>
        <v>Approval Threshold</v>
      </c>
    </row>
    <row r="338">
      <c r="A338" s="24" t="s">
        <v>1219</v>
      </c>
      <c r="B338" s="22">
        <v>126.0</v>
      </c>
      <c r="C338" s="9">
        <v>1.144167E7</v>
      </c>
      <c r="D338" s="9">
        <v>5.318518E7</v>
      </c>
      <c r="E338" s="10" t="str">
        <f>IF(C338&gt;percent,"YES","NO")</f>
        <v>NO</v>
      </c>
      <c r="F338" s="19">
        <v>150000.0</v>
      </c>
      <c r="G338" s="12" t="str">
        <f t="shared" si="2"/>
        <v>NOT FUNDED</v>
      </c>
      <c r="H338" s="20">
        <f t="shared" si="3"/>
        <v>30430</v>
      </c>
      <c r="I338" s="14" t="str">
        <f t="shared" si="1"/>
        <v>Approval Threshold</v>
      </c>
    </row>
    <row r="339">
      <c r="A339" s="23" t="s">
        <v>1220</v>
      </c>
      <c r="B339" s="22">
        <v>115.0</v>
      </c>
      <c r="C339" s="9">
        <v>1.1425366E7</v>
      </c>
      <c r="D339" s="9">
        <v>4.2778893E7</v>
      </c>
      <c r="E339" s="10" t="str">
        <f>IF(C339&gt;percent,"YES","NO")</f>
        <v>NO</v>
      </c>
      <c r="F339" s="19">
        <v>75000.0</v>
      </c>
      <c r="G339" s="12" t="str">
        <f t="shared" si="2"/>
        <v>NOT FUNDED</v>
      </c>
      <c r="H339" s="20">
        <f t="shared" si="3"/>
        <v>30430</v>
      </c>
      <c r="I339" s="14" t="str">
        <f t="shared" si="1"/>
        <v>Approval Threshold</v>
      </c>
    </row>
    <row r="340">
      <c r="A340" s="24" t="s">
        <v>1221</v>
      </c>
      <c r="B340" s="22">
        <v>100.0</v>
      </c>
      <c r="C340" s="9">
        <v>1.1403718E7</v>
      </c>
      <c r="D340" s="9">
        <v>4.2360759E7</v>
      </c>
      <c r="E340" s="10" t="str">
        <f>IF(C340&gt;percent,"YES","NO")</f>
        <v>NO</v>
      </c>
      <c r="F340" s="19">
        <v>128000.0</v>
      </c>
      <c r="G340" s="12" t="str">
        <f t="shared" si="2"/>
        <v>NOT FUNDED</v>
      </c>
      <c r="H340" s="20">
        <f t="shared" si="3"/>
        <v>30430</v>
      </c>
      <c r="I340" s="14" t="str">
        <f t="shared" si="1"/>
        <v>Approval Threshold</v>
      </c>
    </row>
    <row r="341">
      <c r="A341" s="24" t="s">
        <v>1222</v>
      </c>
      <c r="B341" s="22">
        <v>116.0</v>
      </c>
      <c r="C341" s="9">
        <v>1.1393283E7</v>
      </c>
      <c r="D341" s="9">
        <v>4.938925E7</v>
      </c>
      <c r="E341" s="10" t="str">
        <f>IF(C341&gt;percent,"YES","NO")</f>
        <v>NO</v>
      </c>
      <c r="F341" s="19">
        <v>40000.0</v>
      </c>
      <c r="G341" s="12" t="str">
        <f t="shared" si="2"/>
        <v>NOT FUNDED</v>
      </c>
      <c r="H341" s="20">
        <f t="shared" si="3"/>
        <v>30430</v>
      </c>
      <c r="I341" s="14" t="str">
        <f t="shared" si="1"/>
        <v>Approval Threshold</v>
      </c>
    </row>
    <row r="342">
      <c r="A342" s="24" t="s">
        <v>1223</v>
      </c>
      <c r="B342" s="22">
        <v>109.0</v>
      </c>
      <c r="C342" s="9">
        <v>1.1350565E7</v>
      </c>
      <c r="D342" s="9">
        <v>4.4902197E7</v>
      </c>
      <c r="E342" s="10" t="str">
        <f>IF(C342&gt;percent,"YES","NO")</f>
        <v>NO</v>
      </c>
      <c r="F342" s="19">
        <v>95000.0</v>
      </c>
      <c r="G342" s="12" t="str">
        <f t="shared" si="2"/>
        <v>NOT FUNDED</v>
      </c>
      <c r="H342" s="20">
        <f t="shared" si="3"/>
        <v>30430</v>
      </c>
      <c r="I342" s="14" t="str">
        <f t="shared" si="1"/>
        <v>Approval Threshold</v>
      </c>
    </row>
    <row r="343">
      <c r="A343" s="24" t="s">
        <v>1224</v>
      </c>
      <c r="B343" s="22">
        <v>107.0</v>
      </c>
      <c r="C343" s="9">
        <v>1.125892E7</v>
      </c>
      <c r="D343" s="9">
        <v>4.834159E7</v>
      </c>
      <c r="E343" s="10" t="str">
        <f>IF(C343&gt;percent,"YES","NO")</f>
        <v>NO</v>
      </c>
      <c r="F343" s="19">
        <v>100000.0</v>
      </c>
      <c r="G343" s="12" t="str">
        <f t="shared" si="2"/>
        <v>NOT FUNDED</v>
      </c>
      <c r="H343" s="20">
        <f t="shared" si="3"/>
        <v>30430</v>
      </c>
      <c r="I343" s="14" t="str">
        <f t="shared" si="1"/>
        <v>Approval Threshold</v>
      </c>
    </row>
    <row r="344">
      <c r="A344" s="24" t="s">
        <v>1225</v>
      </c>
      <c r="B344" s="22">
        <v>101.0</v>
      </c>
      <c r="C344" s="9">
        <v>1.1246466E7</v>
      </c>
      <c r="D344" s="9">
        <v>4.3564145E7</v>
      </c>
      <c r="E344" s="10" t="str">
        <f>IF(C344&gt;percent,"YES","NO")</f>
        <v>NO</v>
      </c>
      <c r="F344" s="19">
        <v>99600.0</v>
      </c>
      <c r="G344" s="12" t="str">
        <f t="shared" si="2"/>
        <v>NOT FUNDED</v>
      </c>
      <c r="H344" s="20">
        <f t="shared" si="3"/>
        <v>30430</v>
      </c>
      <c r="I344" s="14" t="str">
        <f t="shared" si="1"/>
        <v>Approval Threshold</v>
      </c>
    </row>
    <row r="345">
      <c r="A345" s="24" t="s">
        <v>1226</v>
      </c>
      <c r="B345" s="22">
        <v>110.0</v>
      </c>
      <c r="C345" s="9">
        <v>1.1210181E7</v>
      </c>
      <c r="D345" s="9">
        <v>4.9065149E7</v>
      </c>
      <c r="E345" s="10" t="str">
        <f>IF(C345&gt;percent,"YES","NO")</f>
        <v>NO</v>
      </c>
      <c r="F345" s="19">
        <v>150000.0</v>
      </c>
      <c r="G345" s="12" t="str">
        <f t="shared" si="2"/>
        <v>NOT FUNDED</v>
      </c>
      <c r="H345" s="20">
        <f t="shared" si="3"/>
        <v>30430</v>
      </c>
      <c r="I345" s="14" t="str">
        <f t="shared" si="1"/>
        <v>Approval Threshold</v>
      </c>
    </row>
    <row r="346">
      <c r="A346" s="24" t="s">
        <v>1227</v>
      </c>
      <c r="B346" s="22">
        <v>94.0</v>
      </c>
      <c r="C346" s="9">
        <v>1.1209366E7</v>
      </c>
      <c r="D346" s="9">
        <v>4.3067952E7</v>
      </c>
      <c r="E346" s="10" t="str">
        <f>IF(C346&gt;percent,"YES","NO")</f>
        <v>NO</v>
      </c>
      <c r="F346" s="19">
        <v>138594.0</v>
      </c>
      <c r="G346" s="12" t="str">
        <f t="shared" si="2"/>
        <v>NOT FUNDED</v>
      </c>
      <c r="H346" s="20">
        <f t="shared" si="3"/>
        <v>30430</v>
      </c>
      <c r="I346" s="14" t="str">
        <f t="shared" si="1"/>
        <v>Approval Threshold</v>
      </c>
    </row>
    <row r="347">
      <c r="A347" s="24" t="s">
        <v>1228</v>
      </c>
      <c r="B347" s="22">
        <v>98.0</v>
      </c>
      <c r="C347" s="9">
        <v>1.1182235E7</v>
      </c>
      <c r="D347" s="9">
        <v>4.7417654E7</v>
      </c>
      <c r="E347" s="10" t="str">
        <f>IF(C347&gt;percent,"YES","NO")</f>
        <v>NO</v>
      </c>
      <c r="F347" s="19">
        <v>75000.0</v>
      </c>
      <c r="G347" s="12" t="str">
        <f t="shared" si="2"/>
        <v>NOT FUNDED</v>
      </c>
      <c r="H347" s="20">
        <f t="shared" si="3"/>
        <v>30430</v>
      </c>
      <c r="I347" s="14" t="str">
        <f t="shared" si="1"/>
        <v>Approval Threshold</v>
      </c>
    </row>
    <row r="348">
      <c r="A348" s="24" t="s">
        <v>1229</v>
      </c>
      <c r="B348" s="22">
        <v>120.0</v>
      </c>
      <c r="C348" s="9">
        <v>1.1116527E7</v>
      </c>
      <c r="D348" s="9">
        <v>4.7408697E7</v>
      </c>
      <c r="E348" s="10" t="str">
        <f>IF(C348&gt;percent,"YES","NO")</f>
        <v>NO</v>
      </c>
      <c r="F348" s="19">
        <v>70000.0</v>
      </c>
      <c r="G348" s="12" t="str">
        <f t="shared" si="2"/>
        <v>NOT FUNDED</v>
      </c>
      <c r="H348" s="20">
        <f t="shared" si="3"/>
        <v>30430</v>
      </c>
      <c r="I348" s="14" t="str">
        <f t="shared" si="1"/>
        <v>Approval Threshold</v>
      </c>
    </row>
    <row r="349">
      <c r="A349" s="24" t="s">
        <v>1230</v>
      </c>
      <c r="B349" s="22">
        <v>109.0</v>
      </c>
      <c r="C349" s="9">
        <v>1.1087916E7</v>
      </c>
      <c r="D349" s="9">
        <v>4.6106604E7</v>
      </c>
      <c r="E349" s="10" t="str">
        <f>IF(C349&gt;percent,"YES","NO")</f>
        <v>NO</v>
      </c>
      <c r="F349" s="19">
        <v>90000.0</v>
      </c>
      <c r="G349" s="12" t="str">
        <f t="shared" si="2"/>
        <v>NOT FUNDED</v>
      </c>
      <c r="H349" s="20">
        <f t="shared" si="3"/>
        <v>30430</v>
      </c>
      <c r="I349" s="14" t="str">
        <f t="shared" si="1"/>
        <v>Approval Threshold</v>
      </c>
    </row>
    <row r="350">
      <c r="A350" s="24" t="s">
        <v>1231</v>
      </c>
      <c r="B350" s="22">
        <v>99.0</v>
      </c>
      <c r="C350" s="9">
        <v>1.1068979E7</v>
      </c>
      <c r="D350" s="9">
        <v>4.4539775E7</v>
      </c>
      <c r="E350" s="10" t="str">
        <f>IF(C350&gt;percent,"YES","NO")</f>
        <v>NO</v>
      </c>
      <c r="F350" s="19">
        <v>125000.0</v>
      </c>
      <c r="G350" s="12" t="str">
        <f t="shared" si="2"/>
        <v>NOT FUNDED</v>
      </c>
      <c r="H350" s="20">
        <f t="shared" si="3"/>
        <v>30430</v>
      </c>
      <c r="I350" s="14" t="str">
        <f t="shared" si="1"/>
        <v>Approval Threshold</v>
      </c>
    </row>
    <row r="351">
      <c r="A351" s="24" t="s">
        <v>1232</v>
      </c>
      <c r="B351" s="22">
        <v>93.0</v>
      </c>
      <c r="C351" s="9">
        <v>1.1005239E7</v>
      </c>
      <c r="D351" s="9">
        <v>4.3067651E7</v>
      </c>
      <c r="E351" s="10" t="str">
        <f>IF(C351&gt;percent,"YES","NO")</f>
        <v>NO</v>
      </c>
      <c r="F351" s="19">
        <v>99000.0</v>
      </c>
      <c r="G351" s="12" t="str">
        <f t="shared" si="2"/>
        <v>NOT FUNDED</v>
      </c>
      <c r="H351" s="20">
        <f t="shared" si="3"/>
        <v>30430</v>
      </c>
      <c r="I351" s="14" t="str">
        <f t="shared" si="1"/>
        <v>Approval Threshold</v>
      </c>
    </row>
    <row r="352">
      <c r="A352" s="24" t="s">
        <v>1233</v>
      </c>
      <c r="B352" s="22">
        <v>96.0</v>
      </c>
      <c r="C352" s="9">
        <v>1.1003736E7</v>
      </c>
      <c r="D352" s="9">
        <v>4.3107086E7</v>
      </c>
      <c r="E352" s="10" t="str">
        <f>IF(C352&gt;percent,"YES","NO")</f>
        <v>NO</v>
      </c>
      <c r="F352" s="19">
        <v>125000.0</v>
      </c>
      <c r="G352" s="12" t="str">
        <f t="shared" si="2"/>
        <v>NOT FUNDED</v>
      </c>
      <c r="H352" s="20">
        <f t="shared" si="3"/>
        <v>30430</v>
      </c>
      <c r="I352" s="14" t="str">
        <f t="shared" si="1"/>
        <v>Approval Threshold</v>
      </c>
    </row>
    <row r="353">
      <c r="A353" s="24" t="s">
        <v>1234</v>
      </c>
      <c r="B353" s="22">
        <v>115.0</v>
      </c>
      <c r="C353" s="9">
        <v>1.0984437E7</v>
      </c>
      <c r="D353" s="9">
        <v>4.8973905E7</v>
      </c>
      <c r="E353" s="10" t="str">
        <f>IF(C353&gt;percent,"YES","NO")</f>
        <v>NO</v>
      </c>
      <c r="F353" s="19">
        <v>38710.0</v>
      </c>
      <c r="G353" s="12" t="str">
        <f t="shared" si="2"/>
        <v>NOT FUNDED</v>
      </c>
      <c r="H353" s="20">
        <f t="shared" si="3"/>
        <v>30430</v>
      </c>
      <c r="I353" s="14" t="str">
        <f t="shared" si="1"/>
        <v>Approval Threshold</v>
      </c>
    </row>
    <row r="354">
      <c r="A354" s="24" t="s">
        <v>1235</v>
      </c>
      <c r="B354" s="22">
        <v>102.0</v>
      </c>
      <c r="C354" s="9">
        <v>1.0941571E7</v>
      </c>
      <c r="D354" s="9">
        <v>4.3134755E7</v>
      </c>
      <c r="E354" s="10" t="str">
        <f>IF(C354&gt;percent,"YES","NO")</f>
        <v>NO</v>
      </c>
      <c r="F354" s="19">
        <v>50000.0</v>
      </c>
      <c r="G354" s="12" t="str">
        <f t="shared" si="2"/>
        <v>NOT FUNDED</v>
      </c>
      <c r="H354" s="20">
        <f t="shared" si="3"/>
        <v>30430</v>
      </c>
      <c r="I354" s="14" t="str">
        <f t="shared" si="1"/>
        <v>Approval Threshold</v>
      </c>
    </row>
    <row r="355">
      <c r="A355" s="24" t="s">
        <v>1236</v>
      </c>
      <c r="B355" s="22">
        <v>113.0</v>
      </c>
      <c r="C355" s="9">
        <v>1.0928709E7</v>
      </c>
      <c r="D355" s="9">
        <v>5.0561461E7</v>
      </c>
      <c r="E355" s="10" t="str">
        <f>IF(C355&gt;percent,"YES","NO")</f>
        <v>NO</v>
      </c>
      <c r="F355" s="19">
        <v>150000.0</v>
      </c>
      <c r="G355" s="12" t="str">
        <f t="shared" si="2"/>
        <v>NOT FUNDED</v>
      </c>
      <c r="H355" s="20">
        <f t="shared" si="3"/>
        <v>30430</v>
      </c>
      <c r="I355" s="14" t="str">
        <f t="shared" si="1"/>
        <v>Approval Threshold</v>
      </c>
    </row>
    <row r="356">
      <c r="A356" s="24" t="s">
        <v>1237</v>
      </c>
      <c r="B356" s="22">
        <v>99.0</v>
      </c>
      <c r="C356" s="9">
        <v>1.0885323E7</v>
      </c>
      <c r="D356" s="9">
        <v>4.8383806E7</v>
      </c>
      <c r="E356" s="10" t="str">
        <f>IF(C356&gt;percent,"YES","NO")</f>
        <v>NO</v>
      </c>
      <c r="F356" s="19">
        <v>140000.0</v>
      </c>
      <c r="G356" s="12" t="str">
        <f t="shared" si="2"/>
        <v>NOT FUNDED</v>
      </c>
      <c r="H356" s="20">
        <f t="shared" si="3"/>
        <v>30430</v>
      </c>
      <c r="I356" s="14" t="str">
        <f t="shared" si="1"/>
        <v>Approval Threshold</v>
      </c>
    </row>
    <row r="357">
      <c r="A357" s="24" t="s">
        <v>1238</v>
      </c>
      <c r="B357" s="22">
        <v>89.0</v>
      </c>
      <c r="C357" s="9">
        <v>1.0871259E7</v>
      </c>
      <c r="D357" s="9">
        <v>4.2582582E7</v>
      </c>
      <c r="E357" s="10" t="str">
        <f>IF(C357&gt;percent,"YES","NO")</f>
        <v>NO</v>
      </c>
      <c r="F357" s="19">
        <v>22000.0</v>
      </c>
      <c r="G357" s="12" t="str">
        <f t="shared" si="2"/>
        <v>NOT FUNDED</v>
      </c>
      <c r="H357" s="20">
        <f t="shared" si="3"/>
        <v>30430</v>
      </c>
      <c r="I357" s="14" t="str">
        <f t="shared" si="1"/>
        <v>Approval Threshold</v>
      </c>
    </row>
    <row r="358">
      <c r="A358" s="23" t="s">
        <v>1239</v>
      </c>
      <c r="B358" s="22">
        <v>116.0</v>
      </c>
      <c r="C358" s="9">
        <v>1.086709E7</v>
      </c>
      <c r="D358" s="9">
        <v>4.722928E7</v>
      </c>
      <c r="E358" s="10" t="str">
        <f>IF(C358&gt;percent,"YES","NO")</f>
        <v>NO</v>
      </c>
      <c r="F358" s="19">
        <v>150000.0</v>
      </c>
      <c r="G358" s="12" t="str">
        <f t="shared" si="2"/>
        <v>NOT FUNDED</v>
      </c>
      <c r="H358" s="20">
        <f t="shared" si="3"/>
        <v>30430</v>
      </c>
      <c r="I358" s="14" t="str">
        <f t="shared" si="1"/>
        <v>Approval Threshold</v>
      </c>
    </row>
    <row r="359">
      <c r="A359" s="24" t="s">
        <v>1240</v>
      </c>
      <c r="B359" s="22">
        <v>97.0</v>
      </c>
      <c r="C359" s="9">
        <v>1.0850261E7</v>
      </c>
      <c r="D359" s="9">
        <v>4.193912E7</v>
      </c>
      <c r="E359" s="10" t="str">
        <f>IF(C359&gt;percent,"YES","NO")</f>
        <v>NO</v>
      </c>
      <c r="F359" s="19">
        <v>75000.0</v>
      </c>
      <c r="G359" s="12" t="str">
        <f t="shared" si="2"/>
        <v>NOT FUNDED</v>
      </c>
      <c r="H359" s="20">
        <f t="shared" si="3"/>
        <v>30430</v>
      </c>
      <c r="I359" s="14" t="str">
        <f t="shared" si="1"/>
        <v>Approval Threshold</v>
      </c>
    </row>
    <row r="360">
      <c r="A360" s="24" t="s">
        <v>1241</v>
      </c>
      <c r="B360" s="22">
        <v>97.0</v>
      </c>
      <c r="C360" s="9">
        <v>1.0831931E7</v>
      </c>
      <c r="D360" s="9">
        <v>4.4003967E7</v>
      </c>
      <c r="E360" s="10" t="str">
        <f>IF(C360&gt;percent,"YES","NO")</f>
        <v>NO</v>
      </c>
      <c r="F360" s="19">
        <v>135000.0</v>
      </c>
      <c r="G360" s="12" t="str">
        <f t="shared" si="2"/>
        <v>NOT FUNDED</v>
      </c>
      <c r="H360" s="20">
        <f t="shared" si="3"/>
        <v>30430</v>
      </c>
      <c r="I360" s="14" t="str">
        <f t="shared" si="1"/>
        <v>Approval Threshold</v>
      </c>
    </row>
    <row r="361">
      <c r="A361" s="24" t="s">
        <v>1242</v>
      </c>
      <c r="B361" s="22">
        <v>108.0</v>
      </c>
      <c r="C361" s="9">
        <v>1.080619E7</v>
      </c>
      <c r="D361" s="9">
        <v>4.3784731E7</v>
      </c>
      <c r="E361" s="10" t="str">
        <f>IF(C361&gt;percent,"YES","NO")</f>
        <v>NO</v>
      </c>
      <c r="F361" s="19">
        <v>70000.0</v>
      </c>
      <c r="G361" s="12" t="str">
        <f t="shared" si="2"/>
        <v>NOT FUNDED</v>
      </c>
      <c r="H361" s="20">
        <f t="shared" si="3"/>
        <v>30430</v>
      </c>
      <c r="I361" s="14" t="str">
        <f t="shared" si="1"/>
        <v>Approval Threshold</v>
      </c>
    </row>
    <row r="362">
      <c r="A362" s="24" t="s">
        <v>1243</v>
      </c>
      <c r="B362" s="22">
        <v>119.0</v>
      </c>
      <c r="C362" s="9">
        <v>1.0707384E7</v>
      </c>
      <c r="D362" s="9">
        <v>5.6490776E7</v>
      </c>
      <c r="E362" s="10" t="str">
        <f>IF(C362&gt;percent,"YES","NO")</f>
        <v>NO</v>
      </c>
      <c r="F362" s="19">
        <v>150000.0</v>
      </c>
      <c r="G362" s="12" t="str">
        <f t="shared" si="2"/>
        <v>NOT FUNDED</v>
      </c>
      <c r="H362" s="20">
        <f t="shared" si="3"/>
        <v>30430</v>
      </c>
      <c r="I362" s="14" t="str">
        <f t="shared" si="1"/>
        <v>Approval Threshold</v>
      </c>
    </row>
    <row r="363">
      <c r="A363" s="24" t="s">
        <v>1244</v>
      </c>
      <c r="B363" s="22">
        <v>113.0</v>
      </c>
      <c r="C363" s="9">
        <v>1.0695846E7</v>
      </c>
      <c r="D363" s="9">
        <v>4.8693607E7</v>
      </c>
      <c r="E363" s="10" t="str">
        <f>IF(C363&gt;percent,"YES","NO")</f>
        <v>NO</v>
      </c>
      <c r="F363" s="19">
        <v>150000.0</v>
      </c>
      <c r="G363" s="12" t="str">
        <f t="shared" si="2"/>
        <v>NOT FUNDED</v>
      </c>
      <c r="H363" s="20">
        <f t="shared" si="3"/>
        <v>30430</v>
      </c>
      <c r="I363" s="14" t="str">
        <f t="shared" si="1"/>
        <v>Approval Threshold</v>
      </c>
    </row>
    <row r="364">
      <c r="A364" s="24" t="s">
        <v>1245</v>
      </c>
      <c r="B364" s="22">
        <v>106.0</v>
      </c>
      <c r="C364" s="9">
        <v>1.0681169E7</v>
      </c>
      <c r="D364" s="9">
        <v>4.9638379E7</v>
      </c>
      <c r="E364" s="10" t="str">
        <f>IF(C364&gt;percent,"YES","NO")</f>
        <v>NO</v>
      </c>
      <c r="F364" s="19">
        <v>150000.0</v>
      </c>
      <c r="G364" s="12" t="str">
        <f t="shared" si="2"/>
        <v>NOT FUNDED</v>
      </c>
      <c r="H364" s="20">
        <f t="shared" si="3"/>
        <v>30430</v>
      </c>
      <c r="I364" s="14" t="str">
        <f t="shared" si="1"/>
        <v>Approval Threshold</v>
      </c>
    </row>
    <row r="365">
      <c r="A365" s="24" t="s">
        <v>1246</v>
      </c>
      <c r="B365" s="22">
        <v>108.0</v>
      </c>
      <c r="C365" s="9">
        <v>1.0674224E7</v>
      </c>
      <c r="D365" s="9">
        <v>4.3854597E7</v>
      </c>
      <c r="E365" s="10" t="str">
        <f>IF(C365&gt;percent,"YES","NO")</f>
        <v>NO</v>
      </c>
      <c r="F365" s="19">
        <v>75000.0</v>
      </c>
      <c r="G365" s="12" t="str">
        <f t="shared" si="2"/>
        <v>NOT FUNDED</v>
      </c>
      <c r="H365" s="20">
        <f t="shared" si="3"/>
        <v>30430</v>
      </c>
      <c r="I365" s="14" t="str">
        <f t="shared" si="1"/>
        <v>Approval Threshold</v>
      </c>
    </row>
    <row r="366">
      <c r="A366" s="24" t="s">
        <v>1247</v>
      </c>
      <c r="B366" s="22">
        <v>132.0</v>
      </c>
      <c r="C366" s="9">
        <v>1.0601915E7</v>
      </c>
      <c r="D366" s="9">
        <v>4.3979142E7</v>
      </c>
      <c r="E366" s="10" t="str">
        <f>IF(C366&gt;percent,"YES","NO")</f>
        <v>NO</v>
      </c>
      <c r="F366" s="19">
        <v>75500.0</v>
      </c>
      <c r="G366" s="12" t="str">
        <f t="shared" si="2"/>
        <v>NOT FUNDED</v>
      </c>
      <c r="H366" s="20">
        <f t="shared" si="3"/>
        <v>30430</v>
      </c>
      <c r="I366" s="14" t="str">
        <f t="shared" si="1"/>
        <v>Approval Threshold</v>
      </c>
    </row>
    <row r="367">
      <c r="A367" s="24" t="s">
        <v>1248</v>
      </c>
      <c r="B367" s="22">
        <v>123.0</v>
      </c>
      <c r="C367" s="9">
        <v>1.0570776E7</v>
      </c>
      <c r="D367" s="9">
        <v>4.8484431E7</v>
      </c>
      <c r="E367" s="10" t="str">
        <f>IF(C367&gt;percent,"YES","NO")</f>
        <v>NO</v>
      </c>
      <c r="F367" s="19">
        <v>149000.0</v>
      </c>
      <c r="G367" s="12" t="str">
        <f t="shared" si="2"/>
        <v>NOT FUNDED</v>
      </c>
      <c r="H367" s="20">
        <f t="shared" si="3"/>
        <v>30430</v>
      </c>
      <c r="I367" s="14" t="str">
        <f t="shared" si="1"/>
        <v>Approval Threshold</v>
      </c>
    </row>
    <row r="368">
      <c r="A368" s="24" t="s">
        <v>1249</v>
      </c>
      <c r="B368" s="22">
        <v>94.0</v>
      </c>
      <c r="C368" s="9">
        <v>1.0556956E7</v>
      </c>
      <c r="D368" s="9">
        <v>4.522627E7</v>
      </c>
      <c r="E368" s="10" t="str">
        <f>IF(C368&gt;percent,"YES","NO")</f>
        <v>NO</v>
      </c>
      <c r="F368" s="19">
        <v>50000.0</v>
      </c>
      <c r="G368" s="12" t="str">
        <f t="shared" si="2"/>
        <v>NOT FUNDED</v>
      </c>
      <c r="H368" s="20">
        <f t="shared" si="3"/>
        <v>30430</v>
      </c>
      <c r="I368" s="14" t="str">
        <f t="shared" si="1"/>
        <v>Approval Threshold</v>
      </c>
    </row>
    <row r="369">
      <c r="A369" s="24" t="s">
        <v>1250</v>
      </c>
      <c r="B369" s="22">
        <v>86.0</v>
      </c>
      <c r="C369" s="9">
        <v>1.0513906E7</v>
      </c>
      <c r="D369" s="9">
        <v>4.2887952E7</v>
      </c>
      <c r="E369" s="10" t="str">
        <f>IF(C369&gt;percent,"YES","NO")</f>
        <v>NO</v>
      </c>
      <c r="F369" s="19">
        <v>70000.0</v>
      </c>
      <c r="G369" s="12" t="str">
        <f t="shared" si="2"/>
        <v>NOT FUNDED</v>
      </c>
      <c r="H369" s="20">
        <f t="shared" si="3"/>
        <v>30430</v>
      </c>
      <c r="I369" s="14" t="str">
        <f t="shared" si="1"/>
        <v>Approval Threshold</v>
      </c>
    </row>
    <row r="370">
      <c r="A370" s="24" t="s">
        <v>1251</v>
      </c>
      <c r="B370" s="22">
        <v>103.0</v>
      </c>
      <c r="C370" s="9">
        <v>1.04993E7</v>
      </c>
      <c r="D370" s="9">
        <v>4.4138024E7</v>
      </c>
      <c r="E370" s="10" t="str">
        <f>IF(C370&gt;percent,"YES","NO")</f>
        <v>NO</v>
      </c>
      <c r="F370" s="19">
        <v>120000.0</v>
      </c>
      <c r="G370" s="12" t="str">
        <f t="shared" si="2"/>
        <v>NOT FUNDED</v>
      </c>
      <c r="H370" s="20">
        <f t="shared" si="3"/>
        <v>30430</v>
      </c>
      <c r="I370" s="14" t="str">
        <f t="shared" si="1"/>
        <v>Approval Threshold</v>
      </c>
    </row>
    <row r="371">
      <c r="A371" s="24" t="s">
        <v>1252</v>
      </c>
      <c r="B371" s="22">
        <v>100.0</v>
      </c>
      <c r="C371" s="9">
        <v>1.0495809E7</v>
      </c>
      <c r="D371" s="9">
        <v>4.8195788E7</v>
      </c>
      <c r="E371" s="10" t="str">
        <f>IF(C371&gt;percent,"YES","NO")</f>
        <v>NO</v>
      </c>
      <c r="F371" s="19">
        <v>100000.0</v>
      </c>
      <c r="G371" s="12" t="str">
        <f t="shared" si="2"/>
        <v>NOT FUNDED</v>
      </c>
      <c r="H371" s="20">
        <f t="shared" si="3"/>
        <v>30430</v>
      </c>
      <c r="I371" s="14" t="str">
        <f t="shared" si="1"/>
        <v>Approval Threshold</v>
      </c>
    </row>
    <row r="372">
      <c r="A372" s="24" t="s">
        <v>1253</v>
      </c>
      <c r="B372" s="22">
        <v>99.0</v>
      </c>
      <c r="C372" s="9">
        <v>1.0493988E7</v>
      </c>
      <c r="D372" s="9">
        <v>4.3112001E7</v>
      </c>
      <c r="E372" s="10" t="str">
        <f>IF(C372&gt;percent,"YES","NO")</f>
        <v>NO</v>
      </c>
      <c r="F372" s="19">
        <v>53000.0</v>
      </c>
      <c r="G372" s="12" t="str">
        <f t="shared" si="2"/>
        <v>NOT FUNDED</v>
      </c>
      <c r="H372" s="20">
        <f t="shared" si="3"/>
        <v>30430</v>
      </c>
      <c r="I372" s="14" t="str">
        <f t="shared" si="1"/>
        <v>Approval Threshold</v>
      </c>
    </row>
    <row r="373">
      <c r="A373" s="24" t="s">
        <v>1254</v>
      </c>
      <c r="B373" s="22">
        <v>122.0</v>
      </c>
      <c r="C373" s="9">
        <v>1.0464465E7</v>
      </c>
      <c r="D373" s="9">
        <v>4.942426E7</v>
      </c>
      <c r="E373" s="10" t="str">
        <f>IF(C373&gt;percent,"YES","NO")</f>
        <v>NO</v>
      </c>
      <c r="F373" s="19">
        <v>100000.0</v>
      </c>
      <c r="G373" s="12" t="str">
        <f t="shared" si="2"/>
        <v>NOT FUNDED</v>
      </c>
      <c r="H373" s="20">
        <f t="shared" si="3"/>
        <v>30430</v>
      </c>
      <c r="I373" s="14" t="str">
        <f t="shared" si="1"/>
        <v>Approval Threshold</v>
      </c>
    </row>
    <row r="374">
      <c r="A374" s="24" t="s">
        <v>1255</v>
      </c>
      <c r="B374" s="22">
        <v>99.0</v>
      </c>
      <c r="C374" s="9">
        <v>1.0462532E7</v>
      </c>
      <c r="D374" s="9">
        <v>4.7396143E7</v>
      </c>
      <c r="E374" s="10" t="str">
        <f>IF(C374&gt;percent,"YES","NO")</f>
        <v>NO</v>
      </c>
      <c r="F374" s="19">
        <v>99917.0</v>
      </c>
      <c r="G374" s="12" t="str">
        <f t="shared" si="2"/>
        <v>NOT FUNDED</v>
      </c>
      <c r="H374" s="20">
        <f t="shared" si="3"/>
        <v>30430</v>
      </c>
      <c r="I374" s="14" t="str">
        <f t="shared" si="1"/>
        <v>Approval Threshold</v>
      </c>
    </row>
    <row r="375">
      <c r="A375" s="24" t="s">
        <v>1256</v>
      </c>
      <c r="B375" s="22">
        <v>97.0</v>
      </c>
      <c r="C375" s="9">
        <v>1.0410113E7</v>
      </c>
      <c r="D375" s="9">
        <v>4.3552763E7</v>
      </c>
      <c r="E375" s="10" t="str">
        <f>IF(C375&gt;percent,"YES","NO")</f>
        <v>NO</v>
      </c>
      <c r="F375" s="19">
        <v>141500.0</v>
      </c>
      <c r="G375" s="12" t="str">
        <f t="shared" si="2"/>
        <v>NOT FUNDED</v>
      </c>
      <c r="H375" s="20">
        <f t="shared" si="3"/>
        <v>30430</v>
      </c>
      <c r="I375" s="14" t="str">
        <f t="shared" si="1"/>
        <v>Approval Threshold</v>
      </c>
    </row>
    <row r="376">
      <c r="A376" s="24" t="s">
        <v>1257</v>
      </c>
      <c r="B376" s="22">
        <v>97.0</v>
      </c>
      <c r="C376" s="9">
        <v>1.0379968E7</v>
      </c>
      <c r="D376" s="9">
        <v>4.1913516E7</v>
      </c>
      <c r="E376" s="10" t="str">
        <f>IF(C376&gt;percent,"YES","NO")</f>
        <v>NO</v>
      </c>
      <c r="F376" s="19">
        <v>24000.0</v>
      </c>
      <c r="G376" s="12" t="str">
        <f t="shared" si="2"/>
        <v>NOT FUNDED</v>
      </c>
      <c r="H376" s="20">
        <f t="shared" si="3"/>
        <v>30430</v>
      </c>
      <c r="I376" s="14" t="str">
        <f t="shared" si="1"/>
        <v>Approval Threshold</v>
      </c>
    </row>
    <row r="377">
      <c r="A377" s="24" t="s">
        <v>1258</v>
      </c>
      <c r="B377" s="22">
        <v>118.0</v>
      </c>
      <c r="C377" s="9">
        <v>1.0372323E7</v>
      </c>
      <c r="D377" s="9">
        <v>4.5273276E7</v>
      </c>
      <c r="E377" s="10" t="str">
        <f>IF(C377&gt;percent,"YES","NO")</f>
        <v>NO</v>
      </c>
      <c r="F377" s="19">
        <v>64000.0</v>
      </c>
      <c r="G377" s="12" t="str">
        <f t="shared" si="2"/>
        <v>NOT FUNDED</v>
      </c>
      <c r="H377" s="20">
        <f t="shared" si="3"/>
        <v>30430</v>
      </c>
      <c r="I377" s="14" t="str">
        <f t="shared" si="1"/>
        <v>Approval Threshold</v>
      </c>
    </row>
    <row r="378">
      <c r="A378" s="24" t="s">
        <v>1259</v>
      </c>
      <c r="B378" s="22">
        <v>141.0</v>
      </c>
      <c r="C378" s="9">
        <v>1.0342957E7</v>
      </c>
      <c r="D378" s="9">
        <v>4.6316382E7</v>
      </c>
      <c r="E378" s="10" t="str">
        <f>IF(C378&gt;percent,"YES","NO")</f>
        <v>NO</v>
      </c>
      <c r="F378" s="19">
        <v>84000.0</v>
      </c>
      <c r="G378" s="12" t="str">
        <f t="shared" si="2"/>
        <v>NOT FUNDED</v>
      </c>
      <c r="H378" s="20">
        <f t="shared" si="3"/>
        <v>30430</v>
      </c>
      <c r="I378" s="14" t="str">
        <f t="shared" si="1"/>
        <v>Approval Threshold</v>
      </c>
    </row>
    <row r="379">
      <c r="A379" s="24" t="s">
        <v>1260</v>
      </c>
      <c r="B379" s="22">
        <v>100.0</v>
      </c>
      <c r="C379" s="9">
        <v>1.0318978E7</v>
      </c>
      <c r="D379" s="9">
        <v>4.4406448E7</v>
      </c>
      <c r="E379" s="10" t="str">
        <f>IF(C379&gt;percent,"YES","NO")</f>
        <v>NO</v>
      </c>
      <c r="F379" s="19">
        <v>37000.0</v>
      </c>
      <c r="G379" s="12" t="str">
        <f t="shared" si="2"/>
        <v>NOT FUNDED</v>
      </c>
      <c r="H379" s="20">
        <f t="shared" si="3"/>
        <v>30430</v>
      </c>
      <c r="I379" s="14" t="str">
        <f t="shared" si="1"/>
        <v>Approval Threshold</v>
      </c>
    </row>
    <row r="380">
      <c r="A380" s="24" t="s">
        <v>1261</v>
      </c>
      <c r="B380" s="22">
        <v>118.0</v>
      </c>
      <c r="C380" s="9">
        <v>1.0294968E7</v>
      </c>
      <c r="D380" s="9">
        <v>5.0906005E7</v>
      </c>
      <c r="E380" s="10" t="str">
        <f>IF(C380&gt;percent,"YES","NO")</f>
        <v>NO</v>
      </c>
      <c r="F380" s="19">
        <v>150000.0</v>
      </c>
      <c r="G380" s="12" t="str">
        <f t="shared" si="2"/>
        <v>NOT FUNDED</v>
      </c>
      <c r="H380" s="20">
        <f t="shared" si="3"/>
        <v>30430</v>
      </c>
      <c r="I380" s="14" t="str">
        <f t="shared" si="1"/>
        <v>Approval Threshold</v>
      </c>
    </row>
    <row r="381">
      <c r="A381" s="24" t="s">
        <v>1262</v>
      </c>
      <c r="B381" s="22">
        <v>122.0</v>
      </c>
      <c r="C381" s="9">
        <v>1.0288947E7</v>
      </c>
      <c r="D381" s="9">
        <v>4.8689624E7</v>
      </c>
      <c r="E381" s="10" t="str">
        <f>IF(C381&gt;percent,"YES","NO")</f>
        <v>NO</v>
      </c>
      <c r="F381" s="19">
        <v>91000.0</v>
      </c>
      <c r="G381" s="12" t="str">
        <f t="shared" si="2"/>
        <v>NOT FUNDED</v>
      </c>
      <c r="H381" s="20">
        <f t="shared" si="3"/>
        <v>30430</v>
      </c>
      <c r="I381" s="14" t="str">
        <f t="shared" si="1"/>
        <v>Approval Threshold</v>
      </c>
    </row>
    <row r="382">
      <c r="A382" s="24" t="s">
        <v>1263</v>
      </c>
      <c r="B382" s="22">
        <v>108.0</v>
      </c>
      <c r="C382" s="9">
        <v>1.0259973E7</v>
      </c>
      <c r="D382" s="9">
        <v>4.6641831E7</v>
      </c>
      <c r="E382" s="10" t="str">
        <f>IF(C382&gt;percent,"YES","NO")</f>
        <v>NO</v>
      </c>
      <c r="F382" s="19">
        <v>149000.0</v>
      </c>
      <c r="G382" s="12" t="str">
        <f t="shared" si="2"/>
        <v>NOT FUNDED</v>
      </c>
      <c r="H382" s="20">
        <f t="shared" si="3"/>
        <v>30430</v>
      </c>
      <c r="I382" s="14" t="str">
        <f t="shared" si="1"/>
        <v>Approval Threshold</v>
      </c>
    </row>
    <row r="383">
      <c r="A383" s="24" t="s">
        <v>1264</v>
      </c>
      <c r="B383" s="22">
        <v>91.0</v>
      </c>
      <c r="C383" s="9">
        <v>1.019698E7</v>
      </c>
      <c r="D383" s="9">
        <v>4.326706E7</v>
      </c>
      <c r="E383" s="10" t="str">
        <f>IF(C383&gt;percent,"YES","NO")</f>
        <v>NO</v>
      </c>
      <c r="F383" s="19">
        <v>107000.0</v>
      </c>
      <c r="G383" s="12" t="str">
        <f t="shared" si="2"/>
        <v>NOT FUNDED</v>
      </c>
      <c r="H383" s="20">
        <f t="shared" si="3"/>
        <v>30430</v>
      </c>
      <c r="I383" s="14" t="str">
        <f t="shared" si="1"/>
        <v>Approval Threshold</v>
      </c>
    </row>
    <row r="384">
      <c r="A384" s="24" t="s">
        <v>1265</v>
      </c>
      <c r="B384" s="22">
        <v>107.0</v>
      </c>
      <c r="C384" s="9">
        <v>1.0131605E7</v>
      </c>
      <c r="D384" s="9">
        <v>4.8819363E7</v>
      </c>
      <c r="E384" s="10" t="str">
        <f>IF(C384&gt;percent,"YES","NO")</f>
        <v>NO</v>
      </c>
      <c r="F384" s="19">
        <v>40000.0</v>
      </c>
      <c r="G384" s="12" t="str">
        <f t="shared" si="2"/>
        <v>NOT FUNDED</v>
      </c>
      <c r="H384" s="20">
        <f t="shared" si="3"/>
        <v>30430</v>
      </c>
      <c r="I384" s="14" t="str">
        <f t="shared" si="1"/>
        <v>Approval Threshold</v>
      </c>
    </row>
    <row r="385">
      <c r="A385" s="24" t="s">
        <v>1266</v>
      </c>
      <c r="B385" s="22">
        <v>114.0</v>
      </c>
      <c r="C385" s="9">
        <v>1.0042046E7</v>
      </c>
      <c r="D385" s="9">
        <v>4.6419035E7</v>
      </c>
      <c r="E385" s="10" t="str">
        <f>IF(C385&gt;percent,"YES","NO")</f>
        <v>NO</v>
      </c>
      <c r="F385" s="19">
        <v>125000.0</v>
      </c>
      <c r="G385" s="12" t="str">
        <f t="shared" si="2"/>
        <v>NOT FUNDED</v>
      </c>
      <c r="H385" s="20">
        <f t="shared" si="3"/>
        <v>30430</v>
      </c>
      <c r="I385" s="14" t="str">
        <f t="shared" si="1"/>
        <v>Approval Threshold</v>
      </c>
    </row>
    <row r="386">
      <c r="A386" s="24" t="s">
        <v>1267</v>
      </c>
      <c r="B386" s="22">
        <v>115.0</v>
      </c>
      <c r="C386" s="9">
        <v>1.0021727E7</v>
      </c>
      <c r="D386" s="9">
        <v>4.9922325E7</v>
      </c>
      <c r="E386" s="10" t="str">
        <f>IF(C386&gt;percent,"YES","NO")</f>
        <v>NO</v>
      </c>
      <c r="F386" s="19">
        <v>150000.0</v>
      </c>
      <c r="G386" s="12" t="str">
        <f t="shared" si="2"/>
        <v>NOT FUNDED</v>
      </c>
      <c r="H386" s="20">
        <f t="shared" si="3"/>
        <v>30430</v>
      </c>
      <c r="I386" s="14" t="str">
        <f t="shared" si="1"/>
        <v>Approval Threshold</v>
      </c>
    </row>
    <row r="387">
      <c r="A387" s="24" t="s">
        <v>1268</v>
      </c>
      <c r="B387" s="22">
        <v>111.0</v>
      </c>
      <c r="C387" s="9">
        <v>1.0021274E7</v>
      </c>
      <c r="D387" s="9">
        <v>4.9224209E7</v>
      </c>
      <c r="E387" s="10" t="str">
        <f>IF(C387&gt;percent,"YES","NO")</f>
        <v>NO</v>
      </c>
      <c r="F387" s="19">
        <v>150000.0</v>
      </c>
      <c r="G387" s="12" t="str">
        <f t="shared" si="2"/>
        <v>NOT FUNDED</v>
      </c>
      <c r="H387" s="20">
        <f t="shared" si="3"/>
        <v>30430</v>
      </c>
      <c r="I387" s="14" t="str">
        <f t="shared" si="1"/>
        <v>Approval Threshold</v>
      </c>
    </row>
    <row r="388">
      <c r="A388" s="24" t="s">
        <v>1269</v>
      </c>
      <c r="B388" s="22">
        <v>102.0</v>
      </c>
      <c r="C388" s="9">
        <v>1.0018036E7</v>
      </c>
      <c r="D388" s="9">
        <v>4.543407E7</v>
      </c>
      <c r="E388" s="10" t="str">
        <f>IF(C388&gt;percent,"YES","NO")</f>
        <v>NO</v>
      </c>
      <c r="F388" s="19">
        <v>90039.0</v>
      </c>
      <c r="G388" s="12" t="str">
        <f t="shared" si="2"/>
        <v>NOT FUNDED</v>
      </c>
      <c r="H388" s="20">
        <f t="shared" si="3"/>
        <v>30430</v>
      </c>
      <c r="I388" s="14" t="str">
        <f t="shared" si="1"/>
        <v>Approval Threshold</v>
      </c>
    </row>
    <row r="389">
      <c r="A389" s="24" t="s">
        <v>1270</v>
      </c>
      <c r="B389" s="22">
        <v>115.0</v>
      </c>
      <c r="C389" s="9">
        <v>9949713.0</v>
      </c>
      <c r="D389" s="9">
        <v>4.5278472E7</v>
      </c>
      <c r="E389" s="10" t="str">
        <f>IF(C389&gt;percent,"YES","NO")</f>
        <v>NO</v>
      </c>
      <c r="F389" s="19">
        <v>80000.0</v>
      </c>
      <c r="G389" s="12" t="str">
        <f t="shared" si="2"/>
        <v>NOT FUNDED</v>
      </c>
      <c r="H389" s="20">
        <f t="shared" si="3"/>
        <v>30430</v>
      </c>
      <c r="I389" s="14" t="str">
        <f t="shared" si="1"/>
        <v>Approval Threshold</v>
      </c>
    </row>
    <row r="390">
      <c r="A390" s="24" t="s">
        <v>1271</v>
      </c>
      <c r="B390" s="22">
        <v>100.0</v>
      </c>
      <c r="C390" s="9">
        <v>9942844.0</v>
      </c>
      <c r="D390" s="9">
        <v>4.7561026E7</v>
      </c>
      <c r="E390" s="10" t="str">
        <f>IF(C390&gt;percent,"YES","NO")</f>
        <v>NO</v>
      </c>
      <c r="F390" s="19">
        <v>150000.0</v>
      </c>
      <c r="G390" s="12" t="str">
        <f t="shared" si="2"/>
        <v>NOT FUNDED</v>
      </c>
      <c r="H390" s="20">
        <f t="shared" si="3"/>
        <v>30430</v>
      </c>
      <c r="I390" s="14" t="str">
        <f t="shared" si="1"/>
        <v>Approval Threshold</v>
      </c>
    </row>
    <row r="391">
      <c r="A391" s="24" t="s">
        <v>1272</v>
      </c>
      <c r="B391" s="22">
        <v>92.0</v>
      </c>
      <c r="C391" s="9">
        <v>9938485.0</v>
      </c>
      <c r="D391" s="9">
        <v>4.4815427E7</v>
      </c>
      <c r="E391" s="10" t="str">
        <f>IF(C391&gt;percent,"YES","NO")</f>
        <v>NO</v>
      </c>
      <c r="F391" s="19">
        <v>112611.0</v>
      </c>
      <c r="G391" s="12" t="str">
        <f t="shared" si="2"/>
        <v>NOT FUNDED</v>
      </c>
      <c r="H391" s="20">
        <f t="shared" si="3"/>
        <v>30430</v>
      </c>
      <c r="I391" s="14" t="str">
        <f t="shared" si="1"/>
        <v>Approval Threshold</v>
      </c>
    </row>
    <row r="392">
      <c r="A392" s="24" t="s">
        <v>1273</v>
      </c>
      <c r="B392" s="22">
        <v>100.0</v>
      </c>
      <c r="C392" s="9">
        <v>9934209.0</v>
      </c>
      <c r="D392" s="9">
        <v>4.3918067E7</v>
      </c>
      <c r="E392" s="10" t="str">
        <f>IF(C392&gt;percent,"YES","NO")</f>
        <v>NO</v>
      </c>
      <c r="F392" s="19">
        <v>49500.0</v>
      </c>
      <c r="G392" s="12" t="str">
        <f t="shared" si="2"/>
        <v>NOT FUNDED</v>
      </c>
      <c r="H392" s="20">
        <f t="shared" si="3"/>
        <v>30430</v>
      </c>
      <c r="I392" s="14" t="str">
        <f t="shared" si="1"/>
        <v>Approval Threshold</v>
      </c>
    </row>
    <row r="393">
      <c r="A393" s="24" t="s">
        <v>1274</v>
      </c>
      <c r="B393" s="22">
        <v>93.0</v>
      </c>
      <c r="C393" s="9">
        <v>9923362.0</v>
      </c>
      <c r="D393" s="9">
        <v>5.0129014E7</v>
      </c>
      <c r="E393" s="10" t="str">
        <f>IF(C393&gt;percent,"YES","NO")</f>
        <v>NO</v>
      </c>
      <c r="F393" s="19">
        <v>120000.0</v>
      </c>
      <c r="G393" s="12" t="str">
        <f t="shared" si="2"/>
        <v>NOT FUNDED</v>
      </c>
      <c r="H393" s="20">
        <f t="shared" si="3"/>
        <v>30430</v>
      </c>
      <c r="I393" s="14" t="str">
        <f t="shared" si="1"/>
        <v>Approval Threshold</v>
      </c>
    </row>
    <row r="394">
      <c r="A394" s="24" t="s">
        <v>1275</v>
      </c>
      <c r="B394" s="22">
        <v>98.0</v>
      </c>
      <c r="C394" s="9">
        <v>9791354.0</v>
      </c>
      <c r="D394" s="9">
        <v>4.7971338E7</v>
      </c>
      <c r="E394" s="10" t="str">
        <f>IF(C394&gt;percent,"YES","NO")</f>
        <v>NO</v>
      </c>
      <c r="F394" s="19">
        <v>150000.0</v>
      </c>
      <c r="G394" s="12" t="str">
        <f t="shared" si="2"/>
        <v>NOT FUNDED</v>
      </c>
      <c r="H394" s="20">
        <f t="shared" si="3"/>
        <v>30430</v>
      </c>
      <c r="I394" s="14" t="str">
        <f t="shared" si="1"/>
        <v>Approval Threshold</v>
      </c>
    </row>
    <row r="395">
      <c r="A395" s="24" t="s">
        <v>1276</v>
      </c>
      <c r="B395" s="22">
        <v>111.0</v>
      </c>
      <c r="C395" s="9">
        <v>9735030.0</v>
      </c>
      <c r="D395" s="9">
        <v>4.3887695E7</v>
      </c>
      <c r="E395" s="10" t="str">
        <f>IF(C395&gt;percent,"YES","NO")</f>
        <v>NO</v>
      </c>
      <c r="F395" s="19">
        <v>83000.0</v>
      </c>
      <c r="G395" s="12" t="str">
        <f t="shared" si="2"/>
        <v>NOT FUNDED</v>
      </c>
      <c r="H395" s="20">
        <f t="shared" si="3"/>
        <v>30430</v>
      </c>
      <c r="I395" s="14" t="str">
        <f t="shared" si="1"/>
        <v>Approval Threshold</v>
      </c>
    </row>
    <row r="396">
      <c r="A396" s="24" t="s">
        <v>1277</v>
      </c>
      <c r="B396" s="22">
        <v>98.0</v>
      </c>
      <c r="C396" s="9">
        <v>9734370.0</v>
      </c>
      <c r="D396" s="9">
        <v>4.5290209E7</v>
      </c>
      <c r="E396" s="10" t="str">
        <f>IF(C396&gt;percent,"YES","NO")</f>
        <v>NO</v>
      </c>
      <c r="F396" s="19">
        <v>100000.0</v>
      </c>
      <c r="G396" s="12" t="str">
        <f t="shared" si="2"/>
        <v>NOT FUNDED</v>
      </c>
      <c r="H396" s="20">
        <f t="shared" si="3"/>
        <v>30430</v>
      </c>
      <c r="I396" s="14" t="str">
        <f t="shared" si="1"/>
        <v>Approval Threshold</v>
      </c>
    </row>
    <row r="397">
      <c r="A397" s="24" t="s">
        <v>1278</v>
      </c>
      <c r="B397" s="22">
        <v>117.0</v>
      </c>
      <c r="C397" s="9">
        <v>9721622.0</v>
      </c>
      <c r="D397" s="9">
        <v>4.7631124E7</v>
      </c>
      <c r="E397" s="10" t="str">
        <f>IF(C397&gt;percent,"YES","NO")</f>
        <v>NO</v>
      </c>
      <c r="F397" s="19">
        <v>130000.0</v>
      </c>
      <c r="G397" s="12" t="str">
        <f t="shared" si="2"/>
        <v>NOT FUNDED</v>
      </c>
      <c r="H397" s="20">
        <f t="shared" si="3"/>
        <v>30430</v>
      </c>
      <c r="I397" s="14" t="str">
        <f t="shared" si="1"/>
        <v>Approval Threshold</v>
      </c>
    </row>
    <row r="398">
      <c r="A398" s="24" t="s">
        <v>1279</v>
      </c>
      <c r="B398" s="22">
        <v>136.0</v>
      </c>
      <c r="C398" s="9">
        <v>9714142.0</v>
      </c>
      <c r="D398" s="9">
        <v>6.0177436E7</v>
      </c>
      <c r="E398" s="10" t="str">
        <f>IF(C398&gt;percent,"YES","NO")</f>
        <v>NO</v>
      </c>
      <c r="F398" s="19">
        <v>150000.0</v>
      </c>
      <c r="G398" s="12" t="str">
        <f t="shared" si="2"/>
        <v>NOT FUNDED</v>
      </c>
      <c r="H398" s="20">
        <f t="shared" si="3"/>
        <v>30430</v>
      </c>
      <c r="I398" s="14" t="str">
        <f t="shared" si="1"/>
        <v>Approval Threshold</v>
      </c>
    </row>
    <row r="399">
      <c r="A399" s="24" t="s">
        <v>1280</v>
      </c>
      <c r="B399" s="22">
        <v>95.0</v>
      </c>
      <c r="C399" s="9">
        <v>9708163.0</v>
      </c>
      <c r="D399" s="9">
        <v>4.5083251E7</v>
      </c>
      <c r="E399" s="10" t="str">
        <f>IF(C399&gt;percent,"YES","NO")</f>
        <v>NO</v>
      </c>
      <c r="F399" s="19">
        <v>53000.0</v>
      </c>
      <c r="G399" s="12" t="str">
        <f t="shared" si="2"/>
        <v>NOT FUNDED</v>
      </c>
      <c r="H399" s="20">
        <f t="shared" si="3"/>
        <v>30430</v>
      </c>
      <c r="I399" s="14" t="str">
        <f t="shared" si="1"/>
        <v>Approval Threshold</v>
      </c>
    </row>
    <row r="400">
      <c r="A400" s="24" t="s">
        <v>1281</v>
      </c>
      <c r="B400" s="22">
        <v>106.0</v>
      </c>
      <c r="C400" s="9">
        <v>9695217.0</v>
      </c>
      <c r="D400" s="9">
        <v>4.5805223E7</v>
      </c>
      <c r="E400" s="10" t="str">
        <f>IF(C400&gt;percent,"YES","NO")</f>
        <v>NO</v>
      </c>
      <c r="F400" s="19">
        <v>120000.0</v>
      </c>
      <c r="G400" s="12" t="str">
        <f t="shared" si="2"/>
        <v>NOT FUNDED</v>
      </c>
      <c r="H400" s="20">
        <f t="shared" si="3"/>
        <v>30430</v>
      </c>
      <c r="I400" s="14" t="str">
        <f t="shared" si="1"/>
        <v>Approval Threshold</v>
      </c>
    </row>
    <row r="401">
      <c r="A401" s="24" t="s">
        <v>1282</v>
      </c>
      <c r="B401" s="22">
        <v>123.0</v>
      </c>
      <c r="C401" s="9">
        <v>9607167.0</v>
      </c>
      <c r="D401" s="9">
        <v>5.1590233E7</v>
      </c>
      <c r="E401" s="10" t="str">
        <f>IF(C401&gt;percent,"YES","NO")</f>
        <v>NO</v>
      </c>
      <c r="F401" s="19">
        <v>140000.0</v>
      </c>
      <c r="G401" s="12" t="str">
        <f t="shared" si="2"/>
        <v>NOT FUNDED</v>
      </c>
      <c r="H401" s="20">
        <f t="shared" si="3"/>
        <v>30430</v>
      </c>
      <c r="I401" s="14" t="str">
        <f t="shared" si="1"/>
        <v>Approval Threshold</v>
      </c>
    </row>
    <row r="402">
      <c r="A402" s="24" t="s">
        <v>1283</v>
      </c>
      <c r="B402" s="22">
        <v>108.0</v>
      </c>
      <c r="C402" s="9">
        <v>9576838.0</v>
      </c>
      <c r="D402" s="9">
        <v>4.5464428E7</v>
      </c>
      <c r="E402" s="10" t="str">
        <f>IF(C402&gt;percent,"YES","NO")</f>
        <v>NO</v>
      </c>
      <c r="F402" s="19">
        <v>55857.0</v>
      </c>
      <c r="G402" s="12" t="str">
        <f t="shared" si="2"/>
        <v>NOT FUNDED</v>
      </c>
      <c r="H402" s="20">
        <f t="shared" si="3"/>
        <v>30430</v>
      </c>
      <c r="I402" s="14" t="str">
        <f t="shared" si="1"/>
        <v>Approval Threshold</v>
      </c>
    </row>
    <row r="403">
      <c r="A403" s="24" t="s">
        <v>1284</v>
      </c>
      <c r="B403" s="22">
        <v>119.0</v>
      </c>
      <c r="C403" s="9">
        <v>9572936.0</v>
      </c>
      <c r="D403" s="9">
        <v>4.4854964E7</v>
      </c>
      <c r="E403" s="10" t="str">
        <f>IF(C403&gt;percent,"YES","NO")</f>
        <v>NO</v>
      </c>
      <c r="F403" s="19">
        <v>116000.0</v>
      </c>
      <c r="G403" s="12" t="str">
        <f t="shared" si="2"/>
        <v>NOT FUNDED</v>
      </c>
      <c r="H403" s="20">
        <f t="shared" si="3"/>
        <v>30430</v>
      </c>
      <c r="I403" s="14" t="str">
        <f t="shared" si="1"/>
        <v>Approval Threshold</v>
      </c>
    </row>
    <row r="404">
      <c r="A404" s="24" t="s">
        <v>1285</v>
      </c>
      <c r="B404" s="22">
        <v>96.0</v>
      </c>
      <c r="C404" s="9">
        <v>9445794.0</v>
      </c>
      <c r="D404" s="9">
        <v>4.3940298E7</v>
      </c>
      <c r="E404" s="10" t="str">
        <f>IF(C404&gt;percent,"YES","NO")</f>
        <v>NO</v>
      </c>
      <c r="F404" s="19">
        <v>15000.0</v>
      </c>
      <c r="G404" s="12" t="str">
        <f t="shared" si="2"/>
        <v>NOT FUNDED</v>
      </c>
      <c r="H404" s="20">
        <f t="shared" si="3"/>
        <v>30430</v>
      </c>
      <c r="I404" s="14" t="str">
        <f t="shared" si="1"/>
        <v>Approval Threshold</v>
      </c>
    </row>
    <row r="405">
      <c r="A405" s="24" t="s">
        <v>1286</v>
      </c>
      <c r="B405" s="22">
        <v>115.0</v>
      </c>
      <c r="C405" s="9">
        <v>9417976.0</v>
      </c>
      <c r="D405" s="9">
        <v>5.4689748E7</v>
      </c>
      <c r="E405" s="10" t="str">
        <f>IF(C405&gt;percent,"YES","NO")</f>
        <v>NO</v>
      </c>
      <c r="F405" s="19">
        <v>150000.0</v>
      </c>
      <c r="G405" s="12" t="str">
        <f t="shared" si="2"/>
        <v>NOT FUNDED</v>
      </c>
      <c r="H405" s="20">
        <f t="shared" si="3"/>
        <v>30430</v>
      </c>
      <c r="I405" s="14" t="str">
        <f t="shared" si="1"/>
        <v>Approval Threshold</v>
      </c>
    </row>
    <row r="406">
      <c r="A406" s="24" t="s">
        <v>1287</v>
      </c>
      <c r="B406" s="22">
        <v>125.0</v>
      </c>
      <c r="C406" s="9">
        <v>9385485.0</v>
      </c>
      <c r="D406" s="9">
        <v>5.328399E7</v>
      </c>
      <c r="E406" s="10" t="str">
        <f>IF(C406&gt;percent,"YES","NO")</f>
        <v>NO</v>
      </c>
      <c r="F406" s="19">
        <v>150000.0</v>
      </c>
      <c r="G406" s="12" t="str">
        <f t="shared" si="2"/>
        <v>NOT FUNDED</v>
      </c>
      <c r="H406" s="20">
        <f t="shared" si="3"/>
        <v>30430</v>
      </c>
      <c r="I406" s="14" t="str">
        <f t="shared" si="1"/>
        <v>Approval Threshold</v>
      </c>
    </row>
    <row r="407">
      <c r="A407" s="24" t="s">
        <v>1288</v>
      </c>
      <c r="B407" s="22">
        <v>103.0</v>
      </c>
      <c r="C407" s="9">
        <v>9358391.0</v>
      </c>
      <c r="D407" s="9">
        <v>4.7783258E7</v>
      </c>
      <c r="E407" s="10" t="str">
        <f>IF(C407&gt;percent,"YES","NO")</f>
        <v>NO</v>
      </c>
      <c r="F407" s="19">
        <v>150000.0</v>
      </c>
      <c r="G407" s="12" t="str">
        <f t="shared" si="2"/>
        <v>NOT FUNDED</v>
      </c>
      <c r="H407" s="20">
        <f t="shared" si="3"/>
        <v>30430</v>
      </c>
      <c r="I407" s="14" t="str">
        <f t="shared" si="1"/>
        <v>Approval Threshold</v>
      </c>
    </row>
    <row r="408">
      <c r="A408" s="24" t="s">
        <v>1289</v>
      </c>
      <c r="B408" s="22">
        <v>112.0</v>
      </c>
      <c r="C408" s="9">
        <v>9358148.0</v>
      </c>
      <c r="D408" s="9">
        <v>4.7085766E7</v>
      </c>
      <c r="E408" s="10" t="str">
        <f>IF(C408&gt;percent,"YES","NO")</f>
        <v>NO</v>
      </c>
      <c r="F408" s="19">
        <v>140000.0</v>
      </c>
      <c r="G408" s="12" t="str">
        <f t="shared" si="2"/>
        <v>NOT FUNDED</v>
      </c>
      <c r="H408" s="20">
        <f t="shared" si="3"/>
        <v>30430</v>
      </c>
      <c r="I408" s="14" t="str">
        <f t="shared" si="1"/>
        <v>Approval Threshold</v>
      </c>
    </row>
    <row r="409">
      <c r="A409" s="24" t="s">
        <v>1290</v>
      </c>
      <c r="B409" s="22">
        <v>99.0</v>
      </c>
      <c r="C409" s="9">
        <v>9337076.0</v>
      </c>
      <c r="D409" s="9">
        <v>4.9093743E7</v>
      </c>
      <c r="E409" s="10" t="str">
        <f>IF(C409&gt;percent,"YES","NO")</f>
        <v>NO</v>
      </c>
      <c r="F409" s="19">
        <v>120000.0</v>
      </c>
      <c r="G409" s="12" t="str">
        <f t="shared" si="2"/>
        <v>NOT FUNDED</v>
      </c>
      <c r="H409" s="20">
        <f t="shared" si="3"/>
        <v>30430</v>
      </c>
      <c r="I409" s="14" t="str">
        <f t="shared" si="1"/>
        <v>Approval Threshold</v>
      </c>
    </row>
    <row r="410">
      <c r="A410" s="24" t="s">
        <v>1291</v>
      </c>
      <c r="B410" s="22">
        <v>111.0</v>
      </c>
      <c r="C410" s="9">
        <v>9295114.0</v>
      </c>
      <c r="D410" s="9">
        <v>5.1612093E7</v>
      </c>
      <c r="E410" s="10" t="str">
        <f>IF(C410&gt;percent,"YES","NO")</f>
        <v>NO</v>
      </c>
      <c r="F410" s="19">
        <v>150000.0</v>
      </c>
      <c r="G410" s="12" t="str">
        <f t="shared" si="2"/>
        <v>NOT FUNDED</v>
      </c>
      <c r="H410" s="20">
        <f t="shared" si="3"/>
        <v>30430</v>
      </c>
      <c r="I410" s="14" t="str">
        <f t="shared" si="1"/>
        <v>Approval Threshold</v>
      </c>
    </row>
    <row r="411">
      <c r="A411" s="24" t="s">
        <v>1292</v>
      </c>
      <c r="B411" s="22">
        <v>117.0</v>
      </c>
      <c r="C411" s="9">
        <v>9285028.0</v>
      </c>
      <c r="D411" s="9">
        <v>4.8188203E7</v>
      </c>
      <c r="E411" s="10" t="str">
        <f>IF(C411&gt;percent,"YES","NO")</f>
        <v>NO</v>
      </c>
      <c r="F411" s="19">
        <v>15000.0</v>
      </c>
      <c r="G411" s="12" t="str">
        <f t="shared" si="2"/>
        <v>NOT FUNDED</v>
      </c>
      <c r="H411" s="20">
        <f t="shared" si="3"/>
        <v>30430</v>
      </c>
      <c r="I411" s="14" t="str">
        <f t="shared" si="1"/>
        <v>Approval Threshold</v>
      </c>
    </row>
    <row r="412">
      <c r="A412" s="24" t="s">
        <v>1293</v>
      </c>
      <c r="B412" s="22">
        <v>105.0</v>
      </c>
      <c r="C412" s="9">
        <v>9253352.0</v>
      </c>
      <c r="D412" s="9">
        <v>4.9482641E7</v>
      </c>
      <c r="E412" s="10" t="str">
        <f>IF(C412&gt;percent,"YES","NO")</f>
        <v>NO</v>
      </c>
      <c r="F412" s="19">
        <v>150000.0</v>
      </c>
      <c r="G412" s="12" t="str">
        <f t="shared" si="2"/>
        <v>NOT FUNDED</v>
      </c>
      <c r="H412" s="20">
        <f t="shared" si="3"/>
        <v>30430</v>
      </c>
      <c r="I412" s="14" t="str">
        <f t="shared" si="1"/>
        <v>Approval Threshold</v>
      </c>
    </row>
    <row r="413">
      <c r="A413" s="24" t="s">
        <v>1294</v>
      </c>
      <c r="B413" s="22">
        <v>110.0</v>
      </c>
      <c r="C413" s="9">
        <v>9193432.0</v>
      </c>
      <c r="D413" s="9">
        <v>4.6316899E7</v>
      </c>
      <c r="E413" s="10" t="str">
        <f>IF(C413&gt;percent,"YES","NO")</f>
        <v>NO</v>
      </c>
      <c r="F413" s="19">
        <v>100000.0</v>
      </c>
      <c r="G413" s="12" t="str">
        <f t="shared" si="2"/>
        <v>NOT FUNDED</v>
      </c>
      <c r="H413" s="20">
        <f t="shared" si="3"/>
        <v>30430</v>
      </c>
      <c r="I413" s="14" t="str">
        <f t="shared" si="1"/>
        <v>Approval Threshold</v>
      </c>
    </row>
    <row r="414">
      <c r="A414" s="24" t="s">
        <v>1295</v>
      </c>
      <c r="B414" s="22">
        <v>104.0</v>
      </c>
      <c r="C414" s="9">
        <v>9168326.0</v>
      </c>
      <c r="D414" s="9">
        <v>4.7988063E7</v>
      </c>
      <c r="E414" s="10" t="str">
        <f>IF(C414&gt;percent,"YES","NO")</f>
        <v>NO</v>
      </c>
      <c r="F414" s="19">
        <v>120000.0</v>
      </c>
      <c r="G414" s="12" t="str">
        <f t="shared" si="2"/>
        <v>NOT FUNDED</v>
      </c>
      <c r="H414" s="20">
        <f t="shared" si="3"/>
        <v>30430</v>
      </c>
      <c r="I414" s="14" t="str">
        <f t="shared" si="1"/>
        <v>Approval Threshold</v>
      </c>
    </row>
    <row r="415">
      <c r="A415" s="24" t="s">
        <v>1296</v>
      </c>
      <c r="B415" s="22">
        <v>129.0</v>
      </c>
      <c r="C415" s="9">
        <v>9138266.0</v>
      </c>
      <c r="D415" s="9">
        <v>4.6931477E7</v>
      </c>
      <c r="E415" s="10" t="str">
        <f>IF(C415&gt;percent,"YES","NO")</f>
        <v>NO</v>
      </c>
      <c r="F415" s="19">
        <v>100000.0</v>
      </c>
      <c r="G415" s="12" t="str">
        <f t="shared" si="2"/>
        <v>NOT FUNDED</v>
      </c>
      <c r="H415" s="20">
        <f t="shared" si="3"/>
        <v>30430</v>
      </c>
      <c r="I415" s="14" t="str">
        <f t="shared" si="1"/>
        <v>Approval Threshold</v>
      </c>
    </row>
    <row r="416">
      <c r="A416" s="24" t="s">
        <v>1297</v>
      </c>
      <c r="B416" s="22">
        <v>99.0</v>
      </c>
      <c r="C416" s="9">
        <v>9135917.0</v>
      </c>
      <c r="D416" s="9">
        <v>4.4707588E7</v>
      </c>
      <c r="E416" s="10" t="str">
        <f>IF(C416&gt;percent,"YES","NO")</f>
        <v>NO</v>
      </c>
      <c r="F416" s="19">
        <v>90000.0</v>
      </c>
      <c r="G416" s="12" t="str">
        <f t="shared" si="2"/>
        <v>NOT FUNDED</v>
      </c>
      <c r="H416" s="20">
        <f t="shared" si="3"/>
        <v>30430</v>
      </c>
      <c r="I416" s="14" t="str">
        <f t="shared" si="1"/>
        <v>Approval Threshold</v>
      </c>
    </row>
    <row r="417">
      <c r="A417" s="24" t="s">
        <v>1298</v>
      </c>
      <c r="B417" s="22">
        <v>108.0</v>
      </c>
      <c r="C417" s="9">
        <v>9116108.0</v>
      </c>
      <c r="D417" s="9">
        <v>4.6776186E7</v>
      </c>
      <c r="E417" s="10" t="str">
        <f>IF(C417&gt;percent,"YES","NO")</f>
        <v>NO</v>
      </c>
      <c r="F417" s="19">
        <v>115000.0</v>
      </c>
      <c r="G417" s="12" t="str">
        <f t="shared" si="2"/>
        <v>NOT FUNDED</v>
      </c>
      <c r="H417" s="20">
        <f t="shared" si="3"/>
        <v>30430</v>
      </c>
      <c r="I417" s="14" t="str">
        <f t="shared" si="1"/>
        <v>Approval Threshold</v>
      </c>
    </row>
    <row r="418">
      <c r="A418" s="24" t="s">
        <v>1299</v>
      </c>
      <c r="B418" s="22">
        <v>109.0</v>
      </c>
      <c r="C418" s="9">
        <v>9068701.0</v>
      </c>
      <c r="D418" s="9">
        <v>5.2938293E7</v>
      </c>
      <c r="E418" s="10" t="str">
        <f>IF(C418&gt;percent,"YES","NO")</f>
        <v>NO</v>
      </c>
      <c r="F418" s="19">
        <v>150000.0</v>
      </c>
      <c r="G418" s="12" t="str">
        <f t="shared" si="2"/>
        <v>NOT FUNDED</v>
      </c>
      <c r="H418" s="20">
        <f t="shared" si="3"/>
        <v>30430</v>
      </c>
      <c r="I418" s="14" t="str">
        <f t="shared" si="1"/>
        <v>Approval Threshold</v>
      </c>
    </row>
    <row r="419">
      <c r="A419" s="24" t="s">
        <v>1300</v>
      </c>
      <c r="B419" s="22">
        <v>118.0</v>
      </c>
      <c r="C419" s="9">
        <v>9000553.0</v>
      </c>
      <c r="D419" s="9">
        <v>4.4426355E7</v>
      </c>
      <c r="E419" s="10" t="str">
        <f>IF(C419&gt;percent,"YES","NO")</f>
        <v>NO</v>
      </c>
      <c r="F419" s="19">
        <v>110000.0</v>
      </c>
      <c r="G419" s="12" t="str">
        <f t="shared" si="2"/>
        <v>NOT FUNDED</v>
      </c>
      <c r="H419" s="20">
        <f t="shared" si="3"/>
        <v>30430</v>
      </c>
      <c r="I419" s="14" t="str">
        <f t="shared" si="1"/>
        <v>Approval Threshold</v>
      </c>
    </row>
    <row r="420">
      <c r="A420" s="24" t="s">
        <v>1301</v>
      </c>
      <c r="B420" s="22">
        <v>103.0</v>
      </c>
      <c r="C420" s="9">
        <v>8978575.0</v>
      </c>
      <c r="D420" s="9">
        <v>4.6481025E7</v>
      </c>
      <c r="E420" s="10" t="str">
        <f>IF(C420&gt;percent,"YES","NO")</f>
        <v>NO</v>
      </c>
      <c r="F420" s="19">
        <v>100000.0</v>
      </c>
      <c r="G420" s="12" t="str">
        <f t="shared" si="2"/>
        <v>NOT FUNDED</v>
      </c>
      <c r="H420" s="20">
        <f t="shared" si="3"/>
        <v>30430</v>
      </c>
      <c r="I420" s="14" t="str">
        <f t="shared" si="1"/>
        <v>Approval Threshold</v>
      </c>
    </row>
    <row r="421">
      <c r="A421" s="24" t="s">
        <v>1302</v>
      </c>
      <c r="B421" s="22">
        <v>127.0</v>
      </c>
      <c r="C421" s="9">
        <v>8972864.0</v>
      </c>
      <c r="D421" s="9">
        <v>4.7904492E7</v>
      </c>
      <c r="E421" s="10" t="str">
        <f>IF(C421&gt;percent,"YES","NO")</f>
        <v>NO</v>
      </c>
      <c r="F421" s="19">
        <v>125000.0</v>
      </c>
      <c r="G421" s="12" t="str">
        <f t="shared" si="2"/>
        <v>NOT FUNDED</v>
      </c>
      <c r="H421" s="20">
        <f t="shared" si="3"/>
        <v>30430</v>
      </c>
      <c r="I421" s="14" t="str">
        <f t="shared" si="1"/>
        <v>Approval Threshold</v>
      </c>
    </row>
    <row r="422">
      <c r="A422" s="24" t="s">
        <v>1303</v>
      </c>
      <c r="B422" s="22">
        <v>104.0</v>
      </c>
      <c r="C422" s="9">
        <v>8965978.0</v>
      </c>
      <c r="D422" s="9">
        <v>4.6237606E7</v>
      </c>
      <c r="E422" s="10" t="str">
        <f>IF(C422&gt;percent,"YES","NO")</f>
        <v>NO</v>
      </c>
      <c r="F422" s="19">
        <v>130000.0</v>
      </c>
      <c r="G422" s="12" t="str">
        <f t="shared" si="2"/>
        <v>NOT FUNDED</v>
      </c>
      <c r="H422" s="20">
        <f t="shared" si="3"/>
        <v>30430</v>
      </c>
      <c r="I422" s="14" t="str">
        <f t="shared" si="1"/>
        <v>Approval Threshold</v>
      </c>
    </row>
    <row r="423">
      <c r="A423" s="24" t="s">
        <v>1304</v>
      </c>
      <c r="B423" s="22">
        <v>109.0</v>
      </c>
      <c r="C423" s="9">
        <v>8944417.0</v>
      </c>
      <c r="D423" s="9">
        <v>5.2976255E7</v>
      </c>
      <c r="E423" s="10" t="str">
        <f>IF(C423&gt;percent,"YES","NO")</f>
        <v>NO</v>
      </c>
      <c r="F423" s="19">
        <v>150000.0</v>
      </c>
      <c r="G423" s="12" t="str">
        <f t="shared" si="2"/>
        <v>NOT FUNDED</v>
      </c>
      <c r="H423" s="20">
        <f t="shared" si="3"/>
        <v>30430</v>
      </c>
      <c r="I423" s="14" t="str">
        <f t="shared" si="1"/>
        <v>Approval Threshold</v>
      </c>
    </row>
    <row r="424">
      <c r="A424" s="24" t="s">
        <v>1305</v>
      </c>
      <c r="B424" s="22">
        <v>118.0</v>
      </c>
      <c r="C424" s="9">
        <v>8942321.0</v>
      </c>
      <c r="D424" s="9">
        <v>4.6906758E7</v>
      </c>
      <c r="E424" s="10" t="str">
        <f>IF(C424&gt;percent,"YES","NO")</f>
        <v>NO</v>
      </c>
      <c r="F424" s="19">
        <v>66600.0</v>
      </c>
      <c r="G424" s="12" t="str">
        <f t="shared" si="2"/>
        <v>NOT FUNDED</v>
      </c>
      <c r="H424" s="20">
        <f t="shared" si="3"/>
        <v>30430</v>
      </c>
      <c r="I424" s="14" t="str">
        <f t="shared" si="1"/>
        <v>Approval Threshold</v>
      </c>
    </row>
    <row r="425">
      <c r="A425" s="24" t="s">
        <v>1306</v>
      </c>
      <c r="B425" s="22">
        <v>100.0</v>
      </c>
      <c r="C425" s="9">
        <v>8942249.0</v>
      </c>
      <c r="D425" s="9">
        <v>4.7971317E7</v>
      </c>
      <c r="E425" s="10" t="str">
        <f>IF(C425&gt;percent,"YES","NO")</f>
        <v>NO</v>
      </c>
      <c r="F425" s="19">
        <v>90000.0</v>
      </c>
      <c r="G425" s="12" t="str">
        <f t="shared" si="2"/>
        <v>NOT FUNDED</v>
      </c>
      <c r="H425" s="20">
        <f t="shared" si="3"/>
        <v>30430</v>
      </c>
      <c r="I425" s="14" t="str">
        <f t="shared" si="1"/>
        <v>Approval Threshold</v>
      </c>
    </row>
    <row r="426">
      <c r="A426" s="24" t="s">
        <v>1307</v>
      </c>
      <c r="B426" s="22">
        <v>88.0</v>
      </c>
      <c r="C426" s="9">
        <v>8892768.0</v>
      </c>
      <c r="D426" s="9">
        <v>4.3727177E7</v>
      </c>
      <c r="E426" s="10" t="str">
        <f>IF(C426&gt;percent,"YES","NO")</f>
        <v>NO</v>
      </c>
      <c r="F426" s="19">
        <v>80000.0</v>
      </c>
      <c r="G426" s="12" t="str">
        <f t="shared" si="2"/>
        <v>NOT FUNDED</v>
      </c>
      <c r="H426" s="20">
        <f t="shared" si="3"/>
        <v>30430</v>
      </c>
      <c r="I426" s="14" t="str">
        <f t="shared" si="1"/>
        <v>Approval Threshold</v>
      </c>
    </row>
    <row r="427">
      <c r="A427" s="24" t="s">
        <v>1308</v>
      </c>
      <c r="B427" s="22">
        <v>114.0</v>
      </c>
      <c r="C427" s="9">
        <v>8809032.0</v>
      </c>
      <c r="D427" s="9">
        <v>4.6716814E7</v>
      </c>
      <c r="E427" s="10" t="str">
        <f>IF(C427&gt;percent,"YES","NO")</f>
        <v>NO</v>
      </c>
      <c r="F427" s="19">
        <v>142920.0</v>
      </c>
      <c r="G427" s="12" t="str">
        <f t="shared" si="2"/>
        <v>NOT FUNDED</v>
      </c>
      <c r="H427" s="20">
        <f t="shared" si="3"/>
        <v>30430</v>
      </c>
      <c r="I427" s="14" t="str">
        <f t="shared" si="1"/>
        <v>Approval Threshold</v>
      </c>
    </row>
    <row r="428">
      <c r="A428" s="24" t="s">
        <v>1309</v>
      </c>
      <c r="B428" s="22">
        <v>110.0</v>
      </c>
      <c r="C428" s="9">
        <v>8755195.0</v>
      </c>
      <c r="D428" s="9">
        <v>4.9673597E7</v>
      </c>
      <c r="E428" s="10" t="str">
        <f>IF(C428&gt;percent,"YES","NO")</f>
        <v>NO</v>
      </c>
      <c r="F428" s="19">
        <v>150000.0</v>
      </c>
      <c r="G428" s="12" t="str">
        <f t="shared" si="2"/>
        <v>NOT FUNDED</v>
      </c>
      <c r="H428" s="20">
        <f t="shared" si="3"/>
        <v>30430</v>
      </c>
      <c r="I428" s="14" t="str">
        <f t="shared" si="1"/>
        <v>Approval Threshold</v>
      </c>
    </row>
    <row r="429">
      <c r="A429" s="24" t="s">
        <v>1310</v>
      </c>
      <c r="B429" s="22">
        <v>102.0</v>
      </c>
      <c r="C429" s="9">
        <v>8692141.0</v>
      </c>
      <c r="D429" s="9">
        <v>4.5305777E7</v>
      </c>
      <c r="E429" s="10" t="str">
        <f>IF(C429&gt;percent,"YES","NO")</f>
        <v>NO</v>
      </c>
      <c r="F429" s="19">
        <v>52000.0</v>
      </c>
      <c r="G429" s="12" t="str">
        <f t="shared" si="2"/>
        <v>NOT FUNDED</v>
      </c>
      <c r="H429" s="20">
        <f t="shared" si="3"/>
        <v>30430</v>
      </c>
      <c r="I429" s="14" t="str">
        <f t="shared" si="1"/>
        <v>Approval Threshold</v>
      </c>
    </row>
    <row r="430">
      <c r="A430" s="24" t="s">
        <v>1311</v>
      </c>
      <c r="B430" s="22">
        <v>102.0</v>
      </c>
      <c r="C430" s="9">
        <v>8671420.0</v>
      </c>
      <c r="D430" s="9">
        <v>4.5502972E7</v>
      </c>
      <c r="E430" s="10" t="str">
        <f>IF(C430&gt;percent,"YES","NO")</f>
        <v>NO</v>
      </c>
      <c r="F430" s="19">
        <v>59800.0</v>
      </c>
      <c r="G430" s="12" t="str">
        <f t="shared" si="2"/>
        <v>NOT FUNDED</v>
      </c>
      <c r="H430" s="20">
        <f t="shared" si="3"/>
        <v>30430</v>
      </c>
      <c r="I430" s="14" t="str">
        <f t="shared" si="1"/>
        <v>Approval Threshold</v>
      </c>
    </row>
    <row r="431">
      <c r="A431" s="24" t="s">
        <v>1312</v>
      </c>
      <c r="B431" s="22">
        <v>104.0</v>
      </c>
      <c r="C431" s="9">
        <v>8645026.0</v>
      </c>
      <c r="D431" s="9">
        <v>4.7449674E7</v>
      </c>
      <c r="E431" s="10" t="str">
        <f>IF(C431&gt;percent,"YES","NO")</f>
        <v>NO</v>
      </c>
      <c r="F431" s="19">
        <v>65000.0</v>
      </c>
      <c r="G431" s="12" t="str">
        <f t="shared" si="2"/>
        <v>NOT FUNDED</v>
      </c>
      <c r="H431" s="20">
        <f t="shared" si="3"/>
        <v>30430</v>
      </c>
      <c r="I431" s="14" t="str">
        <f t="shared" si="1"/>
        <v>Approval Threshold</v>
      </c>
    </row>
    <row r="432">
      <c r="A432" s="24" t="s">
        <v>1313</v>
      </c>
      <c r="B432" s="22">
        <v>120.0</v>
      </c>
      <c r="C432" s="9">
        <v>8629878.0</v>
      </c>
      <c r="D432" s="9">
        <v>4.6647104E7</v>
      </c>
      <c r="E432" s="10" t="str">
        <f>IF(C432&gt;percent,"YES","NO")</f>
        <v>NO</v>
      </c>
      <c r="F432" s="19">
        <v>120000.0</v>
      </c>
      <c r="G432" s="12" t="str">
        <f t="shared" si="2"/>
        <v>NOT FUNDED</v>
      </c>
      <c r="H432" s="20">
        <f t="shared" si="3"/>
        <v>30430</v>
      </c>
      <c r="I432" s="14" t="str">
        <f t="shared" si="1"/>
        <v>Approval Threshold</v>
      </c>
    </row>
    <row r="433">
      <c r="A433" s="24" t="s">
        <v>1314</v>
      </c>
      <c r="B433" s="22">
        <v>118.0</v>
      </c>
      <c r="C433" s="9">
        <v>8592006.0</v>
      </c>
      <c r="D433" s="9">
        <v>4.6855701E7</v>
      </c>
      <c r="E433" s="10" t="str">
        <f>IF(C433&gt;percent,"YES","NO")</f>
        <v>NO</v>
      </c>
      <c r="F433" s="19">
        <v>45000.0</v>
      </c>
      <c r="G433" s="12" t="str">
        <f t="shared" si="2"/>
        <v>NOT FUNDED</v>
      </c>
      <c r="H433" s="20">
        <f t="shared" si="3"/>
        <v>30430</v>
      </c>
      <c r="I433" s="14" t="str">
        <f t="shared" si="1"/>
        <v>Approval Threshold</v>
      </c>
    </row>
    <row r="434">
      <c r="A434" s="24" t="s">
        <v>1315</v>
      </c>
      <c r="B434" s="22">
        <v>107.0</v>
      </c>
      <c r="C434" s="9">
        <v>8539079.0</v>
      </c>
      <c r="D434" s="9">
        <v>4.9177972E7</v>
      </c>
      <c r="E434" s="10" t="str">
        <f>IF(C434&gt;percent,"YES","NO")</f>
        <v>NO</v>
      </c>
      <c r="F434" s="19">
        <v>120000.0</v>
      </c>
      <c r="G434" s="12" t="str">
        <f t="shared" si="2"/>
        <v>NOT FUNDED</v>
      </c>
      <c r="H434" s="20">
        <f t="shared" si="3"/>
        <v>30430</v>
      </c>
      <c r="I434" s="14" t="str">
        <f t="shared" si="1"/>
        <v>Approval Threshold</v>
      </c>
    </row>
    <row r="435">
      <c r="A435" s="24" t="s">
        <v>1316</v>
      </c>
      <c r="B435" s="22">
        <v>107.0</v>
      </c>
      <c r="C435" s="9">
        <v>8523147.0</v>
      </c>
      <c r="D435" s="9">
        <v>5.0705379E7</v>
      </c>
      <c r="E435" s="10" t="str">
        <f>IF(C435&gt;percent,"YES","NO")</f>
        <v>NO</v>
      </c>
      <c r="F435" s="19">
        <v>95000.0</v>
      </c>
      <c r="G435" s="12" t="str">
        <f t="shared" si="2"/>
        <v>NOT FUNDED</v>
      </c>
      <c r="H435" s="20">
        <f t="shared" si="3"/>
        <v>30430</v>
      </c>
      <c r="I435" s="14" t="str">
        <f t="shared" si="1"/>
        <v>Approval Threshold</v>
      </c>
    </row>
    <row r="436">
      <c r="A436" s="24" t="s">
        <v>1317</v>
      </c>
      <c r="B436" s="22">
        <v>107.0</v>
      </c>
      <c r="C436" s="9">
        <v>8466377.0</v>
      </c>
      <c r="D436" s="9">
        <v>4.7225138E7</v>
      </c>
      <c r="E436" s="10" t="str">
        <f>IF(C436&gt;percent,"YES","NO")</f>
        <v>NO</v>
      </c>
      <c r="F436" s="19">
        <v>126000.0</v>
      </c>
      <c r="G436" s="12" t="str">
        <f t="shared" si="2"/>
        <v>NOT FUNDED</v>
      </c>
      <c r="H436" s="20">
        <f t="shared" si="3"/>
        <v>30430</v>
      </c>
      <c r="I436" s="14" t="str">
        <f t="shared" si="1"/>
        <v>Approval Threshold</v>
      </c>
    </row>
    <row r="437">
      <c r="A437" s="24" t="s">
        <v>1318</v>
      </c>
      <c r="B437" s="22">
        <v>109.0</v>
      </c>
      <c r="C437" s="9">
        <v>8422944.0</v>
      </c>
      <c r="D437" s="9">
        <v>4.800949E7</v>
      </c>
      <c r="E437" s="10" t="str">
        <f>IF(C437&gt;percent,"YES","NO")</f>
        <v>NO</v>
      </c>
      <c r="F437" s="19">
        <v>90000.0</v>
      </c>
      <c r="G437" s="12" t="str">
        <f t="shared" si="2"/>
        <v>NOT FUNDED</v>
      </c>
      <c r="H437" s="20">
        <f t="shared" si="3"/>
        <v>30430</v>
      </c>
      <c r="I437" s="14" t="str">
        <f t="shared" si="1"/>
        <v>Approval Threshold</v>
      </c>
    </row>
    <row r="438">
      <c r="A438" s="24" t="s">
        <v>1319</v>
      </c>
      <c r="B438" s="22">
        <v>98.0</v>
      </c>
      <c r="C438" s="9">
        <v>8388853.0</v>
      </c>
      <c r="D438" s="9">
        <v>4.5934131E7</v>
      </c>
      <c r="E438" s="10" t="str">
        <f>IF(C438&gt;percent,"YES","NO")</f>
        <v>NO</v>
      </c>
      <c r="F438" s="19">
        <v>122000.0</v>
      </c>
      <c r="G438" s="12" t="str">
        <f t="shared" si="2"/>
        <v>NOT FUNDED</v>
      </c>
      <c r="H438" s="20">
        <f t="shared" si="3"/>
        <v>30430</v>
      </c>
      <c r="I438" s="14" t="str">
        <f t="shared" si="1"/>
        <v>Approval Threshold</v>
      </c>
    </row>
    <row r="439">
      <c r="A439" s="24" t="s">
        <v>1320</v>
      </c>
      <c r="B439" s="22">
        <v>96.0</v>
      </c>
      <c r="C439" s="9">
        <v>8345273.0</v>
      </c>
      <c r="D439" s="9">
        <v>4.6344407E7</v>
      </c>
      <c r="E439" s="10" t="str">
        <f>IF(C439&gt;percent,"YES","NO")</f>
        <v>NO</v>
      </c>
      <c r="F439" s="19">
        <v>100000.0</v>
      </c>
      <c r="G439" s="12" t="str">
        <f t="shared" si="2"/>
        <v>NOT FUNDED</v>
      </c>
      <c r="H439" s="20">
        <f t="shared" si="3"/>
        <v>30430</v>
      </c>
      <c r="I439" s="14" t="str">
        <f t="shared" si="1"/>
        <v>Approval Threshold</v>
      </c>
    </row>
    <row r="440">
      <c r="A440" s="24" t="s">
        <v>1321</v>
      </c>
      <c r="B440" s="22">
        <v>115.0</v>
      </c>
      <c r="C440" s="9">
        <v>8305455.0</v>
      </c>
      <c r="D440" s="9">
        <v>5.2092276E7</v>
      </c>
      <c r="E440" s="10" t="str">
        <f>IF(C440&gt;percent,"YES","NO")</f>
        <v>NO</v>
      </c>
      <c r="F440" s="19">
        <v>125000.0</v>
      </c>
      <c r="G440" s="12" t="str">
        <f t="shared" si="2"/>
        <v>NOT FUNDED</v>
      </c>
      <c r="H440" s="20">
        <f t="shared" si="3"/>
        <v>30430</v>
      </c>
      <c r="I440" s="14" t="str">
        <f t="shared" si="1"/>
        <v>Approval Threshold</v>
      </c>
    </row>
    <row r="441">
      <c r="A441" s="24" t="s">
        <v>1322</v>
      </c>
      <c r="B441" s="22">
        <v>112.0</v>
      </c>
      <c r="C441" s="9">
        <v>8238319.0</v>
      </c>
      <c r="D441" s="9">
        <v>4.9114468E7</v>
      </c>
      <c r="E441" s="10" t="str">
        <f>IF(C441&gt;percent,"YES","NO")</f>
        <v>NO</v>
      </c>
      <c r="F441" s="19">
        <v>110000.0</v>
      </c>
      <c r="G441" s="12" t="str">
        <f t="shared" si="2"/>
        <v>NOT FUNDED</v>
      </c>
      <c r="H441" s="20">
        <f t="shared" si="3"/>
        <v>30430</v>
      </c>
      <c r="I441" s="14" t="str">
        <f t="shared" si="1"/>
        <v>Approval Threshold</v>
      </c>
    </row>
    <row r="442">
      <c r="A442" s="24" t="s">
        <v>1323</v>
      </c>
      <c r="B442" s="22">
        <v>111.0</v>
      </c>
      <c r="C442" s="9">
        <v>8226897.0</v>
      </c>
      <c r="D442" s="9">
        <v>5.0458271E7</v>
      </c>
      <c r="E442" s="10" t="str">
        <f>IF(C442&gt;percent,"YES","NO")</f>
        <v>NO</v>
      </c>
      <c r="F442" s="19">
        <v>150000.0</v>
      </c>
      <c r="G442" s="12" t="str">
        <f t="shared" si="2"/>
        <v>NOT FUNDED</v>
      </c>
      <c r="H442" s="20">
        <f t="shared" si="3"/>
        <v>30430</v>
      </c>
      <c r="I442" s="14" t="str">
        <f t="shared" si="1"/>
        <v>Approval Threshold</v>
      </c>
    </row>
    <row r="443">
      <c r="A443" s="24" t="s">
        <v>1324</v>
      </c>
      <c r="B443" s="22">
        <v>96.0</v>
      </c>
      <c r="C443" s="9">
        <v>8220302.0</v>
      </c>
      <c r="D443" s="9">
        <v>4.7275191E7</v>
      </c>
      <c r="E443" s="10" t="str">
        <f>IF(C443&gt;percent,"YES","NO")</f>
        <v>NO</v>
      </c>
      <c r="F443" s="19">
        <v>58799.0</v>
      </c>
      <c r="G443" s="12" t="str">
        <f t="shared" si="2"/>
        <v>NOT FUNDED</v>
      </c>
      <c r="H443" s="20">
        <f t="shared" si="3"/>
        <v>30430</v>
      </c>
      <c r="I443" s="14" t="str">
        <f t="shared" si="1"/>
        <v>Approval Threshold</v>
      </c>
    </row>
    <row r="444">
      <c r="A444" s="24" t="s">
        <v>1325</v>
      </c>
      <c r="B444" s="22">
        <v>108.0</v>
      </c>
      <c r="C444" s="9">
        <v>8119845.0</v>
      </c>
      <c r="D444" s="9">
        <v>4.8081123E7</v>
      </c>
      <c r="E444" s="10" t="str">
        <f>IF(C444&gt;percent,"YES","NO")</f>
        <v>NO</v>
      </c>
      <c r="F444" s="19">
        <v>147222.0</v>
      </c>
      <c r="G444" s="12" t="str">
        <f t="shared" si="2"/>
        <v>NOT FUNDED</v>
      </c>
      <c r="H444" s="20">
        <f t="shared" si="3"/>
        <v>30430</v>
      </c>
      <c r="I444" s="14" t="str">
        <f t="shared" si="1"/>
        <v>Approval Threshold</v>
      </c>
    </row>
    <row r="445">
      <c r="A445" s="24" t="s">
        <v>1326</v>
      </c>
      <c r="B445" s="22">
        <v>98.0</v>
      </c>
      <c r="C445" s="9">
        <v>8118557.0</v>
      </c>
      <c r="D445" s="9">
        <v>4.6791801E7</v>
      </c>
      <c r="E445" s="10" t="str">
        <f>IF(C445&gt;percent,"YES","NO")</f>
        <v>NO</v>
      </c>
      <c r="F445" s="19">
        <v>90000.0</v>
      </c>
      <c r="G445" s="12" t="str">
        <f t="shared" si="2"/>
        <v>NOT FUNDED</v>
      </c>
      <c r="H445" s="20">
        <f t="shared" si="3"/>
        <v>30430</v>
      </c>
      <c r="I445" s="14" t="str">
        <f t="shared" si="1"/>
        <v>Approval Threshold</v>
      </c>
    </row>
    <row r="446">
      <c r="A446" s="24" t="s">
        <v>1327</v>
      </c>
      <c r="B446" s="22">
        <v>97.0</v>
      </c>
      <c r="C446" s="9">
        <v>8100226.0</v>
      </c>
      <c r="D446" s="9">
        <v>4.7095999E7</v>
      </c>
      <c r="E446" s="10" t="str">
        <f>IF(C446&gt;percent,"YES","NO")</f>
        <v>NO</v>
      </c>
      <c r="F446" s="19">
        <v>130000.0</v>
      </c>
      <c r="G446" s="12" t="str">
        <f t="shared" si="2"/>
        <v>NOT FUNDED</v>
      </c>
      <c r="H446" s="20">
        <f t="shared" si="3"/>
        <v>30430</v>
      </c>
      <c r="I446" s="14" t="str">
        <f t="shared" si="1"/>
        <v>Approval Threshold</v>
      </c>
    </row>
    <row r="447">
      <c r="A447" s="24" t="s">
        <v>1328</v>
      </c>
      <c r="B447" s="22">
        <v>114.0</v>
      </c>
      <c r="C447" s="9">
        <v>8021229.0</v>
      </c>
      <c r="D447" s="9">
        <v>5.1610553E7</v>
      </c>
      <c r="E447" s="10" t="str">
        <f>IF(C447&gt;percent,"YES","NO")</f>
        <v>NO</v>
      </c>
      <c r="F447" s="19">
        <v>150000.0</v>
      </c>
      <c r="G447" s="12" t="str">
        <f t="shared" si="2"/>
        <v>NOT FUNDED</v>
      </c>
      <c r="H447" s="20">
        <f t="shared" si="3"/>
        <v>30430</v>
      </c>
      <c r="I447" s="14" t="str">
        <f t="shared" si="1"/>
        <v>Approval Threshold</v>
      </c>
    </row>
    <row r="448">
      <c r="A448" s="24" t="s">
        <v>1329</v>
      </c>
      <c r="B448" s="22">
        <v>111.0</v>
      </c>
      <c r="C448" s="9">
        <v>8017933.0</v>
      </c>
      <c r="D448" s="9">
        <v>4.7321662E7</v>
      </c>
      <c r="E448" s="10" t="str">
        <f>IF(C448&gt;percent,"YES","NO")</f>
        <v>NO</v>
      </c>
      <c r="F448" s="19">
        <v>75000.0</v>
      </c>
      <c r="G448" s="12" t="str">
        <f t="shared" si="2"/>
        <v>NOT FUNDED</v>
      </c>
      <c r="H448" s="20">
        <f t="shared" si="3"/>
        <v>30430</v>
      </c>
      <c r="I448" s="14" t="str">
        <f t="shared" si="1"/>
        <v>Approval Threshold</v>
      </c>
    </row>
    <row r="449">
      <c r="A449" s="24" t="s">
        <v>1330</v>
      </c>
      <c r="B449" s="22">
        <v>105.0</v>
      </c>
      <c r="C449" s="9">
        <v>7878096.0</v>
      </c>
      <c r="D449" s="9">
        <v>4.7733114E7</v>
      </c>
      <c r="E449" s="10" t="str">
        <f>IF(C449&gt;percent,"YES","NO")</f>
        <v>NO</v>
      </c>
      <c r="F449" s="19">
        <v>100000.0</v>
      </c>
      <c r="G449" s="12" t="str">
        <f t="shared" si="2"/>
        <v>NOT FUNDED</v>
      </c>
      <c r="H449" s="20">
        <f t="shared" si="3"/>
        <v>30430</v>
      </c>
      <c r="I449" s="14" t="str">
        <f t="shared" si="1"/>
        <v>Approval Threshold</v>
      </c>
    </row>
    <row r="450">
      <c r="A450" s="24" t="s">
        <v>1331</v>
      </c>
      <c r="B450" s="22">
        <v>106.0</v>
      </c>
      <c r="C450" s="9">
        <v>7870760.0</v>
      </c>
      <c r="D450" s="9">
        <v>5.1980242E7</v>
      </c>
      <c r="E450" s="10" t="str">
        <f>IF(C450&gt;percent,"YES","NO")</f>
        <v>NO</v>
      </c>
      <c r="F450" s="19">
        <v>150000.0</v>
      </c>
      <c r="G450" s="12" t="str">
        <f t="shared" si="2"/>
        <v>NOT FUNDED</v>
      </c>
      <c r="H450" s="20">
        <f t="shared" si="3"/>
        <v>30430</v>
      </c>
      <c r="I450" s="14" t="str">
        <f t="shared" si="1"/>
        <v>Approval Threshold</v>
      </c>
    </row>
    <row r="451">
      <c r="A451" s="24" t="s">
        <v>1332</v>
      </c>
      <c r="B451" s="22">
        <v>102.0</v>
      </c>
      <c r="C451" s="9">
        <v>7846586.0</v>
      </c>
      <c r="D451" s="9">
        <v>4.76277E7</v>
      </c>
      <c r="E451" s="10" t="str">
        <f>IF(C451&gt;percent,"YES","NO")</f>
        <v>NO</v>
      </c>
      <c r="F451" s="19">
        <v>90000.0</v>
      </c>
      <c r="G451" s="12" t="str">
        <f t="shared" si="2"/>
        <v>NOT FUNDED</v>
      </c>
      <c r="H451" s="20">
        <f t="shared" si="3"/>
        <v>30430</v>
      </c>
      <c r="I451" s="14" t="str">
        <f t="shared" si="1"/>
        <v>Approval Threshold</v>
      </c>
    </row>
    <row r="452">
      <c r="A452" s="24" t="s">
        <v>1333</v>
      </c>
      <c r="B452" s="22">
        <v>104.0</v>
      </c>
      <c r="C452" s="9">
        <v>7823166.0</v>
      </c>
      <c r="D452" s="9">
        <v>5.0037012E7</v>
      </c>
      <c r="E452" s="10" t="str">
        <f>IF(C452&gt;percent,"YES","NO")</f>
        <v>NO</v>
      </c>
      <c r="F452" s="19">
        <v>150000.0</v>
      </c>
      <c r="G452" s="12" t="str">
        <f t="shared" si="2"/>
        <v>NOT FUNDED</v>
      </c>
      <c r="H452" s="20">
        <f t="shared" si="3"/>
        <v>30430</v>
      </c>
      <c r="I452" s="14" t="str">
        <f t="shared" si="1"/>
        <v>Approval Threshold</v>
      </c>
    </row>
    <row r="453">
      <c r="A453" s="24" t="s">
        <v>1334</v>
      </c>
      <c r="B453" s="22">
        <v>108.0</v>
      </c>
      <c r="C453" s="9">
        <v>7725468.0</v>
      </c>
      <c r="D453" s="9">
        <v>4.9490519E7</v>
      </c>
      <c r="E453" s="10" t="str">
        <f>IF(C453&gt;percent,"YES","NO")</f>
        <v>NO</v>
      </c>
      <c r="F453" s="19">
        <v>150000.0</v>
      </c>
      <c r="G453" s="12" t="str">
        <f t="shared" si="2"/>
        <v>NOT FUNDED</v>
      </c>
      <c r="H453" s="20">
        <f t="shared" si="3"/>
        <v>30430</v>
      </c>
      <c r="I453" s="14" t="str">
        <f t="shared" si="1"/>
        <v>Approval Threshold</v>
      </c>
    </row>
    <row r="454">
      <c r="A454" s="24" t="s">
        <v>1335</v>
      </c>
      <c r="B454" s="22">
        <v>120.0</v>
      </c>
      <c r="C454" s="9">
        <v>7665611.0</v>
      </c>
      <c r="D454" s="9">
        <v>4.8757102E7</v>
      </c>
      <c r="E454" s="10" t="str">
        <f>IF(C454&gt;percent,"YES","NO")</f>
        <v>NO</v>
      </c>
      <c r="F454" s="19">
        <v>135000.0</v>
      </c>
      <c r="G454" s="12" t="str">
        <f t="shared" si="2"/>
        <v>NOT FUNDED</v>
      </c>
      <c r="H454" s="20">
        <f t="shared" si="3"/>
        <v>30430</v>
      </c>
      <c r="I454" s="14" t="str">
        <f t="shared" si="1"/>
        <v>Approval Threshold</v>
      </c>
    </row>
    <row r="455">
      <c r="A455" s="24" t="s">
        <v>1336</v>
      </c>
      <c r="B455" s="22">
        <v>119.0</v>
      </c>
      <c r="C455" s="9">
        <v>7642900.0</v>
      </c>
      <c r="D455" s="9">
        <v>5.1393129E7</v>
      </c>
      <c r="E455" s="10" t="str">
        <f>IF(C455&gt;percent,"YES","NO")</f>
        <v>NO</v>
      </c>
      <c r="F455" s="19">
        <v>20000.0</v>
      </c>
      <c r="G455" s="12" t="str">
        <f t="shared" si="2"/>
        <v>NOT FUNDED</v>
      </c>
      <c r="H455" s="20">
        <f t="shared" si="3"/>
        <v>30430</v>
      </c>
      <c r="I455" s="14" t="str">
        <f t="shared" si="1"/>
        <v>Approval Threshold</v>
      </c>
    </row>
    <row r="456">
      <c r="A456" s="24" t="s">
        <v>1337</v>
      </c>
      <c r="B456" s="22">
        <v>131.0</v>
      </c>
      <c r="C456" s="9">
        <v>7616358.0</v>
      </c>
      <c r="D456" s="9">
        <v>5.2708342E7</v>
      </c>
      <c r="E456" s="10" t="str">
        <f>IF(C456&gt;percent,"YES","NO")</f>
        <v>NO</v>
      </c>
      <c r="F456" s="19">
        <v>150000.0</v>
      </c>
      <c r="G456" s="12" t="str">
        <f t="shared" si="2"/>
        <v>NOT FUNDED</v>
      </c>
      <c r="H456" s="20">
        <f t="shared" si="3"/>
        <v>30430</v>
      </c>
      <c r="I456" s="14" t="str">
        <f t="shared" si="1"/>
        <v>Approval Threshold</v>
      </c>
    </row>
    <row r="457">
      <c r="A457" s="24" t="s">
        <v>1338</v>
      </c>
      <c r="B457" s="22">
        <v>113.0</v>
      </c>
      <c r="C457" s="9">
        <v>7606822.0</v>
      </c>
      <c r="D457" s="9">
        <v>5.2649316E7</v>
      </c>
      <c r="E457" s="10" t="str">
        <f>IF(C457&gt;percent,"YES","NO")</f>
        <v>NO</v>
      </c>
      <c r="F457" s="19">
        <v>150000.0</v>
      </c>
      <c r="G457" s="12" t="str">
        <f t="shared" si="2"/>
        <v>NOT FUNDED</v>
      </c>
      <c r="H457" s="20">
        <f t="shared" si="3"/>
        <v>30430</v>
      </c>
      <c r="I457" s="14" t="str">
        <f t="shared" si="1"/>
        <v>Approval Threshold</v>
      </c>
    </row>
    <row r="458">
      <c r="A458" s="24" t="s">
        <v>1339</v>
      </c>
      <c r="B458" s="22">
        <v>114.0</v>
      </c>
      <c r="C458" s="9">
        <v>7586113.0</v>
      </c>
      <c r="D458" s="9">
        <v>4.7517047E7</v>
      </c>
      <c r="E458" s="10" t="str">
        <f>IF(C458&gt;percent,"YES","NO")</f>
        <v>NO</v>
      </c>
      <c r="F458" s="19">
        <v>115000.0</v>
      </c>
      <c r="G458" s="12" t="str">
        <f t="shared" si="2"/>
        <v>NOT FUNDED</v>
      </c>
      <c r="H458" s="20">
        <f t="shared" si="3"/>
        <v>30430</v>
      </c>
      <c r="I458" s="14" t="str">
        <f t="shared" si="1"/>
        <v>Approval Threshold</v>
      </c>
    </row>
    <row r="459">
      <c r="A459" s="24" t="s">
        <v>1340</v>
      </c>
      <c r="B459" s="22">
        <v>98.0</v>
      </c>
      <c r="C459" s="9">
        <v>7487132.0</v>
      </c>
      <c r="D459" s="9">
        <v>4.6768076E7</v>
      </c>
      <c r="E459" s="10" t="str">
        <f>IF(C459&gt;percent,"YES","NO")</f>
        <v>NO</v>
      </c>
      <c r="F459" s="19">
        <v>70000.0</v>
      </c>
      <c r="G459" s="12" t="str">
        <f t="shared" si="2"/>
        <v>NOT FUNDED</v>
      </c>
      <c r="H459" s="20">
        <f t="shared" si="3"/>
        <v>30430</v>
      </c>
      <c r="I459" s="14" t="str">
        <f t="shared" si="1"/>
        <v>Approval Threshold</v>
      </c>
    </row>
    <row r="460">
      <c r="A460" s="24" t="s">
        <v>1341</v>
      </c>
      <c r="B460" s="22">
        <v>111.0</v>
      </c>
      <c r="C460" s="9">
        <v>7467687.0</v>
      </c>
      <c r="D460" s="9">
        <v>4.8426492E7</v>
      </c>
      <c r="E460" s="10" t="str">
        <f>IF(C460&gt;percent,"YES","NO")</f>
        <v>NO</v>
      </c>
      <c r="F460" s="19">
        <v>75000.0</v>
      </c>
      <c r="G460" s="12" t="str">
        <f t="shared" si="2"/>
        <v>NOT FUNDED</v>
      </c>
      <c r="H460" s="20">
        <f t="shared" si="3"/>
        <v>30430</v>
      </c>
      <c r="I460" s="14" t="str">
        <f t="shared" si="1"/>
        <v>Approval Threshold</v>
      </c>
    </row>
    <row r="461">
      <c r="A461" s="24" t="s">
        <v>1342</v>
      </c>
      <c r="B461" s="22">
        <v>112.0</v>
      </c>
      <c r="C461" s="9">
        <v>7442698.0</v>
      </c>
      <c r="D461" s="9">
        <v>4.9216647E7</v>
      </c>
      <c r="E461" s="10" t="str">
        <f>IF(C461&gt;percent,"YES","NO")</f>
        <v>NO</v>
      </c>
      <c r="F461" s="19">
        <v>100000.0</v>
      </c>
      <c r="G461" s="12" t="str">
        <f t="shared" si="2"/>
        <v>NOT FUNDED</v>
      </c>
      <c r="H461" s="20">
        <f t="shared" si="3"/>
        <v>30430</v>
      </c>
      <c r="I461" s="14" t="str">
        <f t="shared" si="1"/>
        <v>Approval Threshold</v>
      </c>
    </row>
    <row r="462">
      <c r="A462" s="24" t="s">
        <v>1343</v>
      </c>
      <c r="B462" s="22">
        <v>101.0</v>
      </c>
      <c r="C462" s="9">
        <v>7427824.0</v>
      </c>
      <c r="D462" s="9">
        <v>4.7434725E7</v>
      </c>
      <c r="E462" s="10" t="str">
        <f>IF(C462&gt;percent,"YES","NO")</f>
        <v>NO</v>
      </c>
      <c r="F462" s="19">
        <v>70000.0</v>
      </c>
      <c r="G462" s="12" t="str">
        <f t="shared" si="2"/>
        <v>NOT FUNDED</v>
      </c>
      <c r="H462" s="20">
        <f t="shared" si="3"/>
        <v>30430</v>
      </c>
      <c r="I462" s="14" t="str">
        <f t="shared" si="1"/>
        <v>Approval Threshold</v>
      </c>
    </row>
    <row r="463">
      <c r="A463" s="24" t="s">
        <v>1344</v>
      </c>
      <c r="B463" s="22">
        <v>94.0</v>
      </c>
      <c r="C463" s="9">
        <v>7351645.0</v>
      </c>
      <c r="D463" s="9">
        <v>4.6498664E7</v>
      </c>
      <c r="E463" s="10" t="str">
        <f>IF(C463&gt;percent,"YES","NO")</f>
        <v>NO</v>
      </c>
      <c r="F463" s="19">
        <v>131000.0</v>
      </c>
      <c r="G463" s="12" t="str">
        <f t="shared" si="2"/>
        <v>NOT FUNDED</v>
      </c>
      <c r="H463" s="20">
        <f t="shared" si="3"/>
        <v>30430</v>
      </c>
      <c r="I463" s="14" t="str">
        <f t="shared" si="1"/>
        <v>Approval Threshold</v>
      </c>
    </row>
    <row r="464">
      <c r="A464" s="24" t="s">
        <v>1345</v>
      </c>
      <c r="B464" s="22">
        <v>109.0</v>
      </c>
      <c r="C464" s="9">
        <v>7246258.0</v>
      </c>
      <c r="D464" s="9">
        <v>4.5753109E7</v>
      </c>
      <c r="E464" s="10" t="str">
        <f>IF(C464&gt;percent,"YES","NO")</f>
        <v>NO</v>
      </c>
      <c r="F464" s="19">
        <v>45000.0</v>
      </c>
      <c r="G464" s="12" t="str">
        <f t="shared" si="2"/>
        <v>NOT FUNDED</v>
      </c>
      <c r="H464" s="20">
        <f t="shared" si="3"/>
        <v>30430</v>
      </c>
      <c r="I464" s="14" t="str">
        <f t="shared" si="1"/>
        <v>Approval Threshold</v>
      </c>
    </row>
    <row r="465">
      <c r="A465" s="24" t="s">
        <v>1346</v>
      </c>
      <c r="B465" s="22">
        <v>118.0</v>
      </c>
      <c r="C465" s="9">
        <v>7225922.0</v>
      </c>
      <c r="D465" s="9">
        <v>5.0234929E7</v>
      </c>
      <c r="E465" s="10" t="str">
        <f>IF(C465&gt;percent,"YES","NO")</f>
        <v>NO</v>
      </c>
      <c r="F465" s="19">
        <v>100000.0</v>
      </c>
      <c r="G465" s="12" t="str">
        <f t="shared" si="2"/>
        <v>NOT FUNDED</v>
      </c>
      <c r="H465" s="20">
        <f t="shared" si="3"/>
        <v>30430</v>
      </c>
      <c r="I465" s="14" t="str">
        <f t="shared" si="1"/>
        <v>Approval Threshold</v>
      </c>
    </row>
    <row r="466">
      <c r="A466" s="24" t="s">
        <v>1347</v>
      </c>
      <c r="B466" s="22">
        <v>115.0</v>
      </c>
      <c r="C466" s="9">
        <v>7171865.0</v>
      </c>
      <c r="D466" s="9">
        <v>5.0329788E7</v>
      </c>
      <c r="E466" s="10" t="str">
        <f>IF(C466&gt;percent,"YES","NO")</f>
        <v>NO</v>
      </c>
      <c r="F466" s="19">
        <v>45000.0</v>
      </c>
      <c r="G466" s="12" t="str">
        <f t="shared" si="2"/>
        <v>NOT FUNDED</v>
      </c>
      <c r="H466" s="20">
        <f t="shared" si="3"/>
        <v>30430</v>
      </c>
      <c r="I466" s="14" t="str">
        <f t="shared" si="1"/>
        <v>Approval Threshold</v>
      </c>
    </row>
    <row r="467">
      <c r="A467" s="24" t="s">
        <v>1348</v>
      </c>
      <c r="B467" s="22">
        <v>120.0</v>
      </c>
      <c r="C467" s="9">
        <v>7168771.0</v>
      </c>
      <c r="D467" s="9">
        <v>5.396384E7</v>
      </c>
      <c r="E467" s="10" t="str">
        <f>IF(C467&gt;percent,"YES","NO")</f>
        <v>NO</v>
      </c>
      <c r="F467" s="19">
        <v>65000.0</v>
      </c>
      <c r="G467" s="12" t="str">
        <f t="shared" si="2"/>
        <v>NOT FUNDED</v>
      </c>
      <c r="H467" s="20">
        <f t="shared" si="3"/>
        <v>30430</v>
      </c>
      <c r="I467" s="14" t="str">
        <f t="shared" si="1"/>
        <v>Approval Threshold</v>
      </c>
    </row>
    <row r="468">
      <c r="A468" s="24" t="s">
        <v>1349</v>
      </c>
      <c r="B468" s="22">
        <v>110.0</v>
      </c>
      <c r="C468" s="9">
        <v>7160439.0</v>
      </c>
      <c r="D468" s="9">
        <v>4.8025015E7</v>
      </c>
      <c r="E468" s="10" t="str">
        <f>IF(C468&gt;percent,"YES","NO")</f>
        <v>NO</v>
      </c>
      <c r="F468" s="19">
        <v>134002.0</v>
      </c>
      <c r="G468" s="12" t="str">
        <f t="shared" si="2"/>
        <v>NOT FUNDED</v>
      </c>
      <c r="H468" s="20">
        <f t="shared" si="3"/>
        <v>30430</v>
      </c>
      <c r="I468" s="14" t="str">
        <f t="shared" si="1"/>
        <v>Approval Threshold</v>
      </c>
    </row>
    <row r="469">
      <c r="A469" s="24" t="s">
        <v>1350</v>
      </c>
      <c r="B469" s="22">
        <v>109.0</v>
      </c>
      <c r="C469" s="9">
        <v>7120433.0</v>
      </c>
      <c r="D469" s="9">
        <v>4.6808668E7</v>
      </c>
      <c r="E469" s="10" t="str">
        <f>IF(C469&gt;percent,"YES","NO")</f>
        <v>NO</v>
      </c>
      <c r="F469" s="19">
        <v>95000.0</v>
      </c>
      <c r="G469" s="12" t="str">
        <f t="shared" si="2"/>
        <v>NOT FUNDED</v>
      </c>
      <c r="H469" s="20">
        <f t="shared" si="3"/>
        <v>30430</v>
      </c>
      <c r="I469" s="14" t="str">
        <f t="shared" si="1"/>
        <v>Approval Threshold</v>
      </c>
    </row>
    <row r="470">
      <c r="A470" s="24" t="s">
        <v>1351</v>
      </c>
      <c r="B470" s="22">
        <v>105.0</v>
      </c>
      <c r="C470" s="9">
        <v>7104822.0</v>
      </c>
      <c r="D470" s="9">
        <v>4.8650019E7</v>
      </c>
      <c r="E470" s="10" t="str">
        <f>IF(C470&gt;percent,"YES","NO")</f>
        <v>NO</v>
      </c>
      <c r="F470" s="19">
        <v>100000.0</v>
      </c>
      <c r="G470" s="12" t="str">
        <f t="shared" si="2"/>
        <v>NOT FUNDED</v>
      </c>
      <c r="H470" s="20">
        <f t="shared" si="3"/>
        <v>30430</v>
      </c>
      <c r="I470" s="14" t="str">
        <f t="shared" si="1"/>
        <v>Approval Threshold</v>
      </c>
    </row>
    <row r="471">
      <c r="A471" s="24" t="s">
        <v>1352</v>
      </c>
      <c r="B471" s="22">
        <v>131.0</v>
      </c>
      <c r="C471" s="9">
        <v>6954900.0</v>
      </c>
      <c r="D471" s="9">
        <v>5.2041301E7</v>
      </c>
      <c r="E471" s="10" t="str">
        <f>IF(C471&gt;percent,"YES","NO")</f>
        <v>NO</v>
      </c>
      <c r="F471" s="19">
        <v>55000.0</v>
      </c>
      <c r="G471" s="12" t="str">
        <f t="shared" si="2"/>
        <v>NOT FUNDED</v>
      </c>
      <c r="H471" s="20">
        <f t="shared" si="3"/>
        <v>30430</v>
      </c>
      <c r="I471" s="14" t="str">
        <f t="shared" si="1"/>
        <v>Approval Threshold</v>
      </c>
    </row>
    <row r="472">
      <c r="A472" s="24" t="s">
        <v>1353</v>
      </c>
      <c r="B472" s="22">
        <v>111.0</v>
      </c>
      <c r="C472" s="9">
        <v>6943036.0</v>
      </c>
      <c r="D472" s="9">
        <v>5.1669944E7</v>
      </c>
      <c r="E472" s="10" t="str">
        <f>IF(C472&gt;percent,"YES","NO")</f>
        <v>NO</v>
      </c>
      <c r="F472" s="19">
        <v>150000.0</v>
      </c>
      <c r="G472" s="12" t="str">
        <f t="shared" si="2"/>
        <v>NOT FUNDED</v>
      </c>
      <c r="H472" s="20">
        <f t="shared" si="3"/>
        <v>30430</v>
      </c>
      <c r="I472" s="14" t="str">
        <f t="shared" si="1"/>
        <v>Approval Threshold</v>
      </c>
    </row>
    <row r="473">
      <c r="A473" s="24" t="s">
        <v>1354</v>
      </c>
      <c r="B473" s="22">
        <v>93.0</v>
      </c>
      <c r="C473" s="9">
        <v>6915252.0</v>
      </c>
      <c r="D473" s="9">
        <v>4.7098424E7</v>
      </c>
      <c r="E473" s="10" t="str">
        <f>IF(C473&gt;percent,"YES","NO")</f>
        <v>NO</v>
      </c>
      <c r="F473" s="19">
        <v>100000.0</v>
      </c>
      <c r="G473" s="12" t="str">
        <f t="shared" si="2"/>
        <v>NOT FUNDED</v>
      </c>
      <c r="H473" s="20">
        <f t="shared" si="3"/>
        <v>30430</v>
      </c>
      <c r="I473" s="14" t="str">
        <f t="shared" si="1"/>
        <v>Approval Threshold</v>
      </c>
    </row>
    <row r="474">
      <c r="A474" s="24" t="s">
        <v>1355</v>
      </c>
      <c r="B474" s="22">
        <v>114.0</v>
      </c>
      <c r="C474" s="9">
        <v>6848997.0</v>
      </c>
      <c r="D474" s="9">
        <v>4.993355E7</v>
      </c>
      <c r="E474" s="10" t="str">
        <f>IF(C474&gt;percent,"YES","NO")</f>
        <v>NO</v>
      </c>
      <c r="F474" s="19">
        <v>99000.0</v>
      </c>
      <c r="G474" s="12" t="str">
        <f t="shared" si="2"/>
        <v>NOT FUNDED</v>
      </c>
      <c r="H474" s="20">
        <f t="shared" si="3"/>
        <v>30430</v>
      </c>
      <c r="I474" s="14" t="str">
        <f t="shared" si="1"/>
        <v>Approval Threshold</v>
      </c>
    </row>
    <row r="475">
      <c r="A475" s="24" t="s">
        <v>1356</v>
      </c>
      <c r="B475" s="22">
        <v>98.0</v>
      </c>
      <c r="C475" s="9">
        <v>6843362.0</v>
      </c>
      <c r="D475" s="9">
        <v>4.6421454E7</v>
      </c>
      <c r="E475" s="10" t="str">
        <f>IF(C475&gt;percent,"YES","NO")</f>
        <v>NO</v>
      </c>
      <c r="F475" s="19">
        <v>69000.0</v>
      </c>
      <c r="G475" s="12" t="str">
        <f t="shared" si="2"/>
        <v>NOT FUNDED</v>
      </c>
      <c r="H475" s="20">
        <f t="shared" si="3"/>
        <v>30430</v>
      </c>
      <c r="I475" s="14" t="str">
        <f t="shared" si="1"/>
        <v>Approval Threshold</v>
      </c>
    </row>
    <row r="476">
      <c r="A476" s="24" t="s">
        <v>1357</v>
      </c>
      <c r="B476" s="22">
        <v>101.0</v>
      </c>
      <c r="C476" s="9">
        <v>6770664.0</v>
      </c>
      <c r="D476" s="9">
        <v>4.7068889E7</v>
      </c>
      <c r="E476" s="10" t="str">
        <f>IF(C476&gt;percent,"YES","NO")</f>
        <v>NO</v>
      </c>
      <c r="F476" s="19">
        <v>75000.0</v>
      </c>
      <c r="G476" s="12" t="str">
        <f t="shared" si="2"/>
        <v>NOT FUNDED</v>
      </c>
      <c r="H476" s="20">
        <f t="shared" si="3"/>
        <v>30430</v>
      </c>
      <c r="I476" s="14" t="str">
        <f t="shared" si="1"/>
        <v>Approval Threshold</v>
      </c>
    </row>
    <row r="477">
      <c r="A477" s="24" t="s">
        <v>1358</v>
      </c>
      <c r="B477" s="22">
        <v>114.0</v>
      </c>
      <c r="C477" s="9">
        <v>6753536.0</v>
      </c>
      <c r="D477" s="9">
        <v>4.9032281E7</v>
      </c>
      <c r="E477" s="10" t="str">
        <f>IF(C477&gt;percent,"YES","NO")</f>
        <v>NO</v>
      </c>
      <c r="F477" s="19">
        <v>122656.0</v>
      </c>
      <c r="G477" s="12" t="str">
        <f t="shared" si="2"/>
        <v>NOT FUNDED</v>
      </c>
      <c r="H477" s="20">
        <f t="shared" si="3"/>
        <v>30430</v>
      </c>
      <c r="I477" s="14" t="str">
        <f t="shared" si="1"/>
        <v>Approval Threshold</v>
      </c>
    </row>
    <row r="478">
      <c r="A478" s="24" t="s">
        <v>1359</v>
      </c>
      <c r="B478" s="22">
        <v>100.0</v>
      </c>
      <c r="C478" s="9">
        <v>6706517.0</v>
      </c>
      <c r="D478" s="9">
        <v>4.8099877E7</v>
      </c>
      <c r="E478" s="10" t="str">
        <f>IF(C478&gt;percent,"YES","NO")</f>
        <v>NO</v>
      </c>
      <c r="F478" s="19">
        <v>100000.0</v>
      </c>
      <c r="G478" s="12" t="str">
        <f t="shared" si="2"/>
        <v>NOT FUNDED</v>
      </c>
      <c r="H478" s="20">
        <f t="shared" si="3"/>
        <v>30430</v>
      </c>
      <c r="I478" s="14" t="str">
        <f t="shared" si="1"/>
        <v>Approval Threshold</v>
      </c>
    </row>
    <row r="479">
      <c r="A479" s="24" t="s">
        <v>1360</v>
      </c>
      <c r="B479" s="22">
        <v>106.0</v>
      </c>
      <c r="C479" s="9">
        <v>6705492.0</v>
      </c>
      <c r="D479" s="9">
        <v>5.4471436E7</v>
      </c>
      <c r="E479" s="10" t="str">
        <f>IF(C479&gt;percent,"YES","NO")</f>
        <v>NO</v>
      </c>
      <c r="F479" s="19">
        <v>150000.0</v>
      </c>
      <c r="G479" s="12" t="str">
        <f t="shared" si="2"/>
        <v>NOT FUNDED</v>
      </c>
      <c r="H479" s="20">
        <f t="shared" si="3"/>
        <v>30430</v>
      </c>
      <c r="I479" s="14" t="str">
        <f t="shared" si="1"/>
        <v>Approval Threshold</v>
      </c>
    </row>
    <row r="480">
      <c r="A480" s="24" t="s">
        <v>1361</v>
      </c>
      <c r="B480" s="22">
        <v>104.0</v>
      </c>
      <c r="C480" s="9">
        <v>6686635.0</v>
      </c>
      <c r="D480" s="9">
        <v>5.0214843E7</v>
      </c>
      <c r="E480" s="10" t="str">
        <f>IF(C480&gt;percent,"YES","NO")</f>
        <v>NO</v>
      </c>
      <c r="F480" s="19">
        <v>96000.0</v>
      </c>
      <c r="G480" s="12" t="str">
        <f t="shared" si="2"/>
        <v>NOT FUNDED</v>
      </c>
      <c r="H480" s="20">
        <f t="shared" si="3"/>
        <v>30430</v>
      </c>
      <c r="I480" s="14" t="str">
        <f t="shared" si="1"/>
        <v>Approval Threshold</v>
      </c>
    </row>
    <row r="481">
      <c r="A481" s="24" t="s">
        <v>1362</v>
      </c>
      <c r="B481" s="22">
        <v>121.0</v>
      </c>
      <c r="C481" s="9">
        <v>6638476.0</v>
      </c>
      <c r="D481" s="9">
        <v>4.9765474E7</v>
      </c>
      <c r="E481" s="10" t="str">
        <f>IF(C481&gt;percent,"YES","NO")</f>
        <v>NO</v>
      </c>
      <c r="F481" s="19">
        <v>90000.0</v>
      </c>
      <c r="G481" s="12" t="str">
        <f t="shared" si="2"/>
        <v>NOT FUNDED</v>
      </c>
      <c r="H481" s="20">
        <f t="shared" si="3"/>
        <v>30430</v>
      </c>
      <c r="I481" s="14" t="str">
        <f t="shared" si="1"/>
        <v>Approval Threshold</v>
      </c>
    </row>
    <row r="482">
      <c r="A482" s="24" t="s">
        <v>1363</v>
      </c>
      <c r="B482" s="22">
        <v>163.0</v>
      </c>
      <c r="C482" s="9">
        <v>6550253.0</v>
      </c>
      <c r="D482" s="9">
        <v>5.1854894E7</v>
      </c>
      <c r="E482" s="10" t="str">
        <f>IF(C482&gt;percent,"YES","NO")</f>
        <v>NO</v>
      </c>
      <c r="F482" s="19">
        <v>120200.0</v>
      </c>
      <c r="G482" s="12" t="str">
        <f t="shared" si="2"/>
        <v>NOT FUNDED</v>
      </c>
      <c r="H482" s="20">
        <f t="shared" si="3"/>
        <v>30430</v>
      </c>
      <c r="I482" s="14" t="str">
        <f t="shared" si="1"/>
        <v>Approval Threshold</v>
      </c>
    </row>
    <row r="483">
      <c r="A483" s="24" t="s">
        <v>1364</v>
      </c>
      <c r="B483" s="22">
        <v>111.0</v>
      </c>
      <c r="C483" s="9">
        <v>6455244.0</v>
      </c>
      <c r="D483" s="9">
        <v>5.0347195E7</v>
      </c>
      <c r="E483" s="10" t="str">
        <f>IF(C483&gt;percent,"YES","NO")</f>
        <v>NO</v>
      </c>
      <c r="F483" s="19">
        <v>71100.0</v>
      </c>
      <c r="G483" s="12" t="str">
        <f t="shared" si="2"/>
        <v>NOT FUNDED</v>
      </c>
      <c r="H483" s="20">
        <f t="shared" si="3"/>
        <v>30430</v>
      </c>
      <c r="I483" s="14" t="str">
        <f t="shared" si="1"/>
        <v>Approval Threshold</v>
      </c>
    </row>
    <row r="484">
      <c r="A484" s="24" t="s">
        <v>1365</v>
      </c>
      <c r="B484" s="22">
        <v>101.0</v>
      </c>
      <c r="C484" s="9">
        <v>6445546.0</v>
      </c>
      <c r="D484" s="9">
        <v>4.9245718E7</v>
      </c>
      <c r="E484" s="10" t="str">
        <f>IF(C484&gt;percent,"YES","NO")</f>
        <v>NO</v>
      </c>
      <c r="F484" s="19">
        <v>120000.0</v>
      </c>
      <c r="G484" s="12" t="str">
        <f t="shared" si="2"/>
        <v>NOT FUNDED</v>
      </c>
      <c r="H484" s="20">
        <f t="shared" si="3"/>
        <v>30430</v>
      </c>
      <c r="I484" s="14" t="str">
        <f t="shared" si="1"/>
        <v>Approval Threshold</v>
      </c>
    </row>
    <row r="485">
      <c r="A485" s="24" t="s">
        <v>1366</v>
      </c>
      <c r="B485" s="22">
        <v>97.0</v>
      </c>
      <c r="C485" s="9">
        <v>6344535.0</v>
      </c>
      <c r="D485" s="9">
        <v>4.731948E7</v>
      </c>
      <c r="E485" s="10" t="str">
        <f>IF(C485&gt;percent,"YES","NO")</f>
        <v>NO</v>
      </c>
      <c r="F485" s="19">
        <v>100000.0</v>
      </c>
      <c r="G485" s="12" t="str">
        <f t="shared" si="2"/>
        <v>NOT FUNDED</v>
      </c>
      <c r="H485" s="20">
        <f t="shared" si="3"/>
        <v>30430</v>
      </c>
      <c r="I485" s="14" t="str">
        <f t="shared" si="1"/>
        <v>Approval Threshold</v>
      </c>
    </row>
    <row r="486">
      <c r="A486" s="24" t="s">
        <v>1367</v>
      </c>
      <c r="B486" s="22">
        <v>107.0</v>
      </c>
      <c r="C486" s="9">
        <v>6310832.0</v>
      </c>
      <c r="D486" s="9">
        <v>5.068302E7</v>
      </c>
      <c r="E486" s="10" t="str">
        <f>IF(C486&gt;percent,"YES","NO")</f>
        <v>NO</v>
      </c>
      <c r="F486" s="19">
        <v>89700.0</v>
      </c>
      <c r="G486" s="12" t="str">
        <f t="shared" si="2"/>
        <v>NOT FUNDED</v>
      </c>
      <c r="H486" s="20">
        <f t="shared" si="3"/>
        <v>30430</v>
      </c>
      <c r="I486" s="14" t="str">
        <f t="shared" si="1"/>
        <v>Approval Threshold</v>
      </c>
    </row>
    <row r="487">
      <c r="A487" s="24" t="s">
        <v>1368</v>
      </c>
      <c r="B487" s="22">
        <v>95.0</v>
      </c>
      <c r="C487" s="9">
        <v>6276563.0</v>
      </c>
      <c r="D487" s="9">
        <v>4.9265049E7</v>
      </c>
      <c r="E487" s="10" t="str">
        <f>IF(C487&gt;percent,"YES","NO")</f>
        <v>NO</v>
      </c>
      <c r="F487" s="19">
        <v>145000.0</v>
      </c>
      <c r="G487" s="12" t="str">
        <f t="shared" si="2"/>
        <v>NOT FUNDED</v>
      </c>
      <c r="H487" s="20">
        <f t="shared" si="3"/>
        <v>30430</v>
      </c>
      <c r="I487" s="14" t="str">
        <f t="shared" si="1"/>
        <v>Approval Threshold</v>
      </c>
    </row>
    <row r="488">
      <c r="A488" s="24" t="s">
        <v>1369</v>
      </c>
      <c r="B488" s="22">
        <v>109.0</v>
      </c>
      <c r="C488" s="9">
        <v>6196728.0</v>
      </c>
      <c r="D488" s="9">
        <v>4.7962008E7</v>
      </c>
      <c r="E488" s="10" t="str">
        <f>IF(C488&gt;percent,"YES","NO")</f>
        <v>NO</v>
      </c>
      <c r="F488" s="19">
        <v>100000.0</v>
      </c>
      <c r="G488" s="12" t="str">
        <f t="shared" si="2"/>
        <v>NOT FUNDED</v>
      </c>
      <c r="H488" s="20">
        <f t="shared" si="3"/>
        <v>30430</v>
      </c>
      <c r="I488" s="14" t="str">
        <f t="shared" si="1"/>
        <v>Approval Threshold</v>
      </c>
    </row>
    <row r="489">
      <c r="A489" s="24" t="s">
        <v>1370</v>
      </c>
      <c r="B489" s="22">
        <v>107.0</v>
      </c>
      <c r="C489" s="9">
        <v>6148448.0</v>
      </c>
      <c r="D489" s="9">
        <v>5.0004577E7</v>
      </c>
      <c r="E489" s="10" t="str">
        <f>IF(C489&gt;percent,"YES","NO")</f>
        <v>NO</v>
      </c>
      <c r="F489" s="19">
        <v>126470.0</v>
      </c>
      <c r="G489" s="12" t="str">
        <f t="shared" si="2"/>
        <v>NOT FUNDED</v>
      </c>
      <c r="H489" s="20">
        <f t="shared" si="3"/>
        <v>30430</v>
      </c>
      <c r="I489" s="14" t="str">
        <f t="shared" si="1"/>
        <v>Approval Threshold</v>
      </c>
    </row>
    <row r="490">
      <c r="A490" s="24" t="s">
        <v>1371</v>
      </c>
      <c r="B490" s="22">
        <v>102.0</v>
      </c>
      <c r="C490" s="9">
        <v>6125726.0</v>
      </c>
      <c r="D490" s="9">
        <v>5.0746033E7</v>
      </c>
      <c r="E490" s="10" t="str">
        <f>IF(C490&gt;percent,"YES","NO")</f>
        <v>NO</v>
      </c>
      <c r="F490" s="19">
        <v>125000.0</v>
      </c>
      <c r="G490" s="12" t="str">
        <f t="shared" si="2"/>
        <v>NOT FUNDED</v>
      </c>
      <c r="H490" s="20">
        <f t="shared" si="3"/>
        <v>30430</v>
      </c>
      <c r="I490" s="14" t="str">
        <f t="shared" si="1"/>
        <v>Approval Threshold</v>
      </c>
    </row>
    <row r="491">
      <c r="A491" s="24" t="s">
        <v>1372</v>
      </c>
      <c r="B491" s="22">
        <v>102.0</v>
      </c>
      <c r="C491" s="9">
        <v>6108038.0</v>
      </c>
      <c r="D491" s="9">
        <v>5.4318698E7</v>
      </c>
      <c r="E491" s="10" t="str">
        <f>IF(C491&gt;percent,"YES","NO")</f>
        <v>NO</v>
      </c>
      <c r="F491" s="19">
        <v>150000.0</v>
      </c>
      <c r="G491" s="12" t="str">
        <f t="shared" si="2"/>
        <v>NOT FUNDED</v>
      </c>
      <c r="H491" s="20">
        <f t="shared" si="3"/>
        <v>30430</v>
      </c>
      <c r="I491" s="14" t="str">
        <f t="shared" si="1"/>
        <v>Approval Threshold</v>
      </c>
    </row>
    <row r="492">
      <c r="A492" s="24" t="s">
        <v>1373</v>
      </c>
      <c r="B492" s="22">
        <v>114.0</v>
      </c>
      <c r="C492" s="9">
        <v>6056795.0</v>
      </c>
      <c r="D492" s="9">
        <v>5.2232847E7</v>
      </c>
      <c r="E492" s="10" t="str">
        <f>IF(C492&gt;percent,"YES","NO")</f>
        <v>NO</v>
      </c>
      <c r="F492" s="19">
        <v>150000.0</v>
      </c>
      <c r="G492" s="12" t="str">
        <f t="shared" si="2"/>
        <v>NOT FUNDED</v>
      </c>
      <c r="H492" s="20">
        <f t="shared" si="3"/>
        <v>30430</v>
      </c>
      <c r="I492" s="14" t="str">
        <f t="shared" si="1"/>
        <v>Approval Threshold</v>
      </c>
    </row>
    <row r="493">
      <c r="A493" s="24" t="s">
        <v>1374</v>
      </c>
      <c r="B493" s="22">
        <v>103.0</v>
      </c>
      <c r="C493" s="9">
        <v>6005143.0</v>
      </c>
      <c r="D493" s="9">
        <v>4.9460236E7</v>
      </c>
      <c r="E493" s="10" t="str">
        <f>IF(C493&gt;percent,"YES","NO")</f>
        <v>NO</v>
      </c>
      <c r="F493" s="19">
        <v>96000.0</v>
      </c>
      <c r="G493" s="12" t="str">
        <f t="shared" si="2"/>
        <v>NOT FUNDED</v>
      </c>
      <c r="H493" s="20">
        <f t="shared" si="3"/>
        <v>30430</v>
      </c>
      <c r="I493" s="14" t="str">
        <f t="shared" si="1"/>
        <v>Approval Threshold</v>
      </c>
    </row>
    <row r="494">
      <c r="A494" s="24" t="s">
        <v>1375</v>
      </c>
      <c r="B494" s="22">
        <v>100.0</v>
      </c>
      <c r="C494" s="9">
        <v>5896069.0</v>
      </c>
      <c r="D494" s="9">
        <v>4.8258804E7</v>
      </c>
      <c r="E494" s="10" t="str">
        <f>IF(C494&gt;percent,"YES","NO")</f>
        <v>NO</v>
      </c>
      <c r="F494" s="19">
        <v>25000.0</v>
      </c>
      <c r="G494" s="12" t="str">
        <f t="shared" si="2"/>
        <v>NOT FUNDED</v>
      </c>
      <c r="H494" s="20">
        <f t="shared" si="3"/>
        <v>30430</v>
      </c>
      <c r="I494" s="14" t="str">
        <f t="shared" si="1"/>
        <v>Approval Threshold</v>
      </c>
    </row>
    <row r="495">
      <c r="A495" s="24" t="s">
        <v>1376</v>
      </c>
      <c r="B495" s="22">
        <v>97.0</v>
      </c>
      <c r="C495" s="9">
        <v>5851507.0</v>
      </c>
      <c r="D495" s="9">
        <v>4.7121377E7</v>
      </c>
      <c r="E495" s="10" t="str">
        <f>IF(C495&gt;percent,"YES","NO")</f>
        <v>NO</v>
      </c>
      <c r="F495" s="19">
        <v>100000.0</v>
      </c>
      <c r="G495" s="12" t="str">
        <f t="shared" si="2"/>
        <v>NOT FUNDED</v>
      </c>
      <c r="H495" s="20">
        <f t="shared" si="3"/>
        <v>30430</v>
      </c>
      <c r="I495" s="14" t="str">
        <f t="shared" si="1"/>
        <v>Approval Threshold</v>
      </c>
    </row>
    <row r="496">
      <c r="A496" s="24" t="s">
        <v>1377</v>
      </c>
      <c r="B496" s="22">
        <v>93.0</v>
      </c>
      <c r="C496" s="9">
        <v>5842002.0</v>
      </c>
      <c r="D496" s="9">
        <v>4.8882699E7</v>
      </c>
      <c r="E496" s="10" t="str">
        <f>IF(C496&gt;percent,"YES","NO")</f>
        <v>NO</v>
      </c>
      <c r="F496" s="19">
        <v>95000.0</v>
      </c>
      <c r="G496" s="12" t="str">
        <f t="shared" si="2"/>
        <v>NOT FUNDED</v>
      </c>
      <c r="H496" s="20">
        <f t="shared" si="3"/>
        <v>30430</v>
      </c>
      <c r="I496" s="14" t="str">
        <f t="shared" si="1"/>
        <v>Approval Threshold</v>
      </c>
    </row>
    <row r="497">
      <c r="A497" s="24" t="s">
        <v>1378</v>
      </c>
      <c r="B497" s="22">
        <v>87.0</v>
      </c>
      <c r="C497" s="9">
        <v>5838953.0</v>
      </c>
      <c r="D497" s="9">
        <v>4.6799207E7</v>
      </c>
      <c r="E497" s="10" t="str">
        <f>IF(C497&gt;percent,"YES","NO")</f>
        <v>NO</v>
      </c>
      <c r="F497" s="19">
        <v>70000.0</v>
      </c>
      <c r="G497" s="12" t="str">
        <f t="shared" si="2"/>
        <v>NOT FUNDED</v>
      </c>
      <c r="H497" s="20">
        <f t="shared" si="3"/>
        <v>30430</v>
      </c>
      <c r="I497" s="14" t="str">
        <f t="shared" si="1"/>
        <v>Approval Threshold</v>
      </c>
    </row>
    <row r="498">
      <c r="A498" s="24" t="s">
        <v>1379</v>
      </c>
      <c r="B498" s="22">
        <v>106.0</v>
      </c>
      <c r="C498" s="9">
        <v>5791000.0</v>
      </c>
      <c r="D498" s="9">
        <v>4.906148E7</v>
      </c>
      <c r="E498" s="10" t="str">
        <f>IF(C498&gt;percent,"YES","NO")</f>
        <v>NO</v>
      </c>
      <c r="F498" s="19">
        <v>86000.0</v>
      </c>
      <c r="G498" s="12" t="str">
        <f t="shared" si="2"/>
        <v>NOT FUNDED</v>
      </c>
      <c r="H498" s="20">
        <f t="shared" si="3"/>
        <v>30430</v>
      </c>
      <c r="I498" s="14" t="str">
        <f t="shared" si="1"/>
        <v>Approval Threshold</v>
      </c>
    </row>
    <row r="499">
      <c r="A499" s="24" t="s">
        <v>1380</v>
      </c>
      <c r="B499" s="22">
        <v>111.0</v>
      </c>
      <c r="C499" s="9">
        <v>5740641.0</v>
      </c>
      <c r="D499" s="9">
        <v>4.8502749E7</v>
      </c>
      <c r="E499" s="10" t="str">
        <f>IF(C499&gt;percent,"YES","NO")</f>
        <v>NO</v>
      </c>
      <c r="F499" s="19">
        <v>120000.0</v>
      </c>
      <c r="G499" s="12" t="str">
        <f t="shared" si="2"/>
        <v>NOT FUNDED</v>
      </c>
      <c r="H499" s="20">
        <f t="shared" si="3"/>
        <v>30430</v>
      </c>
      <c r="I499" s="14" t="str">
        <f t="shared" si="1"/>
        <v>Approval Threshold</v>
      </c>
    </row>
    <row r="500">
      <c r="A500" s="24" t="s">
        <v>1381</v>
      </c>
      <c r="B500" s="22">
        <v>122.0</v>
      </c>
      <c r="C500" s="9">
        <v>5699434.0</v>
      </c>
      <c r="D500" s="9">
        <v>5.1585343E7</v>
      </c>
      <c r="E500" s="10" t="str">
        <f>IF(C500&gt;percent,"YES","NO")</f>
        <v>NO</v>
      </c>
      <c r="F500" s="19">
        <v>150000.0</v>
      </c>
      <c r="G500" s="12" t="str">
        <f t="shared" si="2"/>
        <v>NOT FUNDED</v>
      </c>
      <c r="H500" s="20">
        <f t="shared" si="3"/>
        <v>30430</v>
      </c>
      <c r="I500" s="14" t="str">
        <f t="shared" si="1"/>
        <v>Approval Threshold</v>
      </c>
    </row>
    <row r="501">
      <c r="A501" s="24" t="s">
        <v>1382</v>
      </c>
      <c r="B501" s="22">
        <v>118.0</v>
      </c>
      <c r="C501" s="9">
        <v>5692441.0</v>
      </c>
      <c r="D501" s="9">
        <v>5.1611252E7</v>
      </c>
      <c r="E501" s="10" t="str">
        <f>IF(C501&gt;percent,"YES","NO")</f>
        <v>NO</v>
      </c>
      <c r="F501" s="19">
        <v>88000.0</v>
      </c>
      <c r="G501" s="12" t="str">
        <f t="shared" si="2"/>
        <v>NOT FUNDED</v>
      </c>
      <c r="H501" s="20">
        <f t="shared" si="3"/>
        <v>30430</v>
      </c>
      <c r="I501" s="14" t="str">
        <f t="shared" si="1"/>
        <v>Approval Threshold</v>
      </c>
    </row>
    <row r="502">
      <c r="A502" s="24" t="s">
        <v>1383</v>
      </c>
      <c r="B502" s="22">
        <v>103.0</v>
      </c>
      <c r="C502" s="9">
        <v>5664984.0</v>
      </c>
      <c r="D502" s="9">
        <v>5.1775268E7</v>
      </c>
      <c r="E502" s="10" t="str">
        <f>IF(C502&gt;percent,"YES","NO")</f>
        <v>NO</v>
      </c>
      <c r="F502" s="19">
        <v>150000.0</v>
      </c>
      <c r="G502" s="12" t="str">
        <f t="shared" si="2"/>
        <v>NOT FUNDED</v>
      </c>
      <c r="H502" s="20">
        <f t="shared" si="3"/>
        <v>30430</v>
      </c>
      <c r="I502" s="14" t="str">
        <f t="shared" si="1"/>
        <v>Approval Threshold</v>
      </c>
    </row>
    <row r="503">
      <c r="A503" s="24" t="s">
        <v>1384</v>
      </c>
      <c r="B503" s="22">
        <v>97.0</v>
      </c>
      <c r="C503" s="9">
        <v>5597106.0</v>
      </c>
      <c r="D503" s="9">
        <v>4.8960166E7</v>
      </c>
      <c r="E503" s="10" t="str">
        <f>IF(C503&gt;percent,"YES","NO")</f>
        <v>NO</v>
      </c>
      <c r="F503" s="19">
        <v>84500.0</v>
      </c>
      <c r="G503" s="12" t="str">
        <f t="shared" si="2"/>
        <v>NOT FUNDED</v>
      </c>
      <c r="H503" s="20">
        <f t="shared" si="3"/>
        <v>30430</v>
      </c>
      <c r="I503" s="14" t="str">
        <f t="shared" si="1"/>
        <v>Approval Threshold</v>
      </c>
    </row>
    <row r="504">
      <c r="A504" s="24" t="s">
        <v>1385</v>
      </c>
      <c r="B504" s="22">
        <v>121.0</v>
      </c>
      <c r="C504" s="9">
        <v>5472353.0</v>
      </c>
      <c r="D504" s="9">
        <v>5.335007E7</v>
      </c>
      <c r="E504" s="10" t="str">
        <f>IF(C504&gt;percent,"YES","NO")</f>
        <v>NO</v>
      </c>
      <c r="F504" s="19">
        <v>100000.0</v>
      </c>
      <c r="G504" s="12" t="str">
        <f t="shared" si="2"/>
        <v>NOT FUNDED</v>
      </c>
      <c r="H504" s="20">
        <f t="shared" si="3"/>
        <v>30430</v>
      </c>
      <c r="I504" s="14" t="str">
        <f t="shared" si="1"/>
        <v>Approval Threshold</v>
      </c>
    </row>
    <row r="505">
      <c r="A505" s="24" t="s">
        <v>1386</v>
      </c>
      <c r="B505" s="22">
        <v>116.0</v>
      </c>
      <c r="C505" s="9">
        <v>5450452.0</v>
      </c>
      <c r="D505" s="9">
        <v>5.9641019E7</v>
      </c>
      <c r="E505" s="10" t="str">
        <f>IF(C505&gt;percent,"YES","NO")</f>
        <v>NO</v>
      </c>
      <c r="F505" s="19">
        <v>126000.0</v>
      </c>
      <c r="G505" s="12" t="str">
        <f t="shared" si="2"/>
        <v>NOT FUNDED</v>
      </c>
      <c r="H505" s="20">
        <f t="shared" si="3"/>
        <v>30430</v>
      </c>
      <c r="I505" s="14" t="str">
        <f t="shared" si="1"/>
        <v>Approval Threshold</v>
      </c>
    </row>
    <row r="506">
      <c r="A506" s="24" t="s">
        <v>1387</v>
      </c>
      <c r="B506" s="22">
        <v>110.0</v>
      </c>
      <c r="C506" s="9">
        <v>5333295.0</v>
      </c>
      <c r="D506" s="9">
        <v>5.1779894E7</v>
      </c>
      <c r="E506" s="10" t="str">
        <f>IF(C506&gt;percent,"YES","NO")</f>
        <v>NO</v>
      </c>
      <c r="F506" s="19">
        <v>92000.0</v>
      </c>
      <c r="G506" s="12" t="str">
        <f t="shared" si="2"/>
        <v>NOT FUNDED</v>
      </c>
      <c r="H506" s="20">
        <f t="shared" si="3"/>
        <v>30430</v>
      </c>
      <c r="I506" s="14" t="str">
        <f t="shared" si="1"/>
        <v>Approval Threshold</v>
      </c>
    </row>
    <row r="507">
      <c r="A507" s="24" t="s">
        <v>1388</v>
      </c>
      <c r="B507" s="22">
        <v>126.0</v>
      </c>
      <c r="C507" s="9">
        <v>5326247.0</v>
      </c>
      <c r="D507" s="9">
        <v>5.4625376E7</v>
      </c>
      <c r="E507" s="10" t="str">
        <f>IF(C507&gt;percent,"YES","NO")</f>
        <v>NO</v>
      </c>
      <c r="F507" s="19">
        <v>150000.0</v>
      </c>
      <c r="G507" s="12" t="str">
        <f t="shared" si="2"/>
        <v>NOT FUNDED</v>
      </c>
      <c r="H507" s="20">
        <f t="shared" si="3"/>
        <v>30430</v>
      </c>
      <c r="I507" s="14" t="str">
        <f t="shared" si="1"/>
        <v>Approval Threshold</v>
      </c>
    </row>
    <row r="508">
      <c r="A508" s="24" t="s">
        <v>1389</v>
      </c>
      <c r="B508" s="22">
        <v>96.0</v>
      </c>
      <c r="C508" s="9">
        <v>5298549.0</v>
      </c>
      <c r="D508" s="9">
        <v>4.9236504E7</v>
      </c>
      <c r="E508" s="10" t="str">
        <f>IF(C508&gt;percent,"YES","NO")</f>
        <v>NO</v>
      </c>
      <c r="F508" s="19">
        <v>100000.0</v>
      </c>
      <c r="G508" s="12" t="str">
        <f t="shared" si="2"/>
        <v>NOT FUNDED</v>
      </c>
      <c r="H508" s="20">
        <f t="shared" si="3"/>
        <v>30430</v>
      </c>
      <c r="I508" s="14" t="str">
        <f t="shared" si="1"/>
        <v>Approval Threshold</v>
      </c>
    </row>
    <row r="509">
      <c r="A509" s="24" t="s">
        <v>1390</v>
      </c>
      <c r="B509" s="22">
        <v>103.0</v>
      </c>
      <c r="C509" s="9">
        <v>5274208.0</v>
      </c>
      <c r="D509" s="9">
        <v>4.9479366E7</v>
      </c>
      <c r="E509" s="10" t="str">
        <f>IF(C509&gt;percent,"YES","NO")</f>
        <v>NO</v>
      </c>
      <c r="F509" s="19">
        <v>90000.0</v>
      </c>
      <c r="G509" s="12" t="str">
        <f t="shared" si="2"/>
        <v>NOT FUNDED</v>
      </c>
      <c r="H509" s="20">
        <f t="shared" si="3"/>
        <v>30430</v>
      </c>
      <c r="I509" s="14" t="str">
        <f t="shared" si="1"/>
        <v>Approval Threshold</v>
      </c>
    </row>
    <row r="510">
      <c r="A510" s="24" t="s">
        <v>1391</v>
      </c>
      <c r="B510" s="22">
        <v>104.0</v>
      </c>
      <c r="C510" s="9">
        <v>5269541.0</v>
      </c>
      <c r="D510" s="9">
        <v>5.5429995E7</v>
      </c>
      <c r="E510" s="10" t="str">
        <f>IF(C510&gt;percent,"YES","NO")</f>
        <v>NO</v>
      </c>
      <c r="F510" s="19">
        <v>150000.0</v>
      </c>
      <c r="G510" s="12" t="str">
        <f t="shared" si="2"/>
        <v>NOT FUNDED</v>
      </c>
      <c r="H510" s="20">
        <f t="shared" si="3"/>
        <v>30430</v>
      </c>
      <c r="I510" s="14" t="str">
        <f t="shared" si="1"/>
        <v>Approval Threshold</v>
      </c>
    </row>
    <row r="511">
      <c r="A511" s="24" t="s">
        <v>1392</v>
      </c>
      <c r="B511" s="22">
        <v>105.0</v>
      </c>
      <c r="C511" s="9">
        <v>5197167.0</v>
      </c>
      <c r="D511" s="9">
        <v>5.0592468E7</v>
      </c>
      <c r="E511" s="10" t="str">
        <f>IF(C511&gt;percent,"YES","NO")</f>
        <v>NO</v>
      </c>
      <c r="F511" s="19">
        <v>99000.0</v>
      </c>
      <c r="G511" s="12" t="str">
        <f t="shared" si="2"/>
        <v>NOT FUNDED</v>
      </c>
      <c r="H511" s="20">
        <f t="shared" si="3"/>
        <v>30430</v>
      </c>
      <c r="I511" s="14" t="str">
        <f t="shared" si="1"/>
        <v>Approval Threshold</v>
      </c>
    </row>
    <row r="512">
      <c r="A512" s="24" t="s">
        <v>1393</v>
      </c>
      <c r="B512" s="22">
        <v>103.0</v>
      </c>
      <c r="C512" s="9">
        <v>5174334.0</v>
      </c>
      <c r="D512" s="9">
        <v>5.1917783E7</v>
      </c>
      <c r="E512" s="10" t="str">
        <f>IF(C512&gt;percent,"YES","NO")</f>
        <v>NO</v>
      </c>
      <c r="F512" s="19">
        <v>87600.0</v>
      </c>
      <c r="G512" s="12" t="str">
        <f t="shared" si="2"/>
        <v>NOT FUNDED</v>
      </c>
      <c r="H512" s="20">
        <f t="shared" si="3"/>
        <v>30430</v>
      </c>
      <c r="I512" s="14" t="str">
        <f t="shared" si="1"/>
        <v>Approval Threshold</v>
      </c>
    </row>
    <row r="513">
      <c r="A513" s="24" t="s">
        <v>1394</v>
      </c>
      <c r="B513" s="22">
        <v>97.0</v>
      </c>
      <c r="C513" s="9">
        <v>4852675.0</v>
      </c>
      <c r="D513" s="9">
        <v>5.0400506E7</v>
      </c>
      <c r="E513" s="10" t="str">
        <f>IF(C513&gt;percent,"YES","NO")</f>
        <v>NO</v>
      </c>
      <c r="F513" s="19">
        <v>115000.0</v>
      </c>
      <c r="G513" s="12" t="str">
        <f t="shared" si="2"/>
        <v>NOT FUNDED</v>
      </c>
      <c r="H513" s="20">
        <f t="shared" si="3"/>
        <v>30430</v>
      </c>
      <c r="I513" s="14" t="str">
        <f t="shared" si="1"/>
        <v>Approval Threshold</v>
      </c>
    </row>
    <row r="514">
      <c r="A514" s="24" t="s">
        <v>1395</v>
      </c>
      <c r="B514" s="22">
        <v>109.0</v>
      </c>
      <c r="C514" s="9">
        <v>4816689.0</v>
      </c>
      <c r="D514" s="9">
        <v>5.5257331E7</v>
      </c>
      <c r="E514" s="10" t="str">
        <f>IF(C514&gt;percent,"YES","NO")</f>
        <v>NO</v>
      </c>
      <c r="F514" s="19">
        <v>150000.0</v>
      </c>
      <c r="G514" s="12" t="str">
        <f t="shared" si="2"/>
        <v>NOT FUNDED</v>
      </c>
      <c r="H514" s="20">
        <f t="shared" si="3"/>
        <v>30430</v>
      </c>
      <c r="I514" s="14" t="str">
        <f t="shared" si="1"/>
        <v>Approval Threshold</v>
      </c>
    </row>
    <row r="515">
      <c r="A515" s="24" t="s">
        <v>1396</v>
      </c>
      <c r="B515" s="22">
        <v>143.0</v>
      </c>
      <c r="C515" s="9">
        <v>4750734.0</v>
      </c>
      <c r="D515" s="9">
        <v>6.0451488E7</v>
      </c>
      <c r="E515" s="10" t="str">
        <f>IF(C515&gt;percent,"YES","NO")</f>
        <v>NO</v>
      </c>
      <c r="F515" s="19">
        <v>146000.0</v>
      </c>
      <c r="G515" s="12" t="str">
        <f t="shared" si="2"/>
        <v>NOT FUNDED</v>
      </c>
      <c r="H515" s="20">
        <f t="shared" si="3"/>
        <v>30430</v>
      </c>
      <c r="I515" s="14" t="str">
        <f t="shared" si="1"/>
        <v>Approval Threshold</v>
      </c>
    </row>
    <row r="516">
      <c r="A516" s="24" t="s">
        <v>1397</v>
      </c>
      <c r="B516" s="22">
        <v>99.0</v>
      </c>
      <c r="C516" s="9">
        <v>4746590.0</v>
      </c>
      <c r="D516" s="9">
        <v>4.8990297E7</v>
      </c>
      <c r="E516" s="10" t="str">
        <f>IF(C516&gt;percent,"YES","NO")</f>
        <v>NO</v>
      </c>
      <c r="F516" s="19">
        <v>120000.0</v>
      </c>
      <c r="G516" s="12" t="str">
        <f t="shared" si="2"/>
        <v>NOT FUNDED</v>
      </c>
      <c r="H516" s="20">
        <f t="shared" si="3"/>
        <v>30430</v>
      </c>
      <c r="I516" s="14" t="str">
        <f t="shared" si="1"/>
        <v>Approval Threshold</v>
      </c>
    </row>
    <row r="517">
      <c r="A517" s="24" t="s">
        <v>1398</v>
      </c>
      <c r="B517" s="22">
        <v>99.0</v>
      </c>
      <c r="C517" s="9">
        <v>4735156.0</v>
      </c>
      <c r="D517" s="9">
        <v>5.1974671E7</v>
      </c>
      <c r="E517" s="10" t="str">
        <f>IF(C517&gt;percent,"YES","NO")</f>
        <v>NO</v>
      </c>
      <c r="F517" s="19">
        <v>100000.0</v>
      </c>
      <c r="G517" s="12" t="str">
        <f t="shared" si="2"/>
        <v>NOT FUNDED</v>
      </c>
      <c r="H517" s="20">
        <f t="shared" si="3"/>
        <v>30430</v>
      </c>
      <c r="I517" s="14" t="str">
        <f t="shared" si="1"/>
        <v>Approval Threshold</v>
      </c>
    </row>
    <row r="518">
      <c r="A518" s="24" t="s">
        <v>1399</v>
      </c>
      <c r="B518" s="22">
        <v>97.0</v>
      </c>
      <c r="C518" s="9">
        <v>4732801.0</v>
      </c>
      <c r="D518" s="9">
        <v>5.0956827E7</v>
      </c>
      <c r="E518" s="10" t="str">
        <f>IF(C518&gt;percent,"YES","NO")</f>
        <v>NO</v>
      </c>
      <c r="F518" s="19">
        <v>75000.0</v>
      </c>
      <c r="G518" s="12" t="str">
        <f t="shared" si="2"/>
        <v>NOT FUNDED</v>
      </c>
      <c r="H518" s="20">
        <f t="shared" si="3"/>
        <v>30430</v>
      </c>
      <c r="I518" s="14" t="str">
        <f t="shared" si="1"/>
        <v>Approval Threshold</v>
      </c>
    </row>
    <row r="519">
      <c r="A519" s="24" t="s">
        <v>1400</v>
      </c>
      <c r="B519" s="22">
        <v>94.0</v>
      </c>
      <c r="C519" s="9">
        <v>4658369.0</v>
      </c>
      <c r="D519" s="9">
        <v>4.9240074E7</v>
      </c>
      <c r="E519" s="10" t="str">
        <f>IF(C519&gt;percent,"YES","NO")</f>
        <v>NO</v>
      </c>
      <c r="F519" s="19">
        <v>101408.0</v>
      </c>
      <c r="G519" s="12" t="str">
        <f t="shared" si="2"/>
        <v>NOT FUNDED</v>
      </c>
      <c r="H519" s="20">
        <f t="shared" si="3"/>
        <v>30430</v>
      </c>
      <c r="I519" s="14" t="str">
        <f t="shared" si="1"/>
        <v>Approval Threshold</v>
      </c>
    </row>
    <row r="520">
      <c r="A520" s="24" t="s">
        <v>1401</v>
      </c>
      <c r="B520" s="22">
        <v>101.0</v>
      </c>
      <c r="C520" s="9">
        <v>4585759.0</v>
      </c>
      <c r="D520" s="9">
        <v>4.9424907E7</v>
      </c>
      <c r="E520" s="10" t="str">
        <f>IF(C520&gt;percent,"YES","NO")</f>
        <v>NO</v>
      </c>
      <c r="F520" s="19">
        <v>75000.0</v>
      </c>
      <c r="G520" s="12" t="str">
        <f t="shared" si="2"/>
        <v>NOT FUNDED</v>
      </c>
      <c r="H520" s="20">
        <f t="shared" si="3"/>
        <v>30430</v>
      </c>
      <c r="I520" s="14" t="str">
        <f t="shared" si="1"/>
        <v>Approval Threshold</v>
      </c>
    </row>
    <row r="521">
      <c r="A521" s="24" t="s">
        <v>1402</v>
      </c>
      <c r="B521" s="22">
        <v>99.0</v>
      </c>
      <c r="C521" s="9">
        <v>4506635.0</v>
      </c>
      <c r="D521" s="9">
        <v>4.9075468E7</v>
      </c>
      <c r="E521" s="10" t="str">
        <f>IF(C521&gt;percent,"YES","NO")</f>
        <v>NO</v>
      </c>
      <c r="F521" s="19">
        <v>88000.0</v>
      </c>
      <c r="G521" s="12" t="str">
        <f t="shared" si="2"/>
        <v>NOT FUNDED</v>
      </c>
      <c r="H521" s="20">
        <f t="shared" si="3"/>
        <v>30430</v>
      </c>
      <c r="I521" s="14" t="str">
        <f t="shared" si="1"/>
        <v>Approval Threshold</v>
      </c>
    </row>
    <row r="522">
      <c r="A522" s="24" t="s">
        <v>1403</v>
      </c>
      <c r="B522" s="22">
        <v>107.0</v>
      </c>
      <c r="C522" s="9">
        <v>4406551.0</v>
      </c>
      <c r="D522" s="9">
        <v>5.0023855E7</v>
      </c>
      <c r="E522" s="10" t="str">
        <f>IF(C522&gt;percent,"YES","NO")</f>
        <v>NO</v>
      </c>
      <c r="F522" s="19">
        <v>50000.0</v>
      </c>
      <c r="G522" s="12" t="str">
        <f t="shared" si="2"/>
        <v>NOT FUNDED</v>
      </c>
      <c r="H522" s="20">
        <f t="shared" si="3"/>
        <v>30430</v>
      </c>
      <c r="I522" s="14" t="str">
        <f t="shared" si="1"/>
        <v>Approval Threshold</v>
      </c>
    </row>
    <row r="523">
      <c r="A523" s="24" t="s">
        <v>1404</v>
      </c>
      <c r="B523" s="22">
        <v>100.0</v>
      </c>
      <c r="C523" s="9">
        <v>4088573.0</v>
      </c>
      <c r="D523" s="9">
        <v>5.0718566E7</v>
      </c>
      <c r="E523" s="10" t="str">
        <f>IF(C523&gt;percent,"YES","NO")</f>
        <v>NO</v>
      </c>
      <c r="F523" s="19">
        <v>128000.0</v>
      </c>
      <c r="G523" s="12" t="str">
        <f t="shared" si="2"/>
        <v>NOT FUNDED</v>
      </c>
      <c r="H523" s="20">
        <f t="shared" si="3"/>
        <v>30430</v>
      </c>
      <c r="I523" s="14" t="str">
        <f t="shared" si="1"/>
        <v>Approval Threshold</v>
      </c>
    </row>
    <row r="524">
      <c r="A524" s="24" t="s">
        <v>1405</v>
      </c>
      <c r="B524" s="22">
        <v>102.0</v>
      </c>
      <c r="C524" s="9">
        <v>3954427.0</v>
      </c>
      <c r="D524" s="9">
        <v>5.2802527E7</v>
      </c>
      <c r="E524" s="10" t="str">
        <f>IF(C524&gt;percent,"YES","NO")</f>
        <v>NO</v>
      </c>
      <c r="F524" s="19">
        <v>150000.0</v>
      </c>
      <c r="G524" s="12" t="str">
        <f t="shared" si="2"/>
        <v>NOT FUNDED</v>
      </c>
      <c r="H524" s="20">
        <f t="shared" si="3"/>
        <v>30430</v>
      </c>
      <c r="I524" s="14" t="str">
        <f t="shared" si="1"/>
        <v>Approval Threshold</v>
      </c>
    </row>
    <row r="525">
      <c r="A525" s="24" t="s">
        <v>1406</v>
      </c>
      <c r="B525" s="22">
        <v>114.0</v>
      </c>
      <c r="C525" s="9">
        <v>3767283.0</v>
      </c>
      <c r="D525" s="9">
        <v>5.1591825E7</v>
      </c>
      <c r="E525" s="10" t="str">
        <f>IF(C525&gt;percent,"YES","NO")</f>
        <v>NO</v>
      </c>
      <c r="F525" s="19">
        <v>100000.0</v>
      </c>
      <c r="G525" s="12" t="str">
        <f t="shared" si="2"/>
        <v>NOT FUNDED</v>
      </c>
      <c r="H525" s="20">
        <f t="shared" si="3"/>
        <v>30430</v>
      </c>
      <c r="I525" s="14" t="str">
        <f t="shared" si="1"/>
        <v>Approval Threshold</v>
      </c>
    </row>
    <row r="526">
      <c r="A526" s="24" t="s">
        <v>1407</v>
      </c>
      <c r="B526" s="22">
        <v>129.0</v>
      </c>
      <c r="C526" s="9">
        <v>3767151.0</v>
      </c>
      <c r="D526" s="9">
        <v>5.3738064E7</v>
      </c>
      <c r="E526" s="10" t="str">
        <f>IF(C526&gt;percent,"YES","NO")</f>
        <v>NO</v>
      </c>
      <c r="F526" s="19">
        <v>100000.0</v>
      </c>
      <c r="G526" s="12" t="str">
        <f t="shared" si="2"/>
        <v>NOT FUNDED</v>
      </c>
      <c r="H526" s="20">
        <f t="shared" si="3"/>
        <v>30430</v>
      </c>
      <c r="I526" s="14" t="str">
        <f t="shared" si="1"/>
        <v>Approval Threshold</v>
      </c>
    </row>
    <row r="527">
      <c r="A527" s="24" t="s">
        <v>1408</v>
      </c>
      <c r="B527" s="22">
        <v>101.0</v>
      </c>
      <c r="C527" s="9">
        <v>3700442.0</v>
      </c>
      <c r="D527" s="9">
        <v>4.9277773E7</v>
      </c>
      <c r="E527" s="10" t="str">
        <f>IF(C527&gt;percent,"YES","NO")</f>
        <v>NO</v>
      </c>
      <c r="F527" s="19">
        <v>70000.0</v>
      </c>
      <c r="G527" s="12" t="str">
        <f t="shared" si="2"/>
        <v>NOT FUNDED</v>
      </c>
      <c r="H527" s="20">
        <f t="shared" si="3"/>
        <v>30430</v>
      </c>
      <c r="I527" s="14" t="str">
        <f t="shared" si="1"/>
        <v>Approval Threshold</v>
      </c>
    </row>
    <row r="528">
      <c r="A528" s="24" t="s">
        <v>1409</v>
      </c>
      <c r="B528" s="22">
        <v>102.0</v>
      </c>
      <c r="C528" s="9">
        <v>3686862.0</v>
      </c>
      <c r="D528" s="9">
        <v>4.9324702E7</v>
      </c>
      <c r="E528" s="10" t="str">
        <f>IF(C528&gt;percent,"YES","NO")</f>
        <v>NO</v>
      </c>
      <c r="F528" s="19">
        <v>46000.0</v>
      </c>
      <c r="G528" s="12" t="str">
        <f t="shared" si="2"/>
        <v>NOT FUNDED</v>
      </c>
      <c r="H528" s="20">
        <f t="shared" si="3"/>
        <v>30430</v>
      </c>
      <c r="I528" s="14" t="str">
        <f t="shared" si="1"/>
        <v>Approval Threshold</v>
      </c>
    </row>
    <row r="529">
      <c r="A529" s="24" t="s">
        <v>1410</v>
      </c>
      <c r="B529" s="22">
        <v>101.0</v>
      </c>
      <c r="C529" s="9">
        <v>3674654.0</v>
      </c>
      <c r="D529" s="9">
        <v>5.1795852E7</v>
      </c>
      <c r="E529" s="10" t="str">
        <f>IF(C529&gt;percent,"YES","NO")</f>
        <v>NO</v>
      </c>
      <c r="F529" s="19">
        <v>125000.0</v>
      </c>
      <c r="G529" s="12" t="str">
        <f t="shared" si="2"/>
        <v>NOT FUNDED</v>
      </c>
      <c r="H529" s="20">
        <f t="shared" si="3"/>
        <v>30430</v>
      </c>
      <c r="I529" s="14" t="str">
        <f t="shared" si="1"/>
        <v>Approval Threshold</v>
      </c>
    </row>
  </sheetData>
  <autoFilter ref="$A$1:$F$529">
    <sortState ref="A1:F529">
      <sortCondition ref="A1:A529"/>
    </sortState>
  </autoFilter>
  <conditionalFormatting sqref="G2:G529">
    <cfRule type="cellIs" dxfId="0" priority="1" operator="equal">
      <formula>"FUNDED"</formula>
    </cfRule>
  </conditionalFormatting>
  <conditionalFormatting sqref="G2:G529">
    <cfRule type="cellIs" dxfId="1" priority="2" operator="equal">
      <formula>"NOT FUNDED"</formula>
    </cfRule>
  </conditionalFormatting>
  <conditionalFormatting sqref="I2:I529">
    <cfRule type="cellIs" dxfId="0" priority="3" operator="greaterThan">
      <formula>999</formula>
    </cfRule>
  </conditionalFormatting>
  <conditionalFormatting sqref="I2:I529">
    <cfRule type="cellIs" dxfId="0" priority="4" operator="greaterThan">
      <formula>999</formula>
    </cfRule>
  </conditionalFormatting>
  <conditionalFormatting sqref="I2:I529">
    <cfRule type="containsText" dxfId="1" priority="5" operator="containsText" text="NOT FUNDED">
      <formula>NOT(ISERROR(SEARCH(("NOT FUNDED"),(I2))))</formula>
    </cfRule>
  </conditionalFormatting>
  <conditionalFormatting sqref="I2:I529">
    <cfRule type="cellIs" dxfId="2" priority="6" operator="equal">
      <formula>"Over Budget"</formula>
    </cfRule>
  </conditionalFormatting>
  <conditionalFormatting sqref="I2:I529">
    <cfRule type="cellIs" dxfId="1" priority="7" operator="equal">
      <formula>"Approval Threshold"</formula>
    </cfRule>
  </conditionalFormatting>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 r:id="rId154" ref="A155"/>
    <hyperlink r:id="rId155" ref="A156"/>
    <hyperlink r:id="rId156" ref="A157"/>
    <hyperlink r:id="rId157" ref="A158"/>
    <hyperlink r:id="rId158" ref="A159"/>
    <hyperlink r:id="rId159" ref="A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 r:id="rId172" ref="A173"/>
    <hyperlink r:id="rId173" ref="A174"/>
    <hyperlink r:id="rId174" ref="A175"/>
    <hyperlink r:id="rId175" ref="A176"/>
    <hyperlink r:id="rId176" ref="A177"/>
    <hyperlink r:id="rId177" ref="A178"/>
    <hyperlink r:id="rId178" ref="A179"/>
    <hyperlink r:id="rId179" ref="A180"/>
    <hyperlink r:id="rId180" ref="A181"/>
    <hyperlink r:id="rId181" ref="A182"/>
    <hyperlink r:id="rId182" ref="A183"/>
    <hyperlink r:id="rId183" ref="A184"/>
    <hyperlink r:id="rId184" ref="A185"/>
    <hyperlink r:id="rId185" ref="A186"/>
    <hyperlink r:id="rId186" ref="A187"/>
    <hyperlink r:id="rId187" ref="A188"/>
    <hyperlink r:id="rId188" ref="A189"/>
    <hyperlink r:id="rId189" ref="A190"/>
    <hyperlink r:id="rId190" ref="A191"/>
    <hyperlink r:id="rId191" ref="A192"/>
    <hyperlink r:id="rId192" ref="A193"/>
    <hyperlink r:id="rId193" ref="A194"/>
    <hyperlink r:id="rId194" ref="A195"/>
    <hyperlink r:id="rId195" ref="A196"/>
    <hyperlink r:id="rId196" ref="A197"/>
    <hyperlink r:id="rId197" ref="A198"/>
    <hyperlink r:id="rId198" ref="A199"/>
    <hyperlink r:id="rId199" ref="A200"/>
    <hyperlink r:id="rId200" ref="A201"/>
    <hyperlink r:id="rId201" ref="A202"/>
    <hyperlink r:id="rId202" ref="A203"/>
    <hyperlink r:id="rId203" ref="A204"/>
    <hyperlink r:id="rId204" ref="A205"/>
    <hyperlink r:id="rId205" ref="A206"/>
    <hyperlink r:id="rId206" ref="A207"/>
    <hyperlink r:id="rId207" ref="A208"/>
    <hyperlink r:id="rId208" ref="A209"/>
    <hyperlink r:id="rId209" ref="A210"/>
    <hyperlink r:id="rId210" ref="A211"/>
    <hyperlink r:id="rId211" ref="A212"/>
    <hyperlink r:id="rId212" ref="A213"/>
    <hyperlink r:id="rId213" ref="A214"/>
    <hyperlink r:id="rId214" ref="A215"/>
    <hyperlink r:id="rId215" ref="A216"/>
    <hyperlink r:id="rId216" ref="A217"/>
    <hyperlink r:id="rId217" ref="A218"/>
    <hyperlink r:id="rId218" ref="A219"/>
    <hyperlink r:id="rId219" ref="A220"/>
    <hyperlink r:id="rId220" ref="A221"/>
    <hyperlink r:id="rId221" ref="A222"/>
    <hyperlink r:id="rId222" ref="A223"/>
    <hyperlink r:id="rId223" ref="A224"/>
    <hyperlink r:id="rId224" ref="A225"/>
    <hyperlink r:id="rId225" ref="A226"/>
    <hyperlink r:id="rId226" ref="A227"/>
    <hyperlink r:id="rId227" ref="A228"/>
    <hyperlink r:id="rId228" ref="A229"/>
    <hyperlink r:id="rId229" ref="A230"/>
    <hyperlink r:id="rId230" ref="A231"/>
    <hyperlink r:id="rId231" ref="A232"/>
    <hyperlink r:id="rId232" ref="A233"/>
    <hyperlink r:id="rId233" ref="A234"/>
    <hyperlink r:id="rId234" ref="A235"/>
    <hyperlink r:id="rId235" ref="A236"/>
    <hyperlink r:id="rId236" ref="A237"/>
    <hyperlink r:id="rId237" ref="A238"/>
    <hyperlink r:id="rId238" ref="A239"/>
    <hyperlink r:id="rId239" ref="A240"/>
    <hyperlink r:id="rId240" ref="A241"/>
    <hyperlink r:id="rId241" ref="A242"/>
    <hyperlink r:id="rId242" ref="A243"/>
    <hyperlink r:id="rId243" ref="A244"/>
    <hyperlink r:id="rId244" ref="A245"/>
    <hyperlink r:id="rId245" ref="A246"/>
    <hyperlink r:id="rId246" ref="A247"/>
    <hyperlink r:id="rId247" ref="A248"/>
    <hyperlink r:id="rId248" ref="A249"/>
    <hyperlink r:id="rId249" ref="A250"/>
    <hyperlink r:id="rId250" ref="A251"/>
    <hyperlink r:id="rId251" ref="A252"/>
    <hyperlink r:id="rId252" ref="A253"/>
    <hyperlink r:id="rId253" ref="A254"/>
    <hyperlink r:id="rId254" ref="A255"/>
    <hyperlink r:id="rId255" ref="A256"/>
    <hyperlink r:id="rId256" ref="A257"/>
    <hyperlink r:id="rId257" ref="A258"/>
    <hyperlink r:id="rId258" ref="A259"/>
    <hyperlink r:id="rId259" ref="A260"/>
    <hyperlink r:id="rId260" ref="A261"/>
    <hyperlink r:id="rId261" ref="A262"/>
    <hyperlink r:id="rId262" ref="A263"/>
    <hyperlink r:id="rId263" ref="A264"/>
    <hyperlink r:id="rId264" ref="A265"/>
    <hyperlink r:id="rId265" ref="A266"/>
    <hyperlink r:id="rId266" ref="A267"/>
    <hyperlink r:id="rId267" ref="A268"/>
    <hyperlink r:id="rId268" ref="A269"/>
    <hyperlink r:id="rId269" ref="A270"/>
    <hyperlink r:id="rId270" ref="A271"/>
    <hyperlink r:id="rId271" ref="A272"/>
    <hyperlink r:id="rId272" ref="A273"/>
    <hyperlink r:id="rId273" ref="A274"/>
    <hyperlink r:id="rId274" ref="A275"/>
    <hyperlink r:id="rId275" ref="A276"/>
    <hyperlink r:id="rId276" ref="A277"/>
    <hyperlink r:id="rId277" ref="A278"/>
    <hyperlink r:id="rId278" ref="A279"/>
    <hyperlink r:id="rId279" ref="A280"/>
    <hyperlink r:id="rId280" ref="A281"/>
    <hyperlink r:id="rId281" ref="A282"/>
    <hyperlink r:id="rId282" ref="A283"/>
    <hyperlink r:id="rId283" ref="A284"/>
    <hyperlink r:id="rId284" ref="A285"/>
    <hyperlink r:id="rId285" ref="A286"/>
    <hyperlink r:id="rId286" ref="A287"/>
    <hyperlink r:id="rId287" ref="A288"/>
    <hyperlink r:id="rId288" ref="A289"/>
    <hyperlink r:id="rId289" ref="A290"/>
    <hyperlink r:id="rId290" ref="A291"/>
    <hyperlink r:id="rId291" ref="A292"/>
    <hyperlink r:id="rId292" ref="A293"/>
    <hyperlink r:id="rId293" ref="A294"/>
    <hyperlink r:id="rId294" ref="A295"/>
    <hyperlink r:id="rId295" ref="A296"/>
    <hyperlink r:id="rId296" ref="A297"/>
    <hyperlink r:id="rId297" ref="A298"/>
    <hyperlink r:id="rId298" ref="A299"/>
    <hyperlink r:id="rId299" ref="A300"/>
    <hyperlink r:id="rId300" ref="A301"/>
    <hyperlink r:id="rId301" ref="A302"/>
    <hyperlink r:id="rId302" ref="A303"/>
    <hyperlink r:id="rId303" ref="A304"/>
    <hyperlink r:id="rId304" ref="A305"/>
    <hyperlink r:id="rId305" ref="A306"/>
    <hyperlink r:id="rId306" ref="A307"/>
    <hyperlink r:id="rId307" ref="A308"/>
    <hyperlink r:id="rId308" ref="A309"/>
    <hyperlink r:id="rId309" ref="A310"/>
    <hyperlink r:id="rId310" ref="A311"/>
    <hyperlink r:id="rId311" ref="A312"/>
    <hyperlink r:id="rId312" ref="A313"/>
    <hyperlink r:id="rId313" ref="A314"/>
    <hyperlink r:id="rId314" ref="A315"/>
    <hyperlink r:id="rId315" ref="A316"/>
    <hyperlink r:id="rId316" ref="A317"/>
    <hyperlink r:id="rId317" ref="A318"/>
    <hyperlink r:id="rId318" ref="A319"/>
    <hyperlink r:id="rId319" ref="A320"/>
    <hyperlink r:id="rId320" ref="A321"/>
    <hyperlink r:id="rId321" ref="A322"/>
    <hyperlink r:id="rId322" ref="A323"/>
    <hyperlink r:id="rId323" ref="A324"/>
    <hyperlink r:id="rId324" ref="A325"/>
    <hyperlink r:id="rId325" ref="A326"/>
    <hyperlink r:id="rId326" ref="A327"/>
    <hyperlink r:id="rId327" ref="A328"/>
    <hyperlink r:id="rId328" ref="A329"/>
    <hyperlink r:id="rId329" ref="A330"/>
    <hyperlink r:id="rId330" ref="A331"/>
    <hyperlink r:id="rId331" ref="A332"/>
    <hyperlink r:id="rId332" ref="A333"/>
    <hyperlink r:id="rId333" ref="A334"/>
    <hyperlink r:id="rId334" ref="A335"/>
    <hyperlink r:id="rId335" ref="A336"/>
    <hyperlink r:id="rId336" ref="A337"/>
    <hyperlink r:id="rId337" ref="A338"/>
    <hyperlink r:id="rId338" ref="A339"/>
    <hyperlink r:id="rId339" ref="A340"/>
    <hyperlink r:id="rId340" ref="A341"/>
    <hyperlink r:id="rId341" ref="A342"/>
    <hyperlink r:id="rId342" ref="A343"/>
    <hyperlink r:id="rId343" ref="A344"/>
    <hyperlink r:id="rId344" ref="A345"/>
    <hyperlink r:id="rId345" ref="A346"/>
    <hyperlink r:id="rId346" ref="A347"/>
    <hyperlink r:id="rId347" ref="A348"/>
    <hyperlink r:id="rId348" ref="A349"/>
    <hyperlink r:id="rId349" ref="A350"/>
    <hyperlink r:id="rId350" ref="A351"/>
    <hyperlink r:id="rId351" ref="A352"/>
    <hyperlink r:id="rId352" ref="A353"/>
    <hyperlink r:id="rId353" ref="A354"/>
    <hyperlink r:id="rId354" ref="A355"/>
    <hyperlink r:id="rId355" ref="A356"/>
    <hyperlink r:id="rId356" ref="A357"/>
    <hyperlink r:id="rId357" ref="A358"/>
    <hyperlink r:id="rId358" ref="A359"/>
    <hyperlink r:id="rId359" ref="A360"/>
    <hyperlink r:id="rId360" ref="A361"/>
    <hyperlink r:id="rId361" ref="A362"/>
    <hyperlink r:id="rId362" ref="A363"/>
    <hyperlink r:id="rId363" ref="A364"/>
    <hyperlink r:id="rId364" ref="A365"/>
    <hyperlink r:id="rId365" ref="A366"/>
    <hyperlink r:id="rId366" ref="A367"/>
    <hyperlink r:id="rId367" ref="A368"/>
    <hyperlink r:id="rId368" ref="A369"/>
    <hyperlink r:id="rId369" ref="A370"/>
    <hyperlink r:id="rId370" ref="A371"/>
    <hyperlink r:id="rId371" ref="A372"/>
    <hyperlink r:id="rId372" ref="A373"/>
    <hyperlink r:id="rId373" ref="A374"/>
    <hyperlink r:id="rId374" ref="A375"/>
    <hyperlink r:id="rId375" ref="A376"/>
    <hyperlink r:id="rId376" ref="A377"/>
    <hyperlink r:id="rId377" ref="A378"/>
    <hyperlink r:id="rId378" ref="A379"/>
    <hyperlink r:id="rId379" ref="A380"/>
    <hyperlink r:id="rId380" ref="A381"/>
    <hyperlink r:id="rId381" ref="A382"/>
    <hyperlink r:id="rId382" ref="A383"/>
    <hyperlink r:id="rId383" ref="A384"/>
    <hyperlink r:id="rId384" ref="A385"/>
    <hyperlink r:id="rId385" ref="A386"/>
    <hyperlink r:id="rId386" ref="A387"/>
    <hyperlink r:id="rId387" ref="A388"/>
    <hyperlink r:id="rId388" ref="A389"/>
    <hyperlink r:id="rId389" ref="A390"/>
    <hyperlink r:id="rId390" ref="A391"/>
    <hyperlink r:id="rId391" ref="A392"/>
    <hyperlink r:id="rId392" ref="A393"/>
    <hyperlink r:id="rId393" ref="A394"/>
    <hyperlink r:id="rId394" ref="A395"/>
    <hyperlink r:id="rId395" ref="A396"/>
    <hyperlink r:id="rId396" ref="A397"/>
    <hyperlink r:id="rId397" ref="A398"/>
    <hyperlink r:id="rId398" ref="A399"/>
    <hyperlink r:id="rId399" ref="A400"/>
    <hyperlink r:id="rId400" ref="A401"/>
    <hyperlink r:id="rId401" ref="A402"/>
    <hyperlink r:id="rId402" ref="A403"/>
    <hyperlink r:id="rId403" ref="A404"/>
    <hyperlink r:id="rId404" ref="A405"/>
    <hyperlink r:id="rId405" ref="A406"/>
    <hyperlink r:id="rId406" ref="A407"/>
    <hyperlink r:id="rId407" ref="A408"/>
    <hyperlink r:id="rId408" ref="A409"/>
    <hyperlink r:id="rId409" ref="A410"/>
    <hyperlink r:id="rId410" ref="A411"/>
    <hyperlink r:id="rId411" ref="A412"/>
    <hyperlink r:id="rId412" ref="A413"/>
    <hyperlink r:id="rId413" ref="A414"/>
    <hyperlink r:id="rId414" ref="A415"/>
    <hyperlink r:id="rId415" ref="A416"/>
    <hyperlink r:id="rId416" ref="A417"/>
    <hyperlink r:id="rId417" ref="A418"/>
    <hyperlink r:id="rId418" ref="A419"/>
    <hyperlink r:id="rId419" ref="A420"/>
    <hyperlink r:id="rId420" ref="A421"/>
    <hyperlink r:id="rId421" ref="A422"/>
    <hyperlink r:id="rId422" ref="A423"/>
    <hyperlink r:id="rId423" ref="A424"/>
    <hyperlink r:id="rId424" ref="A425"/>
    <hyperlink r:id="rId425" ref="A426"/>
    <hyperlink r:id="rId426" ref="A427"/>
    <hyperlink r:id="rId427" ref="A428"/>
    <hyperlink r:id="rId428" ref="A429"/>
    <hyperlink r:id="rId429" ref="A430"/>
    <hyperlink r:id="rId430" ref="A431"/>
    <hyperlink r:id="rId431" ref="A432"/>
    <hyperlink r:id="rId432" ref="A433"/>
    <hyperlink r:id="rId433" ref="A434"/>
    <hyperlink r:id="rId434" ref="A435"/>
    <hyperlink r:id="rId435" ref="A436"/>
    <hyperlink r:id="rId436" ref="A437"/>
    <hyperlink r:id="rId437" ref="A438"/>
    <hyperlink r:id="rId438" ref="A439"/>
    <hyperlink r:id="rId439" ref="A440"/>
    <hyperlink r:id="rId440" ref="A441"/>
    <hyperlink r:id="rId441" ref="A442"/>
    <hyperlink r:id="rId442" ref="A443"/>
    <hyperlink r:id="rId443" ref="A444"/>
    <hyperlink r:id="rId444" ref="A445"/>
    <hyperlink r:id="rId445" ref="A446"/>
    <hyperlink r:id="rId446" ref="A447"/>
    <hyperlink r:id="rId447" ref="A448"/>
    <hyperlink r:id="rId448" ref="A449"/>
    <hyperlink r:id="rId449" ref="A450"/>
    <hyperlink r:id="rId450" ref="A451"/>
    <hyperlink r:id="rId451" ref="A452"/>
    <hyperlink r:id="rId452" ref="A453"/>
    <hyperlink r:id="rId453" ref="A454"/>
    <hyperlink r:id="rId454" ref="A455"/>
    <hyperlink r:id="rId455" ref="A456"/>
    <hyperlink r:id="rId456" ref="A457"/>
    <hyperlink r:id="rId457" ref="A458"/>
    <hyperlink r:id="rId458" ref="A459"/>
    <hyperlink r:id="rId459" ref="A460"/>
    <hyperlink r:id="rId460" ref="A461"/>
    <hyperlink r:id="rId461" ref="A462"/>
    <hyperlink r:id="rId462" ref="A463"/>
    <hyperlink r:id="rId463" ref="A464"/>
    <hyperlink r:id="rId464" ref="A465"/>
    <hyperlink r:id="rId465" ref="A466"/>
    <hyperlink r:id="rId466" ref="A467"/>
    <hyperlink r:id="rId467" ref="A468"/>
    <hyperlink r:id="rId468" ref="A469"/>
    <hyperlink r:id="rId469" ref="A470"/>
    <hyperlink r:id="rId470" ref="A471"/>
    <hyperlink r:id="rId471" ref="A472"/>
    <hyperlink r:id="rId472" ref="A473"/>
    <hyperlink r:id="rId473" ref="A474"/>
    <hyperlink r:id="rId474" ref="A475"/>
    <hyperlink r:id="rId475" ref="A476"/>
    <hyperlink r:id="rId476" ref="A477"/>
    <hyperlink r:id="rId477" ref="A478"/>
    <hyperlink r:id="rId478" ref="A479"/>
    <hyperlink r:id="rId479" ref="A480"/>
    <hyperlink r:id="rId480" ref="A481"/>
    <hyperlink r:id="rId481" ref="A482"/>
    <hyperlink r:id="rId482" ref="A483"/>
    <hyperlink r:id="rId483" ref="A484"/>
    <hyperlink r:id="rId484" ref="A485"/>
    <hyperlink r:id="rId485" ref="A486"/>
    <hyperlink r:id="rId486" ref="A487"/>
    <hyperlink r:id="rId487" ref="A488"/>
    <hyperlink r:id="rId488" ref="A489"/>
    <hyperlink r:id="rId489" ref="A490"/>
    <hyperlink r:id="rId490" ref="A491"/>
    <hyperlink r:id="rId491" ref="A492"/>
    <hyperlink r:id="rId492" ref="A493"/>
    <hyperlink r:id="rId493" ref="A494"/>
    <hyperlink r:id="rId494" ref="A495"/>
    <hyperlink r:id="rId495" ref="A496"/>
    <hyperlink r:id="rId496" ref="A497"/>
    <hyperlink r:id="rId497" ref="A498"/>
    <hyperlink r:id="rId498" ref="A499"/>
    <hyperlink r:id="rId499" ref="A500"/>
    <hyperlink r:id="rId500" ref="A501"/>
    <hyperlink r:id="rId501" ref="A502"/>
    <hyperlink r:id="rId502" ref="A503"/>
    <hyperlink r:id="rId503" ref="A504"/>
    <hyperlink r:id="rId504" ref="A505"/>
    <hyperlink r:id="rId505" ref="A506"/>
    <hyperlink r:id="rId506" ref="A507"/>
    <hyperlink r:id="rId507" ref="A508"/>
    <hyperlink r:id="rId508" ref="A509"/>
    <hyperlink r:id="rId509" ref="A510"/>
    <hyperlink r:id="rId510" ref="A511"/>
    <hyperlink r:id="rId511" ref="A512"/>
    <hyperlink r:id="rId512" ref="A513"/>
    <hyperlink r:id="rId513" ref="A514"/>
    <hyperlink r:id="rId514" ref="A515"/>
    <hyperlink r:id="rId515" ref="A516"/>
    <hyperlink r:id="rId516" ref="A517"/>
    <hyperlink r:id="rId517" ref="A518"/>
    <hyperlink r:id="rId518" ref="A519"/>
    <hyperlink r:id="rId519" ref="A520"/>
    <hyperlink r:id="rId520" ref="A521"/>
    <hyperlink r:id="rId521" ref="A522"/>
    <hyperlink r:id="rId522" ref="A523"/>
    <hyperlink r:id="rId523" ref="A524"/>
    <hyperlink r:id="rId524" ref="A525"/>
    <hyperlink r:id="rId525" ref="A526"/>
    <hyperlink r:id="rId526" ref="A527"/>
    <hyperlink r:id="rId527" ref="A528"/>
    <hyperlink r:id="rId528" ref="A529"/>
  </hyperlinks>
  <drawing r:id="rId52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1.88"/>
    <col customWidth="1" min="2" max="2" width="14.0"/>
    <col customWidth="1" min="3" max="4" width="17.88"/>
    <col customWidth="1" min="5" max="5" width="11.88"/>
    <col customWidth="1" min="6" max="6" width="15.63"/>
    <col customWidth="1" min="7" max="7" width="12.25"/>
    <col customWidth="1" min="8" max="8" width="13.25"/>
    <col customWidth="1" min="9" max="9" width="26.88"/>
  </cols>
  <sheetData>
    <row r="1">
      <c r="A1" s="1" t="s">
        <v>0</v>
      </c>
      <c r="B1" s="2" t="s">
        <v>1</v>
      </c>
      <c r="C1" s="3" t="s">
        <v>2</v>
      </c>
      <c r="D1" s="3" t="s">
        <v>3</v>
      </c>
      <c r="E1" s="3" t="s">
        <v>4</v>
      </c>
      <c r="F1" s="4" t="s">
        <v>5</v>
      </c>
      <c r="G1" s="5" t="s">
        <v>6</v>
      </c>
      <c r="H1" s="17" t="s">
        <v>7</v>
      </c>
      <c r="I1" s="6" t="s">
        <v>8</v>
      </c>
    </row>
    <row r="2">
      <c r="A2" s="24" t="s">
        <v>1411</v>
      </c>
      <c r="B2" s="8">
        <v>825.0</v>
      </c>
      <c r="C2" s="9">
        <v>4.67764093E8</v>
      </c>
      <c r="D2" s="9">
        <v>4.3371639E7</v>
      </c>
      <c r="E2" s="10" t="str">
        <f>IF(C2&gt;percent,"YES","NO")</f>
        <v>YES</v>
      </c>
      <c r="F2" s="19">
        <v>420000.0</v>
      </c>
      <c r="G2" s="12" t="str">
        <f>If(product&gt;=F2,IF(E2="Yes","FUNDED","NOT FUNDED"),"NOT FUNDED")</f>
        <v>FUNDED</v>
      </c>
      <c r="H2" s="20">
        <f>If(product&gt;=F2,product-F2,product)</f>
        <v>8080000</v>
      </c>
      <c r="I2" s="14" t="str">
        <f t="shared" ref="I2:I200" si="1">If(E2="YES",IF(G2="FUNDED","","Over Budget"),"Approval Threshold")</f>
        <v/>
      </c>
    </row>
    <row r="3">
      <c r="A3" s="24" t="s">
        <v>1412</v>
      </c>
      <c r="B3" s="8">
        <v>310.0</v>
      </c>
      <c r="C3" s="9">
        <v>4.35796514E8</v>
      </c>
      <c r="D3" s="9">
        <v>5.6483758E7</v>
      </c>
      <c r="E3" s="10" t="str">
        <f>IF(C3&gt;percent,"YES","NO")</f>
        <v>YES</v>
      </c>
      <c r="F3" s="19">
        <v>499692.0</v>
      </c>
      <c r="G3" s="12" t="str">
        <f t="shared" ref="G3:G200" si="2">If(H2&gt;=F3,IF(E3="Yes","FUNDED","NOT FUNDED"),"NOT FUNDED")</f>
        <v>FUNDED</v>
      </c>
      <c r="H3" s="20">
        <f t="shared" ref="H3:H200" si="3">If(G3="FUNDED",IF(H2&gt;=F3,(H2-F3),H2),H2)</f>
        <v>7580308</v>
      </c>
      <c r="I3" s="14" t="str">
        <f t="shared" si="1"/>
        <v/>
      </c>
    </row>
    <row r="4">
      <c r="A4" s="24" t="s">
        <v>1413</v>
      </c>
      <c r="B4" s="8">
        <v>395.0</v>
      </c>
      <c r="C4" s="9">
        <v>3.72492766E8</v>
      </c>
      <c r="D4" s="9">
        <v>3.3486398E7</v>
      </c>
      <c r="E4" s="10" t="str">
        <f>IF(C4&gt;percent,"YES","NO")</f>
        <v>YES</v>
      </c>
      <c r="F4" s="19">
        <v>246750.0</v>
      </c>
      <c r="G4" s="12" t="str">
        <f t="shared" si="2"/>
        <v>FUNDED</v>
      </c>
      <c r="H4" s="20">
        <f t="shared" si="3"/>
        <v>7333558</v>
      </c>
      <c r="I4" s="14" t="str">
        <f t="shared" si="1"/>
        <v/>
      </c>
    </row>
    <row r="5">
      <c r="A5" s="24" t="s">
        <v>1414</v>
      </c>
      <c r="B5" s="8">
        <v>462.0</v>
      </c>
      <c r="C5" s="9">
        <v>3.24577683E8</v>
      </c>
      <c r="D5" s="9">
        <v>5.5916015E7</v>
      </c>
      <c r="E5" s="10" t="str">
        <f>IF(C5&gt;percent,"YES","NO")</f>
        <v>YES</v>
      </c>
      <c r="F5" s="19">
        <v>370000.0</v>
      </c>
      <c r="G5" s="12" t="str">
        <f t="shared" si="2"/>
        <v>FUNDED</v>
      </c>
      <c r="H5" s="20">
        <f t="shared" si="3"/>
        <v>6963558</v>
      </c>
      <c r="I5" s="14" t="str">
        <f t="shared" si="1"/>
        <v/>
      </c>
    </row>
    <row r="6">
      <c r="A6" s="24" t="s">
        <v>1415</v>
      </c>
      <c r="B6" s="8">
        <v>763.0</v>
      </c>
      <c r="C6" s="9">
        <v>3.12712422E8</v>
      </c>
      <c r="D6" s="9">
        <v>5.0310808E7</v>
      </c>
      <c r="E6" s="10" t="str">
        <f>IF(C6&gt;percent,"YES","NO")</f>
        <v>YES</v>
      </c>
      <c r="F6" s="19">
        <v>500000.0</v>
      </c>
      <c r="G6" s="12" t="str">
        <f t="shared" si="2"/>
        <v>FUNDED</v>
      </c>
      <c r="H6" s="20">
        <f t="shared" si="3"/>
        <v>6463558</v>
      </c>
      <c r="I6" s="14" t="str">
        <f t="shared" si="1"/>
        <v/>
      </c>
    </row>
    <row r="7">
      <c r="A7" s="24" t="s">
        <v>1416</v>
      </c>
      <c r="B7" s="8">
        <v>543.0</v>
      </c>
      <c r="C7" s="9">
        <v>3.05754188E8</v>
      </c>
      <c r="D7" s="9">
        <v>4.5048039E7</v>
      </c>
      <c r="E7" s="10" t="str">
        <f>IF(C7&gt;percent,"YES","NO")</f>
        <v>YES</v>
      </c>
      <c r="F7" s="19">
        <v>89000.0</v>
      </c>
      <c r="G7" s="12" t="str">
        <f t="shared" si="2"/>
        <v>FUNDED</v>
      </c>
      <c r="H7" s="20">
        <f t="shared" si="3"/>
        <v>6374558</v>
      </c>
      <c r="I7" s="14" t="str">
        <f t="shared" si="1"/>
        <v/>
      </c>
    </row>
    <row r="8">
      <c r="A8" s="24" t="s">
        <v>1417</v>
      </c>
      <c r="B8" s="8">
        <v>428.0</v>
      </c>
      <c r="C8" s="9">
        <v>2.96052504E8</v>
      </c>
      <c r="D8" s="9">
        <v>5.1465045E7</v>
      </c>
      <c r="E8" s="10" t="str">
        <f>IF(C8&gt;percent,"YES","NO")</f>
        <v>YES</v>
      </c>
      <c r="F8" s="19">
        <v>500000.0</v>
      </c>
      <c r="G8" s="12" t="str">
        <f t="shared" si="2"/>
        <v>FUNDED</v>
      </c>
      <c r="H8" s="20">
        <f t="shared" si="3"/>
        <v>5874558</v>
      </c>
      <c r="I8" s="14" t="str">
        <f t="shared" si="1"/>
        <v/>
      </c>
    </row>
    <row r="9">
      <c r="A9" s="24" t="s">
        <v>1418</v>
      </c>
      <c r="B9" s="8">
        <v>378.0</v>
      </c>
      <c r="C9" s="9">
        <v>2.92361011E8</v>
      </c>
      <c r="D9" s="9">
        <v>4.7801954E7</v>
      </c>
      <c r="E9" s="10" t="str">
        <f>IF(C9&gt;percent,"YES","NO")</f>
        <v>YES</v>
      </c>
      <c r="F9" s="19">
        <v>100000.0</v>
      </c>
      <c r="G9" s="12" t="str">
        <f t="shared" si="2"/>
        <v>FUNDED</v>
      </c>
      <c r="H9" s="20">
        <f t="shared" si="3"/>
        <v>5774558</v>
      </c>
      <c r="I9" s="14" t="str">
        <f t="shared" si="1"/>
        <v/>
      </c>
    </row>
    <row r="10">
      <c r="A10" s="24" t="s">
        <v>1419</v>
      </c>
      <c r="B10" s="8">
        <v>340.0</v>
      </c>
      <c r="C10" s="9">
        <v>2.90549227E8</v>
      </c>
      <c r="D10" s="9">
        <v>2.8804418E7</v>
      </c>
      <c r="E10" s="10" t="str">
        <f>IF(C10&gt;percent,"YES","NO")</f>
        <v>YES</v>
      </c>
      <c r="F10" s="19">
        <v>330000.0</v>
      </c>
      <c r="G10" s="12" t="str">
        <f t="shared" si="2"/>
        <v>FUNDED</v>
      </c>
      <c r="H10" s="20">
        <f t="shared" si="3"/>
        <v>5444558</v>
      </c>
      <c r="I10" s="14" t="str">
        <f t="shared" si="1"/>
        <v/>
      </c>
    </row>
    <row r="11">
      <c r="A11" s="24" t="s">
        <v>1420</v>
      </c>
      <c r="B11" s="8">
        <v>353.0</v>
      </c>
      <c r="C11" s="9">
        <v>2.72601743E8</v>
      </c>
      <c r="D11" s="9">
        <v>5.6781875E7</v>
      </c>
      <c r="E11" s="10" t="str">
        <f>IF(C11&gt;percent,"YES","NO")</f>
        <v>YES</v>
      </c>
      <c r="F11" s="19">
        <v>500000.0</v>
      </c>
      <c r="G11" s="12" t="str">
        <f t="shared" si="2"/>
        <v>FUNDED</v>
      </c>
      <c r="H11" s="20">
        <f t="shared" si="3"/>
        <v>4944558</v>
      </c>
      <c r="I11" s="14" t="str">
        <f t="shared" si="1"/>
        <v/>
      </c>
    </row>
    <row r="12">
      <c r="A12" s="24" t="s">
        <v>1421</v>
      </c>
      <c r="B12" s="8">
        <v>210.0</v>
      </c>
      <c r="C12" s="9">
        <v>2.6963864E8</v>
      </c>
      <c r="D12" s="9">
        <v>4.8317904E7</v>
      </c>
      <c r="E12" s="10" t="str">
        <f>IF(C12&gt;percent,"YES","NO")</f>
        <v>YES</v>
      </c>
      <c r="F12" s="19">
        <v>330000.0</v>
      </c>
      <c r="G12" s="12" t="str">
        <f t="shared" si="2"/>
        <v>FUNDED</v>
      </c>
      <c r="H12" s="20">
        <f t="shared" si="3"/>
        <v>4614558</v>
      </c>
      <c r="I12" s="14" t="str">
        <f t="shared" si="1"/>
        <v/>
      </c>
    </row>
    <row r="13">
      <c r="A13" s="24" t="s">
        <v>1422</v>
      </c>
      <c r="B13" s="8">
        <v>377.0</v>
      </c>
      <c r="C13" s="9">
        <v>2.68159416E8</v>
      </c>
      <c r="D13" s="9">
        <v>4.9183475E7</v>
      </c>
      <c r="E13" s="10" t="str">
        <f>IF(C13&gt;percent,"YES","NO")</f>
        <v>YES</v>
      </c>
      <c r="F13" s="19">
        <v>500000.0</v>
      </c>
      <c r="G13" s="12" t="str">
        <f t="shared" si="2"/>
        <v>FUNDED</v>
      </c>
      <c r="H13" s="20">
        <f t="shared" si="3"/>
        <v>4114558</v>
      </c>
      <c r="I13" s="14" t="str">
        <f t="shared" si="1"/>
        <v/>
      </c>
    </row>
    <row r="14">
      <c r="A14" s="24" t="s">
        <v>1423</v>
      </c>
      <c r="B14" s="8">
        <v>229.0</v>
      </c>
      <c r="C14" s="9">
        <v>2.61941278E8</v>
      </c>
      <c r="D14" s="9">
        <v>4.8921539E7</v>
      </c>
      <c r="E14" s="10" t="str">
        <f>IF(C14&gt;percent,"YES","NO")</f>
        <v>YES</v>
      </c>
      <c r="F14" s="19">
        <v>450000.0</v>
      </c>
      <c r="G14" s="12" t="str">
        <f t="shared" si="2"/>
        <v>FUNDED</v>
      </c>
      <c r="H14" s="20">
        <f t="shared" si="3"/>
        <v>3664558</v>
      </c>
      <c r="I14" s="14" t="str">
        <f t="shared" si="1"/>
        <v/>
      </c>
    </row>
    <row r="15">
      <c r="A15" s="24" t="s">
        <v>1424</v>
      </c>
      <c r="B15" s="8">
        <v>319.0</v>
      </c>
      <c r="C15" s="9">
        <v>2.60792381E8</v>
      </c>
      <c r="D15" s="9">
        <v>4.8878317E7</v>
      </c>
      <c r="E15" s="10" t="str">
        <f>IF(C15&gt;percent,"YES","NO")</f>
        <v>YES</v>
      </c>
      <c r="F15" s="19">
        <v>499693.0</v>
      </c>
      <c r="G15" s="12" t="str">
        <f t="shared" si="2"/>
        <v>FUNDED</v>
      </c>
      <c r="H15" s="20">
        <f t="shared" si="3"/>
        <v>3164865</v>
      </c>
      <c r="I15" s="14" t="str">
        <f t="shared" si="1"/>
        <v/>
      </c>
    </row>
    <row r="16">
      <c r="A16" s="24" t="s">
        <v>1425</v>
      </c>
      <c r="B16" s="8">
        <v>206.0</v>
      </c>
      <c r="C16" s="9">
        <v>2.47080805E8</v>
      </c>
      <c r="D16" s="9">
        <v>4.7145439E7</v>
      </c>
      <c r="E16" s="10" t="str">
        <f>IF(C16&gt;percent,"YES","NO")</f>
        <v>YES</v>
      </c>
      <c r="F16" s="19">
        <v>200000.0</v>
      </c>
      <c r="G16" s="12" t="str">
        <f t="shared" si="2"/>
        <v>FUNDED</v>
      </c>
      <c r="H16" s="20">
        <f t="shared" si="3"/>
        <v>2964865</v>
      </c>
      <c r="I16" s="14" t="str">
        <f t="shared" si="1"/>
        <v/>
      </c>
    </row>
    <row r="17">
      <c r="A17" s="24" t="s">
        <v>1426</v>
      </c>
      <c r="B17" s="8">
        <v>237.0</v>
      </c>
      <c r="C17" s="9">
        <v>2.43621059E8</v>
      </c>
      <c r="D17" s="9">
        <v>4.874157E7</v>
      </c>
      <c r="E17" s="10" t="str">
        <f>IF(C17&gt;percent,"YES","NO")</f>
        <v>YES</v>
      </c>
      <c r="F17" s="19">
        <v>300000.0</v>
      </c>
      <c r="G17" s="12" t="str">
        <f t="shared" si="2"/>
        <v>FUNDED</v>
      </c>
      <c r="H17" s="20">
        <f t="shared" si="3"/>
        <v>2664865</v>
      </c>
      <c r="I17" s="14" t="str">
        <f t="shared" si="1"/>
        <v/>
      </c>
    </row>
    <row r="18">
      <c r="A18" s="24" t="s">
        <v>1427</v>
      </c>
      <c r="B18" s="8">
        <v>398.0</v>
      </c>
      <c r="C18" s="9">
        <v>2.40334663E8</v>
      </c>
      <c r="D18" s="9">
        <v>3.0329465E7</v>
      </c>
      <c r="E18" s="10" t="str">
        <f>IF(C18&gt;percent,"YES","NO")</f>
        <v>YES</v>
      </c>
      <c r="F18" s="19">
        <v>487679.0</v>
      </c>
      <c r="G18" s="12" t="str">
        <f t="shared" si="2"/>
        <v>FUNDED</v>
      </c>
      <c r="H18" s="20">
        <f t="shared" si="3"/>
        <v>2177186</v>
      </c>
      <c r="I18" s="14" t="str">
        <f t="shared" si="1"/>
        <v/>
      </c>
    </row>
    <row r="19">
      <c r="A19" s="24" t="s">
        <v>1428</v>
      </c>
      <c r="B19" s="8">
        <v>293.0</v>
      </c>
      <c r="C19" s="9">
        <v>2.39743877E8</v>
      </c>
      <c r="D19" s="9">
        <v>5.4462073E7</v>
      </c>
      <c r="E19" s="10" t="str">
        <f>IF(C19&gt;percent,"YES","NO")</f>
        <v>YES</v>
      </c>
      <c r="F19" s="19">
        <v>437000.0</v>
      </c>
      <c r="G19" s="12" t="str">
        <f t="shared" si="2"/>
        <v>FUNDED</v>
      </c>
      <c r="H19" s="20">
        <f t="shared" si="3"/>
        <v>1740186</v>
      </c>
      <c r="I19" s="14" t="str">
        <f t="shared" si="1"/>
        <v/>
      </c>
    </row>
    <row r="20">
      <c r="A20" s="24" t="s">
        <v>1429</v>
      </c>
      <c r="B20" s="8">
        <v>253.0</v>
      </c>
      <c r="C20" s="9">
        <v>2.2937689E8</v>
      </c>
      <c r="D20" s="9">
        <v>4.6387336E7</v>
      </c>
      <c r="E20" s="10" t="str">
        <f>IF(C20&gt;percent,"YES","NO")</f>
        <v>YES</v>
      </c>
      <c r="F20" s="19">
        <v>245000.0</v>
      </c>
      <c r="G20" s="12" t="str">
        <f t="shared" si="2"/>
        <v>FUNDED</v>
      </c>
      <c r="H20" s="20">
        <f t="shared" si="3"/>
        <v>1495186</v>
      </c>
      <c r="I20" s="14" t="str">
        <f t="shared" si="1"/>
        <v/>
      </c>
    </row>
    <row r="21">
      <c r="A21" s="24" t="s">
        <v>1430</v>
      </c>
      <c r="B21" s="8">
        <v>433.0</v>
      </c>
      <c r="C21" s="9">
        <v>2.263932E8</v>
      </c>
      <c r="D21" s="9">
        <v>4.9050686E7</v>
      </c>
      <c r="E21" s="10" t="str">
        <f>IF(C21&gt;percent,"YES","NO")</f>
        <v>YES</v>
      </c>
      <c r="F21" s="19">
        <v>496000.0</v>
      </c>
      <c r="G21" s="12" t="str">
        <f t="shared" si="2"/>
        <v>FUNDED</v>
      </c>
      <c r="H21" s="20">
        <f t="shared" si="3"/>
        <v>999186</v>
      </c>
      <c r="I21" s="14" t="str">
        <f t="shared" si="1"/>
        <v/>
      </c>
    </row>
    <row r="22">
      <c r="A22" s="24" t="s">
        <v>1431</v>
      </c>
      <c r="B22" s="8">
        <v>262.0</v>
      </c>
      <c r="C22" s="9">
        <v>2.22968804E8</v>
      </c>
      <c r="D22" s="9">
        <v>5.1496098E7</v>
      </c>
      <c r="E22" s="10" t="str">
        <f>IF(C22&gt;percent,"YES","NO")</f>
        <v>YES</v>
      </c>
      <c r="F22" s="19">
        <v>500000.0</v>
      </c>
      <c r="G22" s="12" t="str">
        <f t="shared" si="2"/>
        <v>FUNDED</v>
      </c>
      <c r="H22" s="20">
        <f t="shared" si="3"/>
        <v>499186</v>
      </c>
      <c r="I22" s="14" t="str">
        <f t="shared" si="1"/>
        <v/>
      </c>
    </row>
    <row r="23">
      <c r="A23" s="24" t="s">
        <v>1432</v>
      </c>
      <c r="B23" s="8">
        <v>743.0</v>
      </c>
      <c r="C23" s="9">
        <v>2.20384125E8</v>
      </c>
      <c r="D23" s="9">
        <v>4.7555827E7</v>
      </c>
      <c r="E23" s="10" t="str">
        <f>IF(C23&gt;percent,"YES","NO")</f>
        <v>YES</v>
      </c>
      <c r="F23" s="19">
        <v>400000.0</v>
      </c>
      <c r="G23" s="12" t="str">
        <f t="shared" si="2"/>
        <v>FUNDED</v>
      </c>
      <c r="H23" s="20">
        <f t="shared" si="3"/>
        <v>99186</v>
      </c>
      <c r="I23" s="14" t="str">
        <f t="shared" si="1"/>
        <v/>
      </c>
    </row>
    <row r="24">
      <c r="A24" s="24" t="s">
        <v>1433</v>
      </c>
      <c r="B24" s="8">
        <v>397.0</v>
      </c>
      <c r="C24" s="9">
        <v>2.1952595E8</v>
      </c>
      <c r="D24" s="9">
        <v>6.0700793E7</v>
      </c>
      <c r="E24" s="10" t="str">
        <f>IF(C24&gt;percent,"YES","NO")</f>
        <v>YES</v>
      </c>
      <c r="F24" s="19">
        <v>500000.0</v>
      </c>
      <c r="G24" s="12" t="str">
        <f t="shared" si="2"/>
        <v>NOT FUNDED</v>
      </c>
      <c r="H24" s="20">
        <f t="shared" si="3"/>
        <v>99186</v>
      </c>
      <c r="I24" s="14" t="str">
        <f t="shared" si="1"/>
        <v>Over Budget</v>
      </c>
    </row>
    <row r="25">
      <c r="A25" s="24" t="s">
        <v>1434</v>
      </c>
      <c r="B25" s="8">
        <v>182.0</v>
      </c>
      <c r="C25" s="9">
        <v>2.16329441E8</v>
      </c>
      <c r="D25" s="9">
        <v>4.6620843E7</v>
      </c>
      <c r="E25" s="10" t="str">
        <f>IF(C25&gt;percent,"YES","NO")</f>
        <v>YES</v>
      </c>
      <c r="F25" s="19">
        <v>230167.0</v>
      </c>
      <c r="G25" s="12" t="str">
        <f t="shared" si="2"/>
        <v>NOT FUNDED</v>
      </c>
      <c r="H25" s="20">
        <f t="shared" si="3"/>
        <v>99186</v>
      </c>
      <c r="I25" s="14" t="str">
        <f t="shared" si="1"/>
        <v>Over Budget</v>
      </c>
    </row>
    <row r="26">
      <c r="A26" s="25" t="s">
        <v>1435</v>
      </c>
      <c r="B26" s="8">
        <v>163.0</v>
      </c>
      <c r="C26" s="9">
        <v>2.1554746E8</v>
      </c>
      <c r="D26" s="9">
        <v>5.5347673E7</v>
      </c>
      <c r="E26" s="10" t="str">
        <f>IF(C26&gt;percent,"YES","NO")</f>
        <v>YES</v>
      </c>
      <c r="F26" s="19">
        <v>500000.0</v>
      </c>
      <c r="G26" s="12" t="str">
        <f t="shared" si="2"/>
        <v>NOT FUNDED</v>
      </c>
      <c r="H26" s="20">
        <f t="shared" si="3"/>
        <v>99186</v>
      </c>
      <c r="I26" s="14" t="str">
        <f t="shared" si="1"/>
        <v>Over Budget</v>
      </c>
    </row>
    <row r="27">
      <c r="A27" s="24" t="s">
        <v>1436</v>
      </c>
      <c r="B27" s="8">
        <v>193.0</v>
      </c>
      <c r="C27" s="9">
        <v>2.11848572E8</v>
      </c>
      <c r="D27" s="9">
        <v>5.4691272E7</v>
      </c>
      <c r="E27" s="10" t="str">
        <f>IF(C27&gt;percent,"YES","NO")</f>
        <v>YES</v>
      </c>
      <c r="F27" s="19">
        <v>500000.0</v>
      </c>
      <c r="G27" s="12" t="str">
        <f t="shared" si="2"/>
        <v>NOT FUNDED</v>
      </c>
      <c r="H27" s="20">
        <f t="shared" si="3"/>
        <v>99186</v>
      </c>
      <c r="I27" s="14" t="str">
        <f t="shared" si="1"/>
        <v>Over Budget</v>
      </c>
    </row>
    <row r="28">
      <c r="A28" s="24" t="s">
        <v>1437</v>
      </c>
      <c r="B28" s="8">
        <v>166.0</v>
      </c>
      <c r="C28" s="9">
        <v>2.045801E8</v>
      </c>
      <c r="D28" s="9">
        <v>4.3639968E7</v>
      </c>
      <c r="E28" s="10" t="str">
        <f>IF(C28&gt;percent,"YES","NO")</f>
        <v>YES</v>
      </c>
      <c r="F28" s="19">
        <v>300000.0</v>
      </c>
      <c r="G28" s="12" t="str">
        <f t="shared" si="2"/>
        <v>NOT FUNDED</v>
      </c>
      <c r="H28" s="20">
        <f t="shared" si="3"/>
        <v>99186</v>
      </c>
      <c r="I28" s="14" t="str">
        <f t="shared" si="1"/>
        <v>Over Budget</v>
      </c>
    </row>
    <row r="29">
      <c r="A29" s="24" t="s">
        <v>1438</v>
      </c>
      <c r="B29" s="8">
        <v>144.0</v>
      </c>
      <c r="C29" s="9">
        <v>2.03459481E8</v>
      </c>
      <c r="D29" s="9">
        <v>5.3278491E7</v>
      </c>
      <c r="E29" s="10" t="str">
        <f>IF(C29&gt;percent,"YES","NO")</f>
        <v>YES</v>
      </c>
      <c r="F29" s="19">
        <v>250000.0</v>
      </c>
      <c r="G29" s="12" t="str">
        <f t="shared" si="2"/>
        <v>NOT FUNDED</v>
      </c>
      <c r="H29" s="20">
        <f t="shared" si="3"/>
        <v>99186</v>
      </c>
      <c r="I29" s="14" t="str">
        <f t="shared" si="1"/>
        <v>Over Budget</v>
      </c>
    </row>
    <row r="30">
      <c r="A30" s="24" t="s">
        <v>1439</v>
      </c>
      <c r="B30" s="8">
        <v>757.0</v>
      </c>
      <c r="C30" s="9">
        <v>2.03157135E8</v>
      </c>
      <c r="D30" s="9">
        <v>5.2049042E7</v>
      </c>
      <c r="E30" s="10" t="str">
        <f>IF(C30&gt;percent,"YES","NO")</f>
        <v>YES</v>
      </c>
      <c r="F30" s="19">
        <v>460000.0</v>
      </c>
      <c r="G30" s="12" t="str">
        <f t="shared" si="2"/>
        <v>NOT FUNDED</v>
      </c>
      <c r="H30" s="20">
        <f t="shared" si="3"/>
        <v>99186</v>
      </c>
      <c r="I30" s="14" t="str">
        <f t="shared" si="1"/>
        <v>Over Budget</v>
      </c>
    </row>
    <row r="31">
      <c r="A31" s="24" t="s">
        <v>1440</v>
      </c>
      <c r="B31" s="8">
        <v>575.0</v>
      </c>
      <c r="C31" s="9">
        <v>1.94147559E8</v>
      </c>
      <c r="D31" s="9">
        <v>5.0429178E7</v>
      </c>
      <c r="E31" s="10" t="str">
        <f>IF(C31&gt;percent,"YES","NO")</f>
        <v>YES</v>
      </c>
      <c r="F31" s="19">
        <v>500000.0</v>
      </c>
      <c r="G31" s="12" t="str">
        <f t="shared" si="2"/>
        <v>NOT FUNDED</v>
      </c>
      <c r="H31" s="20">
        <f t="shared" si="3"/>
        <v>99186</v>
      </c>
      <c r="I31" s="14" t="str">
        <f t="shared" si="1"/>
        <v>Over Budget</v>
      </c>
    </row>
    <row r="32">
      <c r="A32" s="24" t="s">
        <v>1441</v>
      </c>
      <c r="B32" s="8">
        <v>559.0</v>
      </c>
      <c r="C32" s="9">
        <v>1.93469962E8</v>
      </c>
      <c r="D32" s="9">
        <v>5.8959641E7</v>
      </c>
      <c r="E32" s="10" t="str">
        <f>IF(C32&gt;percent,"YES","NO")</f>
        <v>YES</v>
      </c>
      <c r="F32" s="19">
        <v>500000.0</v>
      </c>
      <c r="G32" s="12" t="str">
        <f t="shared" si="2"/>
        <v>NOT FUNDED</v>
      </c>
      <c r="H32" s="20">
        <f t="shared" si="3"/>
        <v>99186</v>
      </c>
      <c r="I32" s="14" t="str">
        <f t="shared" si="1"/>
        <v>Over Budget</v>
      </c>
    </row>
    <row r="33">
      <c r="A33" s="24" t="s">
        <v>1442</v>
      </c>
      <c r="B33" s="8">
        <v>301.0</v>
      </c>
      <c r="C33" s="9">
        <v>1.83686327E8</v>
      </c>
      <c r="D33" s="9">
        <v>5.0532549E7</v>
      </c>
      <c r="E33" s="10" t="str">
        <f>IF(C33&gt;percent,"YES","NO")</f>
        <v>YES</v>
      </c>
      <c r="F33" s="19">
        <v>499692.0</v>
      </c>
      <c r="G33" s="12" t="str">
        <f t="shared" si="2"/>
        <v>NOT FUNDED</v>
      </c>
      <c r="H33" s="20">
        <f t="shared" si="3"/>
        <v>99186</v>
      </c>
      <c r="I33" s="14" t="str">
        <f t="shared" si="1"/>
        <v>Over Budget</v>
      </c>
    </row>
    <row r="34">
      <c r="A34" s="24" t="s">
        <v>1443</v>
      </c>
      <c r="B34" s="8">
        <v>436.0</v>
      </c>
      <c r="C34" s="9">
        <v>1.81542485E8</v>
      </c>
      <c r="D34" s="9">
        <v>4.4145126E7</v>
      </c>
      <c r="E34" s="10" t="str">
        <f>IF(C34&gt;percent,"YES","NO")</f>
        <v>YES</v>
      </c>
      <c r="F34" s="19">
        <v>100000.0</v>
      </c>
      <c r="G34" s="12" t="str">
        <f t="shared" si="2"/>
        <v>NOT FUNDED</v>
      </c>
      <c r="H34" s="20">
        <f t="shared" si="3"/>
        <v>99186</v>
      </c>
      <c r="I34" s="14" t="str">
        <f t="shared" si="1"/>
        <v>Over Budget</v>
      </c>
    </row>
    <row r="35">
      <c r="A35" s="24" t="s">
        <v>1444</v>
      </c>
      <c r="B35" s="8">
        <v>501.0</v>
      </c>
      <c r="C35" s="9">
        <v>1.75555663E8</v>
      </c>
      <c r="D35" s="9">
        <v>6.8547881E7</v>
      </c>
      <c r="E35" s="10" t="str">
        <f>IF(C35&gt;percent,"YES","NO")</f>
        <v>YES</v>
      </c>
      <c r="F35" s="19">
        <v>500000.0</v>
      </c>
      <c r="G35" s="12" t="str">
        <f t="shared" si="2"/>
        <v>NOT FUNDED</v>
      </c>
      <c r="H35" s="20">
        <f t="shared" si="3"/>
        <v>99186</v>
      </c>
      <c r="I35" s="14" t="str">
        <f t="shared" si="1"/>
        <v>Over Budget</v>
      </c>
    </row>
    <row r="36">
      <c r="A36" s="24" t="s">
        <v>1445</v>
      </c>
      <c r="B36" s="8">
        <v>530.0</v>
      </c>
      <c r="C36" s="9">
        <v>1.7179937E8</v>
      </c>
      <c r="D36" s="9">
        <v>5.1972326E7</v>
      </c>
      <c r="E36" s="10" t="str">
        <f>IF(C36&gt;percent,"YES","NO")</f>
        <v>YES</v>
      </c>
      <c r="F36" s="19">
        <v>500000.0</v>
      </c>
      <c r="G36" s="12" t="str">
        <f t="shared" si="2"/>
        <v>NOT FUNDED</v>
      </c>
      <c r="H36" s="20">
        <f t="shared" si="3"/>
        <v>99186</v>
      </c>
      <c r="I36" s="14" t="str">
        <f t="shared" si="1"/>
        <v>Over Budget</v>
      </c>
    </row>
    <row r="37">
      <c r="A37" s="24" t="s">
        <v>1446</v>
      </c>
      <c r="B37" s="8">
        <v>217.0</v>
      </c>
      <c r="C37" s="9">
        <v>1.64485203E8</v>
      </c>
      <c r="D37" s="9">
        <v>5.7364423E7</v>
      </c>
      <c r="E37" s="10" t="str">
        <f>IF(C37&gt;percent,"YES","NO")</f>
        <v>YES</v>
      </c>
      <c r="F37" s="19">
        <v>380375.0</v>
      </c>
      <c r="G37" s="12" t="str">
        <f t="shared" si="2"/>
        <v>NOT FUNDED</v>
      </c>
      <c r="H37" s="20">
        <f t="shared" si="3"/>
        <v>99186</v>
      </c>
      <c r="I37" s="14" t="str">
        <f t="shared" si="1"/>
        <v>Over Budget</v>
      </c>
    </row>
    <row r="38">
      <c r="A38" s="24" t="s">
        <v>1447</v>
      </c>
      <c r="B38" s="8">
        <v>350.0</v>
      </c>
      <c r="C38" s="9">
        <v>1.64344605E8</v>
      </c>
      <c r="D38" s="9">
        <v>5.142963E7</v>
      </c>
      <c r="E38" s="10" t="str">
        <f>IF(C38&gt;percent,"YES","NO")</f>
        <v>YES</v>
      </c>
      <c r="F38" s="19">
        <v>475000.0</v>
      </c>
      <c r="G38" s="12" t="str">
        <f t="shared" si="2"/>
        <v>NOT FUNDED</v>
      </c>
      <c r="H38" s="20">
        <f t="shared" si="3"/>
        <v>99186</v>
      </c>
      <c r="I38" s="14" t="str">
        <f t="shared" si="1"/>
        <v>Over Budget</v>
      </c>
    </row>
    <row r="39">
      <c r="A39" s="24" t="s">
        <v>1448</v>
      </c>
      <c r="B39" s="8">
        <v>327.0</v>
      </c>
      <c r="C39" s="9">
        <v>1.58408214E8</v>
      </c>
      <c r="D39" s="9">
        <v>4.9172871E7</v>
      </c>
      <c r="E39" s="10" t="str">
        <f>IF(C39&gt;percent,"YES","NO")</f>
        <v>YES</v>
      </c>
      <c r="F39" s="19">
        <v>309000.0</v>
      </c>
      <c r="G39" s="12" t="str">
        <f t="shared" si="2"/>
        <v>NOT FUNDED</v>
      </c>
      <c r="H39" s="20">
        <f t="shared" si="3"/>
        <v>99186</v>
      </c>
      <c r="I39" s="14" t="str">
        <f t="shared" si="1"/>
        <v>Over Budget</v>
      </c>
    </row>
    <row r="40">
      <c r="A40" s="24" t="s">
        <v>1449</v>
      </c>
      <c r="B40" s="8">
        <v>361.0</v>
      </c>
      <c r="C40" s="9">
        <v>1.54641427E8</v>
      </c>
      <c r="D40" s="9">
        <v>4.7558457E7</v>
      </c>
      <c r="E40" s="10" t="str">
        <f>IF(C40&gt;percent,"YES","NO")</f>
        <v>YES</v>
      </c>
      <c r="F40" s="19">
        <v>484000.0</v>
      </c>
      <c r="G40" s="12" t="str">
        <f t="shared" si="2"/>
        <v>NOT FUNDED</v>
      </c>
      <c r="H40" s="20">
        <f t="shared" si="3"/>
        <v>99186</v>
      </c>
      <c r="I40" s="14" t="str">
        <f t="shared" si="1"/>
        <v>Over Budget</v>
      </c>
    </row>
    <row r="41">
      <c r="A41" s="24" t="s">
        <v>1450</v>
      </c>
      <c r="B41" s="8">
        <v>427.0</v>
      </c>
      <c r="C41" s="9">
        <v>1.52420569E8</v>
      </c>
      <c r="D41" s="9">
        <v>5.6102746E7</v>
      </c>
      <c r="E41" s="10" t="str">
        <f>IF(C41&gt;percent,"YES","NO")</f>
        <v>YES</v>
      </c>
      <c r="F41" s="19">
        <v>500000.0</v>
      </c>
      <c r="G41" s="12" t="str">
        <f t="shared" si="2"/>
        <v>NOT FUNDED</v>
      </c>
      <c r="H41" s="20">
        <f t="shared" si="3"/>
        <v>99186</v>
      </c>
      <c r="I41" s="14" t="str">
        <f t="shared" si="1"/>
        <v>Over Budget</v>
      </c>
    </row>
    <row r="42">
      <c r="A42" s="24" t="s">
        <v>1451</v>
      </c>
      <c r="B42" s="8">
        <v>338.0</v>
      </c>
      <c r="C42" s="9">
        <v>1.49356923E8</v>
      </c>
      <c r="D42" s="9">
        <v>3.8814469E7</v>
      </c>
      <c r="E42" s="10" t="str">
        <f>IF(C42&gt;percent,"YES","NO")</f>
        <v>YES</v>
      </c>
      <c r="F42" s="19">
        <v>500000.0</v>
      </c>
      <c r="G42" s="12" t="str">
        <f t="shared" si="2"/>
        <v>NOT FUNDED</v>
      </c>
      <c r="H42" s="20">
        <f t="shared" si="3"/>
        <v>99186</v>
      </c>
      <c r="I42" s="14" t="str">
        <f t="shared" si="1"/>
        <v>Over Budget</v>
      </c>
    </row>
    <row r="43">
      <c r="A43" s="24" t="s">
        <v>1452</v>
      </c>
      <c r="B43" s="8">
        <v>400.0</v>
      </c>
      <c r="C43" s="9">
        <v>1.4516471E8</v>
      </c>
      <c r="D43" s="9">
        <v>4.690846E7</v>
      </c>
      <c r="E43" s="10" t="str">
        <f>IF(C43&gt;percent,"YES","NO")</f>
        <v>YES</v>
      </c>
      <c r="F43" s="19">
        <v>350000.0</v>
      </c>
      <c r="G43" s="12" t="str">
        <f t="shared" si="2"/>
        <v>NOT FUNDED</v>
      </c>
      <c r="H43" s="20">
        <f t="shared" si="3"/>
        <v>99186</v>
      </c>
      <c r="I43" s="14" t="str">
        <f t="shared" si="1"/>
        <v>Over Budget</v>
      </c>
    </row>
    <row r="44">
      <c r="A44" s="24" t="s">
        <v>1453</v>
      </c>
      <c r="B44" s="8">
        <v>404.0</v>
      </c>
      <c r="C44" s="9">
        <v>1.39840888E8</v>
      </c>
      <c r="D44" s="9">
        <v>6.1061856E7</v>
      </c>
      <c r="E44" s="10" t="str">
        <f>IF(C44&gt;percent,"YES","NO")</f>
        <v>YES</v>
      </c>
      <c r="F44" s="19">
        <v>150000.0</v>
      </c>
      <c r="G44" s="12" t="str">
        <f t="shared" si="2"/>
        <v>NOT FUNDED</v>
      </c>
      <c r="H44" s="20">
        <f t="shared" si="3"/>
        <v>99186</v>
      </c>
      <c r="I44" s="14" t="str">
        <f t="shared" si="1"/>
        <v>Over Budget</v>
      </c>
    </row>
    <row r="45">
      <c r="A45" s="24" t="s">
        <v>1454</v>
      </c>
      <c r="B45" s="22">
        <v>315.0</v>
      </c>
      <c r="C45" s="9">
        <v>1.39536487E8</v>
      </c>
      <c r="D45" s="9">
        <v>5.6639288E7</v>
      </c>
      <c r="E45" s="10" t="str">
        <f>IF(C45&gt;percent,"YES","NO")</f>
        <v>YES</v>
      </c>
      <c r="F45" s="19">
        <v>400000.0</v>
      </c>
      <c r="G45" s="12" t="str">
        <f t="shared" si="2"/>
        <v>NOT FUNDED</v>
      </c>
      <c r="H45" s="20">
        <f t="shared" si="3"/>
        <v>99186</v>
      </c>
      <c r="I45" s="14" t="str">
        <f t="shared" si="1"/>
        <v>Over Budget</v>
      </c>
    </row>
    <row r="46">
      <c r="A46" s="24" t="s">
        <v>1455</v>
      </c>
      <c r="B46" s="22">
        <v>309.0</v>
      </c>
      <c r="C46" s="9">
        <v>1.38458315E8</v>
      </c>
      <c r="D46" s="9">
        <v>5.0222918E7</v>
      </c>
      <c r="E46" s="10" t="str">
        <f>IF(C46&gt;percent,"YES","NO")</f>
        <v>YES</v>
      </c>
      <c r="F46" s="19">
        <v>500000.0</v>
      </c>
      <c r="G46" s="12" t="str">
        <f t="shared" si="2"/>
        <v>NOT FUNDED</v>
      </c>
      <c r="H46" s="20">
        <f t="shared" si="3"/>
        <v>99186</v>
      </c>
      <c r="I46" s="14" t="str">
        <f t="shared" si="1"/>
        <v>Over Budget</v>
      </c>
    </row>
    <row r="47">
      <c r="A47" s="24" t="s">
        <v>1456</v>
      </c>
      <c r="B47" s="22">
        <v>311.0</v>
      </c>
      <c r="C47" s="9">
        <v>1.37313329E8</v>
      </c>
      <c r="D47" s="9">
        <v>4.4397293E7</v>
      </c>
      <c r="E47" s="10" t="str">
        <f>IF(C47&gt;percent,"YES","NO")</f>
        <v>YES</v>
      </c>
      <c r="F47" s="19">
        <v>114000.0</v>
      </c>
      <c r="G47" s="12" t="str">
        <f t="shared" si="2"/>
        <v>NOT FUNDED</v>
      </c>
      <c r="H47" s="20">
        <f t="shared" si="3"/>
        <v>99186</v>
      </c>
      <c r="I47" s="14" t="str">
        <f t="shared" si="1"/>
        <v>Over Budget</v>
      </c>
    </row>
    <row r="48">
      <c r="A48" s="24" t="s">
        <v>1457</v>
      </c>
      <c r="B48" s="22">
        <v>541.0</v>
      </c>
      <c r="C48" s="9">
        <v>1.35623833E8</v>
      </c>
      <c r="D48" s="9">
        <v>4.3757163E7</v>
      </c>
      <c r="E48" s="10" t="str">
        <f>IF(C48&gt;percent,"YES","NO")</f>
        <v>YES</v>
      </c>
      <c r="F48" s="19">
        <v>94500.0</v>
      </c>
      <c r="G48" s="12" t="str">
        <f t="shared" si="2"/>
        <v>FUNDED</v>
      </c>
      <c r="H48" s="20">
        <f t="shared" si="3"/>
        <v>4686</v>
      </c>
      <c r="I48" s="14" t="str">
        <f t="shared" si="1"/>
        <v/>
      </c>
    </row>
    <row r="49">
      <c r="A49" s="24" t="s">
        <v>1458</v>
      </c>
      <c r="B49" s="22">
        <v>348.0</v>
      </c>
      <c r="C49" s="9">
        <v>1.29017525E8</v>
      </c>
      <c r="D49" s="9">
        <v>4.9321373E7</v>
      </c>
      <c r="E49" s="10" t="str">
        <f>IF(C49&gt;percent,"YES","NO")</f>
        <v>YES</v>
      </c>
      <c r="F49" s="19">
        <v>350000.0</v>
      </c>
      <c r="G49" s="12" t="str">
        <f t="shared" si="2"/>
        <v>NOT FUNDED</v>
      </c>
      <c r="H49" s="20">
        <f t="shared" si="3"/>
        <v>4686</v>
      </c>
      <c r="I49" s="14" t="str">
        <f t="shared" si="1"/>
        <v>Over Budget</v>
      </c>
    </row>
    <row r="50">
      <c r="A50" s="24" t="s">
        <v>1459</v>
      </c>
      <c r="B50" s="22">
        <v>295.0</v>
      </c>
      <c r="C50" s="9">
        <v>1.27875406E8</v>
      </c>
      <c r="D50" s="9">
        <v>5.4550663E7</v>
      </c>
      <c r="E50" s="10" t="str">
        <f>IF(C50&gt;percent,"YES","NO")</f>
        <v>YES</v>
      </c>
      <c r="F50" s="19">
        <v>335800.0</v>
      </c>
      <c r="G50" s="12" t="str">
        <f t="shared" si="2"/>
        <v>NOT FUNDED</v>
      </c>
      <c r="H50" s="20">
        <f t="shared" si="3"/>
        <v>4686</v>
      </c>
      <c r="I50" s="14" t="str">
        <f t="shared" si="1"/>
        <v>Over Budget</v>
      </c>
    </row>
    <row r="51">
      <c r="A51" s="24" t="s">
        <v>1460</v>
      </c>
      <c r="B51" s="22">
        <v>292.0</v>
      </c>
      <c r="C51" s="9">
        <v>1.26017427E8</v>
      </c>
      <c r="D51" s="9">
        <v>5.5431411E7</v>
      </c>
      <c r="E51" s="10" t="str">
        <f>IF(C51&gt;percent,"YES","NO")</f>
        <v>YES</v>
      </c>
      <c r="F51" s="19">
        <v>475000.0</v>
      </c>
      <c r="G51" s="12" t="str">
        <f t="shared" si="2"/>
        <v>NOT FUNDED</v>
      </c>
      <c r="H51" s="20">
        <f t="shared" si="3"/>
        <v>4686</v>
      </c>
      <c r="I51" s="14" t="str">
        <f t="shared" si="1"/>
        <v>Over Budget</v>
      </c>
    </row>
    <row r="52">
      <c r="A52" s="24" t="s">
        <v>1461</v>
      </c>
      <c r="B52" s="22">
        <v>295.0</v>
      </c>
      <c r="C52" s="9">
        <v>1.25593586E8</v>
      </c>
      <c r="D52" s="9">
        <v>5.1591922E7</v>
      </c>
      <c r="E52" s="10" t="str">
        <f>IF(C52&gt;percent,"YES","NO")</f>
        <v>YES</v>
      </c>
      <c r="F52" s="19">
        <v>300000.0</v>
      </c>
      <c r="G52" s="12" t="str">
        <f t="shared" si="2"/>
        <v>NOT FUNDED</v>
      </c>
      <c r="H52" s="20">
        <f t="shared" si="3"/>
        <v>4686</v>
      </c>
      <c r="I52" s="14" t="str">
        <f t="shared" si="1"/>
        <v>Over Budget</v>
      </c>
    </row>
    <row r="53">
      <c r="A53" s="24" t="s">
        <v>1462</v>
      </c>
      <c r="B53" s="22">
        <v>309.0</v>
      </c>
      <c r="C53" s="9">
        <v>1.25226565E8</v>
      </c>
      <c r="D53" s="9">
        <v>3.1432427E7</v>
      </c>
      <c r="E53" s="10" t="str">
        <f>IF(C53&gt;percent,"YES","NO")</f>
        <v>YES</v>
      </c>
      <c r="F53" s="19">
        <v>165000.0</v>
      </c>
      <c r="G53" s="12" t="str">
        <f t="shared" si="2"/>
        <v>NOT FUNDED</v>
      </c>
      <c r="H53" s="20">
        <f t="shared" si="3"/>
        <v>4686</v>
      </c>
      <c r="I53" s="14" t="str">
        <f t="shared" si="1"/>
        <v>Over Budget</v>
      </c>
    </row>
    <row r="54">
      <c r="A54" s="24" t="s">
        <v>1463</v>
      </c>
      <c r="B54" s="22">
        <v>295.0</v>
      </c>
      <c r="C54" s="9">
        <v>1.25103854E8</v>
      </c>
      <c r="D54" s="9">
        <v>5.5858232E7</v>
      </c>
      <c r="E54" s="10" t="str">
        <f>IF(C54&gt;percent,"YES","NO")</f>
        <v>YES</v>
      </c>
      <c r="F54" s="19">
        <v>500000.0</v>
      </c>
      <c r="G54" s="12" t="str">
        <f t="shared" si="2"/>
        <v>NOT FUNDED</v>
      </c>
      <c r="H54" s="20">
        <f t="shared" si="3"/>
        <v>4686</v>
      </c>
      <c r="I54" s="14" t="str">
        <f t="shared" si="1"/>
        <v>Over Budget</v>
      </c>
    </row>
    <row r="55">
      <c r="A55" s="24" t="s">
        <v>1464</v>
      </c>
      <c r="B55" s="22">
        <v>329.0</v>
      </c>
      <c r="C55" s="9">
        <v>1.24608069E8</v>
      </c>
      <c r="D55" s="9">
        <v>4.6738407E7</v>
      </c>
      <c r="E55" s="10" t="str">
        <f>IF(C55&gt;percent,"YES","NO")</f>
        <v>YES</v>
      </c>
      <c r="F55" s="19">
        <v>44000.0</v>
      </c>
      <c r="G55" s="12" t="str">
        <f t="shared" si="2"/>
        <v>NOT FUNDED</v>
      </c>
      <c r="H55" s="20">
        <f t="shared" si="3"/>
        <v>4686</v>
      </c>
      <c r="I55" s="14" t="str">
        <f t="shared" si="1"/>
        <v>Over Budget</v>
      </c>
    </row>
    <row r="56">
      <c r="A56" s="24" t="s">
        <v>1465</v>
      </c>
      <c r="B56" s="22">
        <v>313.0</v>
      </c>
      <c r="C56" s="9">
        <v>1.22074778E8</v>
      </c>
      <c r="D56" s="9">
        <v>5.2669244E7</v>
      </c>
      <c r="E56" s="10" t="str">
        <f>IF(C56&gt;percent,"YES","NO")</f>
        <v>YES</v>
      </c>
      <c r="F56" s="19">
        <v>300000.0</v>
      </c>
      <c r="G56" s="12" t="str">
        <f t="shared" si="2"/>
        <v>NOT FUNDED</v>
      </c>
      <c r="H56" s="20">
        <f t="shared" si="3"/>
        <v>4686</v>
      </c>
      <c r="I56" s="14" t="str">
        <f t="shared" si="1"/>
        <v>Over Budget</v>
      </c>
    </row>
    <row r="57">
      <c r="A57" s="24" t="s">
        <v>1466</v>
      </c>
      <c r="B57" s="22">
        <v>295.0</v>
      </c>
      <c r="C57" s="9">
        <v>1.21338128E8</v>
      </c>
      <c r="D57" s="9">
        <v>4.0557252E7</v>
      </c>
      <c r="E57" s="10" t="str">
        <f>IF(C57&gt;percent,"YES","NO")</f>
        <v>YES</v>
      </c>
      <c r="F57" s="19">
        <v>500000.0</v>
      </c>
      <c r="G57" s="12" t="str">
        <f t="shared" si="2"/>
        <v>NOT FUNDED</v>
      </c>
      <c r="H57" s="20">
        <f t="shared" si="3"/>
        <v>4686</v>
      </c>
      <c r="I57" s="14" t="str">
        <f t="shared" si="1"/>
        <v>Over Budget</v>
      </c>
    </row>
    <row r="58">
      <c r="A58" s="24" t="s">
        <v>1467</v>
      </c>
      <c r="B58" s="22">
        <v>393.0</v>
      </c>
      <c r="C58" s="9">
        <v>1.19430482E8</v>
      </c>
      <c r="D58" s="9">
        <v>4.2747588E7</v>
      </c>
      <c r="E58" s="10" t="str">
        <f>IF(C58&gt;percent,"YES","NO")</f>
        <v>YES</v>
      </c>
      <c r="F58" s="19">
        <v>500000.0</v>
      </c>
      <c r="G58" s="12" t="str">
        <f t="shared" si="2"/>
        <v>NOT FUNDED</v>
      </c>
      <c r="H58" s="20">
        <f t="shared" si="3"/>
        <v>4686</v>
      </c>
      <c r="I58" s="14" t="str">
        <f t="shared" si="1"/>
        <v>Over Budget</v>
      </c>
    </row>
    <row r="59">
      <c r="A59" s="24" t="s">
        <v>1468</v>
      </c>
      <c r="B59" s="22">
        <v>339.0</v>
      </c>
      <c r="C59" s="9">
        <v>1.17644503E8</v>
      </c>
      <c r="D59" s="9">
        <v>3.5931033E7</v>
      </c>
      <c r="E59" s="10" t="str">
        <f>IF(C59&gt;percent,"YES","NO")</f>
        <v>YES</v>
      </c>
      <c r="F59" s="19">
        <v>306000.0</v>
      </c>
      <c r="G59" s="12" t="str">
        <f t="shared" si="2"/>
        <v>NOT FUNDED</v>
      </c>
      <c r="H59" s="20">
        <f t="shared" si="3"/>
        <v>4686</v>
      </c>
      <c r="I59" s="14" t="str">
        <f t="shared" si="1"/>
        <v>Over Budget</v>
      </c>
    </row>
    <row r="60">
      <c r="A60" s="24" t="s">
        <v>1469</v>
      </c>
      <c r="B60" s="22">
        <v>549.0</v>
      </c>
      <c r="C60" s="9">
        <v>1.12042192E8</v>
      </c>
      <c r="D60" s="9">
        <v>5.1841199E7</v>
      </c>
      <c r="E60" s="10" t="str">
        <f>IF(C60&gt;percent,"YES","NO")</f>
        <v>YES</v>
      </c>
      <c r="F60" s="19">
        <v>167000.0</v>
      </c>
      <c r="G60" s="12" t="str">
        <f t="shared" si="2"/>
        <v>NOT FUNDED</v>
      </c>
      <c r="H60" s="20">
        <f t="shared" si="3"/>
        <v>4686</v>
      </c>
      <c r="I60" s="14" t="str">
        <f t="shared" si="1"/>
        <v>Over Budget</v>
      </c>
    </row>
    <row r="61">
      <c r="A61" s="24" t="s">
        <v>1470</v>
      </c>
      <c r="B61" s="22">
        <v>503.0</v>
      </c>
      <c r="C61" s="9">
        <v>1.11708688E8</v>
      </c>
      <c r="D61" s="9">
        <v>4.6546401E7</v>
      </c>
      <c r="E61" s="10" t="str">
        <f>IF(C61&gt;percent,"YES","NO")</f>
        <v>YES</v>
      </c>
      <c r="F61" s="19">
        <v>228000.0</v>
      </c>
      <c r="G61" s="12" t="str">
        <f t="shared" si="2"/>
        <v>NOT FUNDED</v>
      </c>
      <c r="H61" s="20">
        <f t="shared" si="3"/>
        <v>4686</v>
      </c>
      <c r="I61" s="14" t="str">
        <f t="shared" si="1"/>
        <v>Over Budget</v>
      </c>
    </row>
    <row r="62">
      <c r="A62" s="24" t="s">
        <v>1471</v>
      </c>
      <c r="B62" s="22">
        <v>246.0</v>
      </c>
      <c r="C62" s="9">
        <v>1.11528071E8</v>
      </c>
      <c r="D62" s="9">
        <v>5.2559662E7</v>
      </c>
      <c r="E62" s="10" t="str">
        <f>IF(C62&gt;percent,"YES","NO")</f>
        <v>YES</v>
      </c>
      <c r="F62" s="19">
        <v>365000.0</v>
      </c>
      <c r="G62" s="12" t="str">
        <f t="shared" si="2"/>
        <v>NOT FUNDED</v>
      </c>
      <c r="H62" s="20">
        <f t="shared" si="3"/>
        <v>4686</v>
      </c>
      <c r="I62" s="14" t="str">
        <f t="shared" si="1"/>
        <v>Over Budget</v>
      </c>
    </row>
    <row r="63">
      <c r="A63" s="24" t="s">
        <v>1472</v>
      </c>
      <c r="B63" s="22">
        <v>428.0</v>
      </c>
      <c r="C63" s="9">
        <v>1.09934623E8</v>
      </c>
      <c r="D63" s="9">
        <v>4.6140125E7</v>
      </c>
      <c r="E63" s="10" t="str">
        <f>IF(C63&gt;percent,"YES","NO")</f>
        <v>YES</v>
      </c>
      <c r="F63" s="19">
        <v>400000.0</v>
      </c>
      <c r="G63" s="12" t="str">
        <f t="shared" si="2"/>
        <v>NOT FUNDED</v>
      </c>
      <c r="H63" s="20">
        <f t="shared" si="3"/>
        <v>4686</v>
      </c>
      <c r="I63" s="14" t="str">
        <f t="shared" si="1"/>
        <v>Over Budget</v>
      </c>
    </row>
    <row r="64">
      <c r="A64" s="24" t="s">
        <v>1473</v>
      </c>
      <c r="B64" s="22">
        <v>237.0</v>
      </c>
      <c r="C64" s="9">
        <v>1.05581682E8</v>
      </c>
      <c r="D64" s="9">
        <v>5.3140877E7</v>
      </c>
      <c r="E64" s="10" t="str">
        <f>IF(C64&gt;percent,"YES","NO")</f>
        <v>YES</v>
      </c>
      <c r="F64" s="19">
        <v>180000.0</v>
      </c>
      <c r="G64" s="12" t="str">
        <f t="shared" si="2"/>
        <v>NOT FUNDED</v>
      </c>
      <c r="H64" s="20">
        <f t="shared" si="3"/>
        <v>4686</v>
      </c>
      <c r="I64" s="14" t="str">
        <f t="shared" si="1"/>
        <v>Over Budget</v>
      </c>
    </row>
    <row r="65">
      <c r="A65" s="24" t="s">
        <v>1474</v>
      </c>
      <c r="B65" s="22">
        <v>415.0</v>
      </c>
      <c r="C65" s="9">
        <v>9.5502497E7</v>
      </c>
      <c r="D65" s="9">
        <v>5.3653267E7</v>
      </c>
      <c r="E65" s="10" t="str">
        <f>IF(C65&gt;percent,"YES","NO")</f>
        <v>YES</v>
      </c>
      <c r="F65" s="19">
        <v>295000.0</v>
      </c>
      <c r="G65" s="12" t="str">
        <f t="shared" si="2"/>
        <v>NOT FUNDED</v>
      </c>
      <c r="H65" s="20">
        <f t="shared" si="3"/>
        <v>4686</v>
      </c>
      <c r="I65" s="14" t="str">
        <f t="shared" si="1"/>
        <v>Over Budget</v>
      </c>
    </row>
    <row r="66">
      <c r="A66" s="24" t="s">
        <v>1475</v>
      </c>
      <c r="B66" s="22">
        <v>378.0</v>
      </c>
      <c r="C66" s="9">
        <v>9.5083554E7</v>
      </c>
      <c r="D66" s="9">
        <v>4.5064677E7</v>
      </c>
      <c r="E66" s="10" t="str">
        <f>IF(C66&gt;percent,"YES","NO")</f>
        <v>YES</v>
      </c>
      <c r="F66" s="19">
        <v>280000.0</v>
      </c>
      <c r="G66" s="12" t="str">
        <f t="shared" si="2"/>
        <v>NOT FUNDED</v>
      </c>
      <c r="H66" s="20">
        <f t="shared" si="3"/>
        <v>4686</v>
      </c>
      <c r="I66" s="14" t="str">
        <f t="shared" si="1"/>
        <v>Over Budget</v>
      </c>
    </row>
    <row r="67">
      <c r="A67" s="24" t="s">
        <v>1476</v>
      </c>
      <c r="B67" s="22">
        <v>334.0</v>
      </c>
      <c r="C67" s="9">
        <v>9.4600471E7</v>
      </c>
      <c r="D67" s="9">
        <v>4.4395542E7</v>
      </c>
      <c r="E67" s="10" t="str">
        <f>IF(C67&gt;percent,"YES","NO")</f>
        <v>YES</v>
      </c>
      <c r="F67" s="19">
        <v>75000.0</v>
      </c>
      <c r="G67" s="12" t="str">
        <f t="shared" si="2"/>
        <v>NOT FUNDED</v>
      </c>
      <c r="H67" s="20">
        <f t="shared" si="3"/>
        <v>4686</v>
      </c>
      <c r="I67" s="14" t="str">
        <f t="shared" si="1"/>
        <v>Over Budget</v>
      </c>
    </row>
    <row r="68">
      <c r="A68" s="24" t="s">
        <v>1477</v>
      </c>
      <c r="B68" s="22">
        <v>342.0</v>
      </c>
      <c r="C68" s="9">
        <v>9.178308E7</v>
      </c>
      <c r="D68" s="9">
        <v>4.1677511E7</v>
      </c>
      <c r="E68" s="10" t="str">
        <f>IF(C68&gt;percent,"YES","NO")</f>
        <v>YES</v>
      </c>
      <c r="F68" s="19">
        <v>20000.0</v>
      </c>
      <c r="G68" s="12" t="str">
        <f t="shared" si="2"/>
        <v>NOT FUNDED</v>
      </c>
      <c r="H68" s="20">
        <f t="shared" si="3"/>
        <v>4686</v>
      </c>
      <c r="I68" s="14" t="str">
        <f t="shared" si="1"/>
        <v>Over Budget</v>
      </c>
    </row>
    <row r="69">
      <c r="A69" s="24" t="s">
        <v>1478</v>
      </c>
      <c r="B69" s="22">
        <v>341.0</v>
      </c>
      <c r="C69" s="9">
        <v>9.1656931E7</v>
      </c>
      <c r="D69" s="9">
        <v>5.2263526E7</v>
      </c>
      <c r="E69" s="10" t="str">
        <f>IF(C69&gt;percent,"YES","NO")</f>
        <v>YES</v>
      </c>
      <c r="F69" s="19">
        <v>340000.0</v>
      </c>
      <c r="G69" s="12" t="str">
        <f t="shared" si="2"/>
        <v>NOT FUNDED</v>
      </c>
      <c r="H69" s="20">
        <f t="shared" si="3"/>
        <v>4686</v>
      </c>
      <c r="I69" s="14" t="str">
        <f t="shared" si="1"/>
        <v>Over Budget</v>
      </c>
    </row>
    <row r="70">
      <c r="A70" s="24" t="s">
        <v>1479</v>
      </c>
      <c r="B70" s="22">
        <v>391.0</v>
      </c>
      <c r="C70" s="9">
        <v>8.7636705E7</v>
      </c>
      <c r="D70" s="9">
        <v>4.3277406E7</v>
      </c>
      <c r="E70" s="10" t="str">
        <f>IF(C70&gt;percent,"YES","NO")</f>
        <v>YES</v>
      </c>
      <c r="F70" s="19">
        <v>500000.0</v>
      </c>
      <c r="G70" s="12" t="str">
        <f t="shared" si="2"/>
        <v>NOT FUNDED</v>
      </c>
      <c r="H70" s="20">
        <f t="shared" si="3"/>
        <v>4686</v>
      </c>
      <c r="I70" s="14" t="str">
        <f t="shared" si="1"/>
        <v>Over Budget</v>
      </c>
    </row>
    <row r="71">
      <c r="A71" s="24" t="s">
        <v>1480</v>
      </c>
      <c r="B71" s="22">
        <v>336.0</v>
      </c>
      <c r="C71" s="9">
        <v>8.749716E7</v>
      </c>
      <c r="D71" s="9">
        <v>5.1196885E7</v>
      </c>
      <c r="E71" s="10" t="str">
        <f>IF(C71&gt;percent,"YES","NO")</f>
        <v>YES</v>
      </c>
      <c r="F71" s="19">
        <v>341250.0</v>
      </c>
      <c r="G71" s="12" t="str">
        <f t="shared" si="2"/>
        <v>NOT FUNDED</v>
      </c>
      <c r="H71" s="20">
        <f t="shared" si="3"/>
        <v>4686</v>
      </c>
      <c r="I71" s="14" t="str">
        <f t="shared" si="1"/>
        <v>Over Budget</v>
      </c>
    </row>
    <row r="72">
      <c r="A72" s="24" t="s">
        <v>1481</v>
      </c>
      <c r="B72" s="22">
        <v>413.0</v>
      </c>
      <c r="C72" s="9">
        <v>8.6797277E7</v>
      </c>
      <c r="D72" s="9">
        <v>6.5050465E7</v>
      </c>
      <c r="E72" s="10" t="str">
        <f>IF(C72&gt;percent,"YES","NO")</f>
        <v>YES</v>
      </c>
      <c r="F72" s="19">
        <v>141714.0</v>
      </c>
      <c r="G72" s="12" t="str">
        <f t="shared" si="2"/>
        <v>NOT FUNDED</v>
      </c>
      <c r="H72" s="20">
        <f t="shared" si="3"/>
        <v>4686</v>
      </c>
      <c r="I72" s="14" t="str">
        <f t="shared" si="1"/>
        <v>Over Budget</v>
      </c>
    </row>
    <row r="73">
      <c r="A73" s="24" t="s">
        <v>1482</v>
      </c>
      <c r="B73" s="22">
        <v>202.0</v>
      </c>
      <c r="C73" s="9">
        <v>8.6445298E7</v>
      </c>
      <c r="D73" s="9">
        <v>4.5479357E7</v>
      </c>
      <c r="E73" s="10" t="str">
        <f>IF(C73&gt;percent,"YES","NO")</f>
        <v>YES</v>
      </c>
      <c r="F73" s="19">
        <v>180000.0</v>
      </c>
      <c r="G73" s="12" t="str">
        <f t="shared" si="2"/>
        <v>NOT FUNDED</v>
      </c>
      <c r="H73" s="20">
        <f t="shared" si="3"/>
        <v>4686</v>
      </c>
      <c r="I73" s="14" t="str">
        <f t="shared" si="1"/>
        <v>Over Budget</v>
      </c>
    </row>
    <row r="74">
      <c r="A74" s="24" t="s">
        <v>1483</v>
      </c>
      <c r="B74" s="22">
        <v>483.0</v>
      </c>
      <c r="C74" s="9">
        <v>8.557722E7</v>
      </c>
      <c r="D74" s="9">
        <v>5.1134714E7</v>
      </c>
      <c r="E74" s="10" t="str">
        <f>IF(C74&gt;percent,"YES","NO")</f>
        <v>YES</v>
      </c>
      <c r="F74" s="19">
        <v>269000.0</v>
      </c>
      <c r="G74" s="12" t="str">
        <f t="shared" si="2"/>
        <v>NOT FUNDED</v>
      </c>
      <c r="H74" s="20">
        <f t="shared" si="3"/>
        <v>4686</v>
      </c>
      <c r="I74" s="14" t="str">
        <f t="shared" si="1"/>
        <v>Over Budget</v>
      </c>
    </row>
    <row r="75">
      <c r="A75" s="24" t="s">
        <v>1484</v>
      </c>
      <c r="B75" s="22">
        <v>403.0</v>
      </c>
      <c r="C75" s="9">
        <v>8.1292391E7</v>
      </c>
      <c r="D75" s="9">
        <v>6.1349283E7</v>
      </c>
      <c r="E75" s="10" t="str">
        <f>IF(C75&gt;percent,"YES","NO")</f>
        <v>YES</v>
      </c>
      <c r="F75" s="19">
        <v>500000.0</v>
      </c>
      <c r="G75" s="12" t="str">
        <f t="shared" si="2"/>
        <v>NOT FUNDED</v>
      </c>
      <c r="H75" s="20">
        <f t="shared" si="3"/>
        <v>4686</v>
      </c>
      <c r="I75" s="14" t="str">
        <f t="shared" si="1"/>
        <v>Over Budget</v>
      </c>
    </row>
    <row r="76">
      <c r="A76" s="24" t="s">
        <v>1485</v>
      </c>
      <c r="B76" s="22">
        <v>296.0</v>
      </c>
      <c r="C76" s="9">
        <v>7.7986557E7</v>
      </c>
      <c r="D76" s="9">
        <v>3.5973324E7</v>
      </c>
      <c r="E76" s="10" t="str">
        <f>IF(C76&gt;percent,"YES","NO")</f>
        <v>YES</v>
      </c>
      <c r="F76" s="19">
        <v>497000.0</v>
      </c>
      <c r="G76" s="12" t="str">
        <f t="shared" si="2"/>
        <v>NOT FUNDED</v>
      </c>
      <c r="H76" s="20">
        <f t="shared" si="3"/>
        <v>4686</v>
      </c>
      <c r="I76" s="14" t="str">
        <f t="shared" si="1"/>
        <v>Over Budget</v>
      </c>
    </row>
    <row r="77">
      <c r="A77" s="24" t="s">
        <v>1486</v>
      </c>
      <c r="B77" s="22">
        <v>214.0</v>
      </c>
      <c r="C77" s="9">
        <v>7.6887403E7</v>
      </c>
      <c r="D77" s="9">
        <v>4.378674E7</v>
      </c>
      <c r="E77" s="10" t="str">
        <f>IF(C77&gt;percent,"YES","NO")</f>
        <v>YES</v>
      </c>
      <c r="F77" s="19">
        <v>150000.0</v>
      </c>
      <c r="G77" s="12" t="str">
        <f t="shared" si="2"/>
        <v>NOT FUNDED</v>
      </c>
      <c r="H77" s="20">
        <f t="shared" si="3"/>
        <v>4686</v>
      </c>
      <c r="I77" s="14" t="str">
        <f t="shared" si="1"/>
        <v>Over Budget</v>
      </c>
    </row>
    <row r="78">
      <c r="A78" s="24" t="s">
        <v>1487</v>
      </c>
      <c r="B78" s="22">
        <v>435.0</v>
      </c>
      <c r="C78" s="9">
        <v>7.3687406E7</v>
      </c>
      <c r="D78" s="9">
        <v>4.9757033E7</v>
      </c>
      <c r="E78" s="10" t="str">
        <f>IF(C78&gt;percent,"YES","NO")</f>
        <v>YES</v>
      </c>
      <c r="F78" s="19">
        <v>295000.0</v>
      </c>
      <c r="G78" s="12" t="str">
        <f t="shared" si="2"/>
        <v>NOT FUNDED</v>
      </c>
      <c r="H78" s="20">
        <f t="shared" si="3"/>
        <v>4686</v>
      </c>
      <c r="I78" s="14" t="str">
        <f t="shared" si="1"/>
        <v>Over Budget</v>
      </c>
    </row>
    <row r="79">
      <c r="A79" s="24" t="s">
        <v>1488</v>
      </c>
      <c r="B79" s="22">
        <v>354.0</v>
      </c>
      <c r="C79" s="9">
        <v>7.3296853E7</v>
      </c>
      <c r="D79" s="9">
        <v>5.1342531E7</v>
      </c>
      <c r="E79" s="10" t="str">
        <f>IF(C79&gt;percent,"YES","NO")</f>
        <v>YES</v>
      </c>
      <c r="F79" s="19">
        <v>370000.0</v>
      </c>
      <c r="G79" s="12" t="str">
        <f t="shared" si="2"/>
        <v>NOT FUNDED</v>
      </c>
      <c r="H79" s="20">
        <f t="shared" si="3"/>
        <v>4686</v>
      </c>
      <c r="I79" s="14" t="str">
        <f t="shared" si="1"/>
        <v>Over Budget</v>
      </c>
    </row>
    <row r="80">
      <c r="A80" s="24" t="s">
        <v>1489</v>
      </c>
      <c r="B80" s="22">
        <v>266.0</v>
      </c>
      <c r="C80" s="9">
        <v>7.2600856E7</v>
      </c>
      <c r="D80" s="9">
        <v>4.6456235E7</v>
      </c>
      <c r="E80" s="10" t="str">
        <f>IF(C80&gt;percent,"YES","NO")</f>
        <v>YES</v>
      </c>
      <c r="F80" s="19">
        <v>422625.0</v>
      </c>
      <c r="G80" s="12" t="str">
        <f t="shared" si="2"/>
        <v>NOT FUNDED</v>
      </c>
      <c r="H80" s="20">
        <f t="shared" si="3"/>
        <v>4686</v>
      </c>
      <c r="I80" s="14" t="str">
        <f t="shared" si="1"/>
        <v>Over Budget</v>
      </c>
    </row>
    <row r="81">
      <c r="A81" s="24" t="s">
        <v>1490</v>
      </c>
      <c r="B81" s="22">
        <v>398.0</v>
      </c>
      <c r="C81" s="9">
        <v>7.1571242E7</v>
      </c>
      <c r="D81" s="9">
        <v>4.8867482E7</v>
      </c>
      <c r="E81" s="10" t="str">
        <f>IF(C81&gt;percent,"YES","NO")</f>
        <v>YES</v>
      </c>
      <c r="F81" s="19">
        <v>295000.0</v>
      </c>
      <c r="G81" s="12" t="str">
        <f t="shared" si="2"/>
        <v>NOT FUNDED</v>
      </c>
      <c r="H81" s="20">
        <f t="shared" si="3"/>
        <v>4686</v>
      </c>
      <c r="I81" s="14" t="str">
        <f t="shared" si="1"/>
        <v>Over Budget</v>
      </c>
    </row>
    <row r="82">
      <c r="A82" s="24" t="s">
        <v>1491</v>
      </c>
      <c r="B82" s="22">
        <v>234.0</v>
      </c>
      <c r="C82" s="9">
        <v>6.726635E7</v>
      </c>
      <c r="D82" s="9">
        <v>4.7881467E7</v>
      </c>
      <c r="E82" s="10" t="str">
        <f>IF(C82&gt;percent,"YES","NO")</f>
        <v>YES</v>
      </c>
      <c r="F82" s="19">
        <v>145475.0</v>
      </c>
      <c r="G82" s="12" t="str">
        <f t="shared" si="2"/>
        <v>NOT FUNDED</v>
      </c>
      <c r="H82" s="20">
        <f t="shared" si="3"/>
        <v>4686</v>
      </c>
      <c r="I82" s="14" t="str">
        <f t="shared" si="1"/>
        <v>Over Budget</v>
      </c>
    </row>
    <row r="83">
      <c r="A83" s="23" t="s">
        <v>1492</v>
      </c>
      <c r="B83" s="22">
        <v>216.0</v>
      </c>
      <c r="C83" s="9">
        <v>6.6625782E7</v>
      </c>
      <c r="D83" s="9">
        <v>6.4578849E7</v>
      </c>
      <c r="E83" s="10" t="str">
        <f>IF(C83&gt;percent,"YES","NO")</f>
        <v>YES</v>
      </c>
      <c r="F83" s="19">
        <v>255000.0</v>
      </c>
      <c r="G83" s="12" t="str">
        <f t="shared" si="2"/>
        <v>NOT FUNDED</v>
      </c>
      <c r="H83" s="20">
        <f t="shared" si="3"/>
        <v>4686</v>
      </c>
      <c r="I83" s="14" t="str">
        <f t="shared" si="1"/>
        <v>Over Budget</v>
      </c>
    </row>
    <row r="84">
      <c r="A84" s="24" t="s">
        <v>1493</v>
      </c>
      <c r="B84" s="22">
        <v>305.0</v>
      </c>
      <c r="C84" s="9">
        <v>6.5490878E7</v>
      </c>
      <c r="D84" s="9">
        <v>4.424279E7</v>
      </c>
      <c r="E84" s="10" t="str">
        <f>IF(C84&gt;percent,"YES","NO")</f>
        <v>YES</v>
      </c>
      <c r="F84" s="19">
        <v>267000.0</v>
      </c>
      <c r="G84" s="12" t="str">
        <f t="shared" si="2"/>
        <v>NOT FUNDED</v>
      </c>
      <c r="H84" s="20">
        <f t="shared" si="3"/>
        <v>4686</v>
      </c>
      <c r="I84" s="14" t="str">
        <f t="shared" si="1"/>
        <v>Over Budget</v>
      </c>
    </row>
    <row r="85">
      <c r="A85" s="24" t="s">
        <v>1494</v>
      </c>
      <c r="B85" s="22">
        <v>206.0</v>
      </c>
      <c r="C85" s="9">
        <v>6.3980547E7</v>
      </c>
      <c r="D85" s="9">
        <v>4.7104176E7</v>
      </c>
      <c r="E85" s="10" t="str">
        <f>IF(C85&gt;percent,"YES","NO")</f>
        <v>YES</v>
      </c>
      <c r="F85" s="19">
        <v>145000.0</v>
      </c>
      <c r="G85" s="12" t="str">
        <f t="shared" si="2"/>
        <v>NOT FUNDED</v>
      </c>
      <c r="H85" s="20">
        <f t="shared" si="3"/>
        <v>4686</v>
      </c>
      <c r="I85" s="14" t="str">
        <f t="shared" si="1"/>
        <v>Over Budget</v>
      </c>
    </row>
    <row r="86">
      <c r="A86" s="24" t="s">
        <v>1495</v>
      </c>
      <c r="B86" s="22">
        <v>292.0</v>
      </c>
      <c r="C86" s="9">
        <v>6.3519176E7</v>
      </c>
      <c r="D86" s="9">
        <v>4.1931998E7</v>
      </c>
      <c r="E86" s="10" t="str">
        <f>IF(C86&gt;percent,"YES","NO")</f>
        <v>YES</v>
      </c>
      <c r="F86" s="19">
        <v>500000.0</v>
      </c>
      <c r="G86" s="12" t="str">
        <f t="shared" si="2"/>
        <v>NOT FUNDED</v>
      </c>
      <c r="H86" s="20">
        <f t="shared" si="3"/>
        <v>4686</v>
      </c>
      <c r="I86" s="14" t="str">
        <f t="shared" si="1"/>
        <v>Over Budget</v>
      </c>
    </row>
    <row r="87">
      <c r="A87" s="24" t="s">
        <v>1496</v>
      </c>
      <c r="B87" s="22">
        <v>254.0</v>
      </c>
      <c r="C87" s="9">
        <v>6.2453363E7</v>
      </c>
      <c r="D87" s="9">
        <v>5.5565397E7</v>
      </c>
      <c r="E87" s="10" t="str">
        <f>IF(C87&gt;percent,"YES","NO")</f>
        <v>YES</v>
      </c>
      <c r="F87" s="19">
        <v>263625.0</v>
      </c>
      <c r="G87" s="12" t="str">
        <f t="shared" si="2"/>
        <v>NOT FUNDED</v>
      </c>
      <c r="H87" s="20">
        <f t="shared" si="3"/>
        <v>4686</v>
      </c>
      <c r="I87" s="14" t="str">
        <f t="shared" si="1"/>
        <v>Over Budget</v>
      </c>
    </row>
    <row r="88">
      <c r="A88" s="24" t="s">
        <v>1497</v>
      </c>
      <c r="B88" s="22">
        <v>375.0</v>
      </c>
      <c r="C88" s="9">
        <v>6.230699E7</v>
      </c>
      <c r="D88" s="9">
        <v>4.8445555E7</v>
      </c>
      <c r="E88" s="10" t="str">
        <f>IF(C88&gt;percent,"YES","NO")</f>
        <v>YES</v>
      </c>
      <c r="F88" s="19">
        <v>385000.0</v>
      </c>
      <c r="G88" s="12" t="str">
        <f t="shared" si="2"/>
        <v>NOT FUNDED</v>
      </c>
      <c r="H88" s="20">
        <f t="shared" si="3"/>
        <v>4686</v>
      </c>
      <c r="I88" s="14" t="str">
        <f t="shared" si="1"/>
        <v>Over Budget</v>
      </c>
    </row>
    <row r="89">
      <c r="A89" s="24" t="s">
        <v>1498</v>
      </c>
      <c r="B89" s="22">
        <v>196.0</v>
      </c>
      <c r="C89" s="9">
        <v>6.0557247E7</v>
      </c>
      <c r="D89" s="9">
        <v>4.9818805E7</v>
      </c>
      <c r="E89" s="10" t="str">
        <f>IF(C89&gt;percent,"YES","NO")</f>
        <v>YES</v>
      </c>
      <c r="F89" s="19">
        <v>218000.0</v>
      </c>
      <c r="G89" s="12" t="str">
        <f t="shared" si="2"/>
        <v>NOT FUNDED</v>
      </c>
      <c r="H89" s="20">
        <f t="shared" si="3"/>
        <v>4686</v>
      </c>
      <c r="I89" s="14" t="str">
        <f t="shared" si="1"/>
        <v>Over Budget</v>
      </c>
    </row>
    <row r="90">
      <c r="A90" s="24" t="s">
        <v>1499</v>
      </c>
      <c r="B90" s="22">
        <v>197.0</v>
      </c>
      <c r="C90" s="9">
        <v>5.9847792E7</v>
      </c>
      <c r="D90" s="9">
        <v>4.8588695E7</v>
      </c>
      <c r="E90" s="10" t="str">
        <f>IF(C90&gt;percent,"YES","NO")</f>
        <v>YES</v>
      </c>
      <c r="F90" s="19">
        <v>64500.0</v>
      </c>
      <c r="G90" s="12" t="str">
        <f t="shared" si="2"/>
        <v>NOT FUNDED</v>
      </c>
      <c r="H90" s="20">
        <f t="shared" si="3"/>
        <v>4686</v>
      </c>
      <c r="I90" s="14" t="str">
        <f t="shared" si="1"/>
        <v>Over Budget</v>
      </c>
    </row>
    <row r="91">
      <c r="A91" s="24" t="s">
        <v>1500</v>
      </c>
      <c r="B91" s="22">
        <v>306.0</v>
      </c>
      <c r="C91" s="9">
        <v>5.8015881E7</v>
      </c>
      <c r="D91" s="9">
        <v>4.9355195E7</v>
      </c>
      <c r="E91" s="10" t="str">
        <f>IF(C91&gt;percent,"YES","NO")</f>
        <v>YES</v>
      </c>
      <c r="F91" s="19">
        <v>256286.0</v>
      </c>
      <c r="G91" s="12" t="str">
        <f t="shared" si="2"/>
        <v>NOT FUNDED</v>
      </c>
      <c r="H91" s="20">
        <f t="shared" si="3"/>
        <v>4686</v>
      </c>
      <c r="I91" s="14" t="str">
        <f t="shared" si="1"/>
        <v>Over Budget</v>
      </c>
    </row>
    <row r="92">
      <c r="A92" s="24" t="s">
        <v>1501</v>
      </c>
      <c r="B92" s="22">
        <v>324.0</v>
      </c>
      <c r="C92" s="9">
        <v>5.7015E7</v>
      </c>
      <c r="D92" s="9">
        <v>5.4502027E7</v>
      </c>
      <c r="E92" s="10" t="str">
        <f>IF(C92&gt;percent,"YES","NO")</f>
        <v>YES</v>
      </c>
      <c r="F92" s="19">
        <v>320000.0</v>
      </c>
      <c r="G92" s="12" t="str">
        <f t="shared" si="2"/>
        <v>NOT FUNDED</v>
      </c>
      <c r="H92" s="20">
        <f t="shared" si="3"/>
        <v>4686</v>
      </c>
      <c r="I92" s="14" t="str">
        <f t="shared" si="1"/>
        <v>Over Budget</v>
      </c>
    </row>
    <row r="93">
      <c r="A93" s="24" t="s">
        <v>1502</v>
      </c>
      <c r="B93" s="22">
        <v>274.0</v>
      </c>
      <c r="C93" s="9">
        <v>5.6879457E7</v>
      </c>
      <c r="D93" s="9">
        <v>4.5967787E7</v>
      </c>
      <c r="E93" s="10" t="str">
        <f>IF(C93&gt;percent,"YES","NO")</f>
        <v>YES</v>
      </c>
      <c r="F93" s="19">
        <v>45000.0</v>
      </c>
      <c r="G93" s="12" t="str">
        <f t="shared" si="2"/>
        <v>NOT FUNDED</v>
      </c>
      <c r="H93" s="20">
        <f t="shared" si="3"/>
        <v>4686</v>
      </c>
      <c r="I93" s="14" t="str">
        <f t="shared" si="1"/>
        <v>Over Budget</v>
      </c>
    </row>
    <row r="94">
      <c r="A94" s="24" t="s">
        <v>1503</v>
      </c>
      <c r="B94" s="22">
        <v>223.0</v>
      </c>
      <c r="C94" s="9">
        <v>5.5594244E7</v>
      </c>
      <c r="D94" s="9">
        <v>4.4330464E7</v>
      </c>
      <c r="E94" s="10" t="str">
        <f>IF(C94&gt;percent,"YES","NO")</f>
        <v>YES</v>
      </c>
      <c r="F94" s="19">
        <v>150000.0</v>
      </c>
      <c r="G94" s="12" t="str">
        <f t="shared" si="2"/>
        <v>NOT FUNDED</v>
      </c>
      <c r="H94" s="20">
        <f t="shared" si="3"/>
        <v>4686</v>
      </c>
      <c r="I94" s="14" t="str">
        <f t="shared" si="1"/>
        <v>Over Budget</v>
      </c>
    </row>
    <row r="95">
      <c r="A95" s="24" t="s">
        <v>1504</v>
      </c>
      <c r="B95" s="22">
        <v>252.0</v>
      </c>
      <c r="C95" s="9">
        <v>5.5056535E7</v>
      </c>
      <c r="D95" s="9">
        <v>4.4462721E7</v>
      </c>
      <c r="E95" s="10" t="str">
        <f>IF(C95&gt;percent,"YES","NO")</f>
        <v>YES</v>
      </c>
      <c r="F95" s="19">
        <v>347200.0</v>
      </c>
      <c r="G95" s="12" t="str">
        <f t="shared" si="2"/>
        <v>NOT FUNDED</v>
      </c>
      <c r="H95" s="20">
        <f t="shared" si="3"/>
        <v>4686</v>
      </c>
      <c r="I95" s="14" t="str">
        <f t="shared" si="1"/>
        <v>Over Budget</v>
      </c>
    </row>
    <row r="96">
      <c r="A96" s="24" t="s">
        <v>1505</v>
      </c>
      <c r="B96" s="22">
        <v>283.0</v>
      </c>
      <c r="C96" s="9">
        <v>5.4789138E7</v>
      </c>
      <c r="D96" s="9">
        <v>4.1767083E7</v>
      </c>
      <c r="E96" s="10" t="str">
        <f>IF(C96&gt;percent,"YES","NO")</f>
        <v>YES</v>
      </c>
      <c r="F96" s="19">
        <v>97142.0</v>
      </c>
      <c r="G96" s="12" t="str">
        <f t="shared" si="2"/>
        <v>NOT FUNDED</v>
      </c>
      <c r="H96" s="20">
        <f t="shared" si="3"/>
        <v>4686</v>
      </c>
      <c r="I96" s="14" t="str">
        <f t="shared" si="1"/>
        <v>Over Budget</v>
      </c>
    </row>
    <row r="97">
      <c r="A97" s="24" t="s">
        <v>1506</v>
      </c>
      <c r="B97" s="22">
        <v>188.0</v>
      </c>
      <c r="C97" s="9">
        <v>5.1825852E7</v>
      </c>
      <c r="D97" s="9">
        <v>4.6391187E7</v>
      </c>
      <c r="E97" s="10" t="str">
        <f>IF(C97&gt;percent,"YES","NO")</f>
        <v>YES</v>
      </c>
      <c r="F97" s="19">
        <v>180000.0</v>
      </c>
      <c r="G97" s="12" t="str">
        <f t="shared" si="2"/>
        <v>NOT FUNDED</v>
      </c>
      <c r="H97" s="20">
        <f t="shared" si="3"/>
        <v>4686</v>
      </c>
      <c r="I97" s="14" t="str">
        <f t="shared" si="1"/>
        <v>Over Budget</v>
      </c>
    </row>
    <row r="98">
      <c r="A98" s="24" t="s">
        <v>1507</v>
      </c>
      <c r="B98" s="22">
        <v>231.0</v>
      </c>
      <c r="C98" s="9">
        <v>5.1694609E7</v>
      </c>
      <c r="D98" s="9">
        <v>5.2477625E7</v>
      </c>
      <c r="E98" s="10" t="str">
        <f>IF(C98&gt;percent,"YES","NO")</f>
        <v>YES</v>
      </c>
      <c r="F98" s="19">
        <v>80000.0</v>
      </c>
      <c r="G98" s="12" t="str">
        <f t="shared" si="2"/>
        <v>NOT FUNDED</v>
      </c>
      <c r="H98" s="20">
        <f t="shared" si="3"/>
        <v>4686</v>
      </c>
      <c r="I98" s="14" t="str">
        <f t="shared" si="1"/>
        <v>Over Budget</v>
      </c>
    </row>
    <row r="99">
      <c r="A99" s="24" t="s">
        <v>1508</v>
      </c>
      <c r="B99" s="22">
        <v>209.0</v>
      </c>
      <c r="C99" s="9">
        <v>5.1167196E7</v>
      </c>
      <c r="D99" s="9">
        <v>4.7245601E7</v>
      </c>
      <c r="E99" s="10" t="str">
        <f>IF(C99&gt;percent,"YES","NO")</f>
        <v>YES</v>
      </c>
      <c r="F99" s="19">
        <v>246000.0</v>
      </c>
      <c r="G99" s="12" t="str">
        <f t="shared" si="2"/>
        <v>NOT FUNDED</v>
      </c>
      <c r="H99" s="20">
        <f t="shared" si="3"/>
        <v>4686</v>
      </c>
      <c r="I99" s="14" t="str">
        <f t="shared" si="1"/>
        <v>Over Budget</v>
      </c>
    </row>
    <row r="100">
      <c r="A100" s="24" t="s">
        <v>1509</v>
      </c>
      <c r="B100" s="22">
        <v>164.0</v>
      </c>
      <c r="C100" s="9">
        <v>5.0316565E7</v>
      </c>
      <c r="D100" s="9">
        <v>5.1837907E7</v>
      </c>
      <c r="E100" s="10" t="str">
        <f>IF(C100&gt;percent,"YES","NO")</f>
        <v>YES</v>
      </c>
      <c r="F100" s="19">
        <v>400000.0</v>
      </c>
      <c r="G100" s="12" t="str">
        <f t="shared" si="2"/>
        <v>NOT FUNDED</v>
      </c>
      <c r="H100" s="20">
        <f t="shared" si="3"/>
        <v>4686</v>
      </c>
      <c r="I100" s="14" t="str">
        <f t="shared" si="1"/>
        <v>Over Budget</v>
      </c>
    </row>
    <row r="101">
      <c r="A101" s="24" t="s">
        <v>1510</v>
      </c>
      <c r="B101" s="22">
        <v>237.0</v>
      </c>
      <c r="C101" s="9">
        <v>4.9528324E7</v>
      </c>
      <c r="D101" s="9">
        <v>5.7112653E7</v>
      </c>
      <c r="E101" s="10" t="str">
        <f>IF(C101&gt;percent,"YES","NO")</f>
        <v>YES</v>
      </c>
      <c r="F101" s="19">
        <v>500000.0</v>
      </c>
      <c r="G101" s="12" t="str">
        <f t="shared" si="2"/>
        <v>NOT FUNDED</v>
      </c>
      <c r="H101" s="20">
        <f t="shared" si="3"/>
        <v>4686</v>
      </c>
      <c r="I101" s="14" t="str">
        <f t="shared" si="1"/>
        <v>Over Budget</v>
      </c>
    </row>
    <row r="102">
      <c r="A102" s="24" t="s">
        <v>1511</v>
      </c>
      <c r="B102" s="22">
        <v>274.0</v>
      </c>
      <c r="C102" s="9">
        <v>4.6313057E7</v>
      </c>
      <c r="D102" s="9">
        <v>5.1830888E7</v>
      </c>
      <c r="E102" s="10" t="str">
        <f>IF(C102&gt;percent,"YES","NO")</f>
        <v>NO</v>
      </c>
      <c r="F102" s="19">
        <v>360000.0</v>
      </c>
      <c r="G102" s="12" t="str">
        <f t="shared" si="2"/>
        <v>NOT FUNDED</v>
      </c>
      <c r="H102" s="20">
        <f t="shared" si="3"/>
        <v>4686</v>
      </c>
      <c r="I102" s="14" t="str">
        <f t="shared" si="1"/>
        <v>Approval Threshold</v>
      </c>
    </row>
    <row r="103">
      <c r="A103" s="24" t="s">
        <v>1512</v>
      </c>
      <c r="B103" s="22">
        <v>258.0</v>
      </c>
      <c r="C103" s="9">
        <v>4.5686786E7</v>
      </c>
      <c r="D103" s="9">
        <v>4.9268074E7</v>
      </c>
      <c r="E103" s="10" t="str">
        <f>IF(C103&gt;percent,"YES","NO")</f>
        <v>NO</v>
      </c>
      <c r="F103" s="19">
        <v>421875.0</v>
      </c>
      <c r="G103" s="12" t="str">
        <f t="shared" si="2"/>
        <v>NOT FUNDED</v>
      </c>
      <c r="H103" s="20">
        <f t="shared" si="3"/>
        <v>4686</v>
      </c>
      <c r="I103" s="14" t="str">
        <f t="shared" si="1"/>
        <v>Approval Threshold</v>
      </c>
    </row>
    <row r="104">
      <c r="A104" s="24" t="s">
        <v>1513</v>
      </c>
      <c r="B104" s="22">
        <v>212.0</v>
      </c>
      <c r="C104" s="9">
        <v>4.5245824E7</v>
      </c>
      <c r="D104" s="9">
        <v>3.3213991E7</v>
      </c>
      <c r="E104" s="10" t="str">
        <f>IF(C104&gt;percent,"YES","NO")</f>
        <v>NO</v>
      </c>
      <c r="F104" s="19">
        <v>200000.0</v>
      </c>
      <c r="G104" s="12" t="str">
        <f t="shared" si="2"/>
        <v>NOT FUNDED</v>
      </c>
      <c r="H104" s="20">
        <f t="shared" si="3"/>
        <v>4686</v>
      </c>
      <c r="I104" s="14" t="str">
        <f t="shared" si="1"/>
        <v>Approval Threshold</v>
      </c>
    </row>
    <row r="105">
      <c r="A105" s="24" t="s">
        <v>1514</v>
      </c>
      <c r="B105" s="22">
        <v>200.0</v>
      </c>
      <c r="C105" s="9">
        <v>4.4656004E7</v>
      </c>
      <c r="D105" s="9">
        <v>4.8251282E7</v>
      </c>
      <c r="E105" s="10" t="str">
        <f>IF(C105&gt;percent,"YES","NO")</f>
        <v>NO</v>
      </c>
      <c r="F105" s="19">
        <v>200000.0</v>
      </c>
      <c r="G105" s="12" t="str">
        <f t="shared" si="2"/>
        <v>NOT FUNDED</v>
      </c>
      <c r="H105" s="20">
        <f t="shared" si="3"/>
        <v>4686</v>
      </c>
      <c r="I105" s="14" t="str">
        <f t="shared" si="1"/>
        <v>Approval Threshold</v>
      </c>
    </row>
    <row r="106">
      <c r="A106" s="24" t="s">
        <v>1515</v>
      </c>
      <c r="B106" s="22">
        <v>192.0</v>
      </c>
      <c r="C106" s="9">
        <v>4.4595673E7</v>
      </c>
      <c r="D106" s="9">
        <v>4.8210867E7</v>
      </c>
      <c r="E106" s="10" t="str">
        <f>IF(C106&gt;percent,"YES","NO")</f>
        <v>NO</v>
      </c>
      <c r="F106" s="19">
        <v>445000.0</v>
      </c>
      <c r="G106" s="12" t="str">
        <f t="shared" si="2"/>
        <v>NOT FUNDED</v>
      </c>
      <c r="H106" s="20">
        <f t="shared" si="3"/>
        <v>4686</v>
      </c>
      <c r="I106" s="14" t="str">
        <f t="shared" si="1"/>
        <v>Approval Threshold</v>
      </c>
    </row>
    <row r="107">
      <c r="A107" s="24" t="s">
        <v>1516</v>
      </c>
      <c r="B107" s="22">
        <v>279.0</v>
      </c>
      <c r="C107" s="9">
        <v>4.1235393E7</v>
      </c>
      <c r="D107" s="9">
        <v>5.8438385E7</v>
      </c>
      <c r="E107" s="10" t="str">
        <f>IF(C107&gt;percent,"YES","NO")</f>
        <v>NO</v>
      </c>
      <c r="F107" s="19">
        <v>375000.0</v>
      </c>
      <c r="G107" s="12" t="str">
        <f t="shared" si="2"/>
        <v>NOT FUNDED</v>
      </c>
      <c r="H107" s="20">
        <f t="shared" si="3"/>
        <v>4686</v>
      </c>
      <c r="I107" s="14" t="str">
        <f t="shared" si="1"/>
        <v>Approval Threshold</v>
      </c>
    </row>
    <row r="108">
      <c r="A108" s="24" t="s">
        <v>1517</v>
      </c>
      <c r="B108" s="22">
        <v>243.0</v>
      </c>
      <c r="C108" s="9">
        <v>3.9603045E7</v>
      </c>
      <c r="D108" s="9">
        <v>5.5615396E7</v>
      </c>
      <c r="E108" s="10" t="str">
        <f>IF(C108&gt;percent,"YES","NO")</f>
        <v>NO</v>
      </c>
      <c r="F108" s="19">
        <v>500000.0</v>
      </c>
      <c r="G108" s="12" t="str">
        <f t="shared" si="2"/>
        <v>NOT FUNDED</v>
      </c>
      <c r="H108" s="20">
        <f t="shared" si="3"/>
        <v>4686</v>
      </c>
      <c r="I108" s="14" t="str">
        <f t="shared" si="1"/>
        <v>Approval Threshold</v>
      </c>
    </row>
    <row r="109">
      <c r="A109" s="24" t="s">
        <v>1518</v>
      </c>
      <c r="B109" s="22">
        <v>196.0</v>
      </c>
      <c r="C109" s="9">
        <v>3.9114494E7</v>
      </c>
      <c r="D109" s="9">
        <v>5.3233904E7</v>
      </c>
      <c r="E109" s="10" t="str">
        <f>IF(C109&gt;percent,"YES","NO")</f>
        <v>NO</v>
      </c>
      <c r="F109" s="19">
        <v>500000.0</v>
      </c>
      <c r="G109" s="12" t="str">
        <f t="shared" si="2"/>
        <v>NOT FUNDED</v>
      </c>
      <c r="H109" s="20">
        <f t="shared" si="3"/>
        <v>4686</v>
      </c>
      <c r="I109" s="14" t="str">
        <f t="shared" si="1"/>
        <v>Approval Threshold</v>
      </c>
    </row>
    <row r="110">
      <c r="A110" s="24" t="s">
        <v>1519</v>
      </c>
      <c r="B110" s="22">
        <v>195.0</v>
      </c>
      <c r="C110" s="9">
        <v>3.8985951E7</v>
      </c>
      <c r="D110" s="9">
        <v>3.6475888E7</v>
      </c>
      <c r="E110" s="10" t="str">
        <f>IF(C110&gt;percent,"YES","NO")</f>
        <v>NO</v>
      </c>
      <c r="F110" s="19">
        <v>490000.0</v>
      </c>
      <c r="G110" s="12" t="str">
        <f t="shared" si="2"/>
        <v>NOT FUNDED</v>
      </c>
      <c r="H110" s="20">
        <f t="shared" si="3"/>
        <v>4686</v>
      </c>
      <c r="I110" s="14" t="str">
        <f t="shared" si="1"/>
        <v>Approval Threshold</v>
      </c>
    </row>
    <row r="111">
      <c r="A111" s="24" t="s">
        <v>1520</v>
      </c>
      <c r="B111" s="22">
        <v>179.0</v>
      </c>
      <c r="C111" s="9">
        <v>3.8922578E7</v>
      </c>
      <c r="D111" s="9">
        <v>3.2442569E7</v>
      </c>
      <c r="E111" s="10" t="str">
        <f>IF(C111&gt;percent,"YES","NO")</f>
        <v>NO</v>
      </c>
      <c r="F111" s="19">
        <v>251843.0</v>
      </c>
      <c r="G111" s="12" t="str">
        <f t="shared" si="2"/>
        <v>NOT FUNDED</v>
      </c>
      <c r="H111" s="20">
        <f t="shared" si="3"/>
        <v>4686</v>
      </c>
      <c r="I111" s="14" t="str">
        <f t="shared" si="1"/>
        <v>Approval Threshold</v>
      </c>
    </row>
    <row r="112">
      <c r="A112" s="24" t="s">
        <v>1521</v>
      </c>
      <c r="B112" s="22">
        <v>234.0</v>
      </c>
      <c r="C112" s="9">
        <v>3.8796467E7</v>
      </c>
      <c r="D112" s="9">
        <v>4.847685E7</v>
      </c>
      <c r="E112" s="10" t="str">
        <f>IF(C112&gt;percent,"YES","NO")</f>
        <v>NO</v>
      </c>
      <c r="F112" s="19">
        <v>450000.0</v>
      </c>
      <c r="G112" s="12" t="str">
        <f t="shared" si="2"/>
        <v>NOT FUNDED</v>
      </c>
      <c r="H112" s="20">
        <f t="shared" si="3"/>
        <v>4686</v>
      </c>
      <c r="I112" s="14" t="str">
        <f t="shared" si="1"/>
        <v>Approval Threshold</v>
      </c>
    </row>
    <row r="113">
      <c r="A113" s="24" t="s">
        <v>1522</v>
      </c>
      <c r="B113" s="22">
        <v>199.0</v>
      </c>
      <c r="C113" s="9">
        <v>3.8479177E7</v>
      </c>
      <c r="D113" s="9">
        <v>4.7687665E7</v>
      </c>
      <c r="E113" s="10" t="str">
        <f>IF(C113&gt;percent,"YES","NO")</f>
        <v>NO</v>
      </c>
      <c r="F113" s="19">
        <v>180000.0</v>
      </c>
      <c r="G113" s="12" t="str">
        <f t="shared" si="2"/>
        <v>NOT FUNDED</v>
      </c>
      <c r="H113" s="20">
        <f t="shared" si="3"/>
        <v>4686</v>
      </c>
      <c r="I113" s="14" t="str">
        <f t="shared" si="1"/>
        <v>Approval Threshold</v>
      </c>
    </row>
    <row r="114">
      <c r="A114" s="24" t="s">
        <v>1523</v>
      </c>
      <c r="B114" s="22">
        <v>200.0</v>
      </c>
      <c r="C114" s="9">
        <v>3.8388974E7</v>
      </c>
      <c r="D114" s="9">
        <v>4.3916126E7</v>
      </c>
      <c r="E114" s="10" t="str">
        <f>IF(C114&gt;percent,"YES","NO")</f>
        <v>NO</v>
      </c>
      <c r="F114" s="19">
        <v>418000.0</v>
      </c>
      <c r="G114" s="12" t="str">
        <f t="shared" si="2"/>
        <v>NOT FUNDED</v>
      </c>
      <c r="H114" s="20">
        <f t="shared" si="3"/>
        <v>4686</v>
      </c>
      <c r="I114" s="14" t="str">
        <f t="shared" si="1"/>
        <v>Approval Threshold</v>
      </c>
    </row>
    <row r="115">
      <c r="A115" s="24" t="s">
        <v>1524</v>
      </c>
      <c r="B115" s="22">
        <v>241.0</v>
      </c>
      <c r="C115" s="9">
        <v>3.8341735E7</v>
      </c>
      <c r="D115" s="9">
        <v>4.8061642E7</v>
      </c>
      <c r="E115" s="10" t="str">
        <f>IF(C115&gt;percent,"YES","NO")</f>
        <v>NO</v>
      </c>
      <c r="F115" s="19">
        <v>487900.0</v>
      </c>
      <c r="G115" s="12" t="str">
        <f t="shared" si="2"/>
        <v>NOT FUNDED</v>
      </c>
      <c r="H115" s="20">
        <f t="shared" si="3"/>
        <v>4686</v>
      </c>
      <c r="I115" s="14" t="str">
        <f t="shared" si="1"/>
        <v>Approval Threshold</v>
      </c>
    </row>
    <row r="116">
      <c r="A116" s="24" t="s">
        <v>1525</v>
      </c>
      <c r="B116" s="22">
        <v>222.0</v>
      </c>
      <c r="C116" s="9">
        <v>3.8167698E7</v>
      </c>
      <c r="D116" s="9">
        <v>4.7527891E7</v>
      </c>
      <c r="E116" s="10" t="str">
        <f>IF(C116&gt;percent,"YES","NO")</f>
        <v>NO</v>
      </c>
      <c r="F116" s="19">
        <v>235000.0</v>
      </c>
      <c r="G116" s="12" t="str">
        <f t="shared" si="2"/>
        <v>NOT FUNDED</v>
      </c>
      <c r="H116" s="20">
        <f t="shared" si="3"/>
        <v>4686</v>
      </c>
      <c r="I116" s="14" t="str">
        <f t="shared" si="1"/>
        <v>Approval Threshold</v>
      </c>
    </row>
    <row r="117">
      <c r="A117" s="24" t="s">
        <v>1526</v>
      </c>
      <c r="B117" s="22">
        <v>188.0</v>
      </c>
      <c r="C117" s="9">
        <v>3.5942668E7</v>
      </c>
      <c r="D117" s="9">
        <v>4.6942486E7</v>
      </c>
      <c r="E117" s="10" t="str">
        <f>IF(C117&gt;percent,"YES","NO")</f>
        <v>NO</v>
      </c>
      <c r="F117" s="19">
        <v>175000.0</v>
      </c>
      <c r="G117" s="12" t="str">
        <f t="shared" si="2"/>
        <v>NOT FUNDED</v>
      </c>
      <c r="H117" s="20">
        <f t="shared" si="3"/>
        <v>4686</v>
      </c>
      <c r="I117" s="14" t="str">
        <f t="shared" si="1"/>
        <v>Approval Threshold</v>
      </c>
    </row>
    <row r="118">
      <c r="A118" s="24" t="s">
        <v>1527</v>
      </c>
      <c r="B118" s="22">
        <v>186.0</v>
      </c>
      <c r="C118" s="9">
        <v>3.5928534E7</v>
      </c>
      <c r="D118" s="9">
        <v>5.1614038E7</v>
      </c>
      <c r="E118" s="10" t="str">
        <f>IF(C118&gt;percent,"YES","NO")</f>
        <v>NO</v>
      </c>
      <c r="F118" s="19">
        <v>490000.0</v>
      </c>
      <c r="G118" s="12" t="str">
        <f t="shared" si="2"/>
        <v>NOT FUNDED</v>
      </c>
      <c r="H118" s="20">
        <f t="shared" si="3"/>
        <v>4686</v>
      </c>
      <c r="I118" s="14" t="str">
        <f t="shared" si="1"/>
        <v>Approval Threshold</v>
      </c>
    </row>
    <row r="119">
      <c r="A119" s="24" t="s">
        <v>1528</v>
      </c>
      <c r="B119" s="22">
        <v>241.0</v>
      </c>
      <c r="C119" s="9">
        <v>3.5611996E7</v>
      </c>
      <c r="D119" s="9">
        <v>4.9284203E7</v>
      </c>
      <c r="E119" s="10" t="str">
        <f>IF(C119&gt;percent,"YES","NO")</f>
        <v>NO</v>
      </c>
      <c r="F119" s="19">
        <v>444200.0</v>
      </c>
      <c r="G119" s="12" t="str">
        <f t="shared" si="2"/>
        <v>NOT FUNDED</v>
      </c>
      <c r="H119" s="20">
        <f t="shared" si="3"/>
        <v>4686</v>
      </c>
      <c r="I119" s="14" t="str">
        <f t="shared" si="1"/>
        <v>Approval Threshold</v>
      </c>
    </row>
    <row r="120">
      <c r="A120" s="24" t="s">
        <v>1529</v>
      </c>
      <c r="B120" s="22">
        <v>252.0</v>
      </c>
      <c r="C120" s="9">
        <v>3.4727596E7</v>
      </c>
      <c r="D120" s="9">
        <v>5.8151852E7</v>
      </c>
      <c r="E120" s="10" t="str">
        <f>IF(C120&gt;percent,"YES","NO")</f>
        <v>NO</v>
      </c>
      <c r="F120" s="19">
        <v>500000.0</v>
      </c>
      <c r="G120" s="12" t="str">
        <f t="shared" si="2"/>
        <v>NOT FUNDED</v>
      </c>
      <c r="H120" s="20">
        <f t="shared" si="3"/>
        <v>4686</v>
      </c>
      <c r="I120" s="14" t="str">
        <f t="shared" si="1"/>
        <v>Approval Threshold</v>
      </c>
    </row>
    <row r="121">
      <c r="A121" s="24" t="s">
        <v>1530</v>
      </c>
      <c r="B121" s="22">
        <v>182.0</v>
      </c>
      <c r="C121" s="9">
        <v>3.4113478E7</v>
      </c>
      <c r="D121" s="9">
        <v>4.5993348E7</v>
      </c>
      <c r="E121" s="10" t="str">
        <f>IF(C121&gt;percent,"YES","NO")</f>
        <v>NO</v>
      </c>
      <c r="F121" s="19">
        <v>199000.0</v>
      </c>
      <c r="G121" s="12" t="str">
        <f t="shared" si="2"/>
        <v>NOT FUNDED</v>
      </c>
      <c r="H121" s="20">
        <f t="shared" si="3"/>
        <v>4686</v>
      </c>
      <c r="I121" s="14" t="str">
        <f t="shared" si="1"/>
        <v>Approval Threshold</v>
      </c>
    </row>
    <row r="122">
      <c r="A122" s="24" t="s">
        <v>1531</v>
      </c>
      <c r="B122" s="22">
        <v>231.0</v>
      </c>
      <c r="C122" s="9">
        <v>3.4103978E7</v>
      </c>
      <c r="D122" s="9">
        <v>5.5267851E7</v>
      </c>
      <c r="E122" s="10" t="str">
        <f>IF(C122&gt;percent,"YES","NO")</f>
        <v>NO</v>
      </c>
      <c r="F122" s="19">
        <v>500000.0</v>
      </c>
      <c r="G122" s="12" t="str">
        <f t="shared" si="2"/>
        <v>NOT FUNDED</v>
      </c>
      <c r="H122" s="20">
        <f t="shared" si="3"/>
        <v>4686</v>
      </c>
      <c r="I122" s="14" t="str">
        <f t="shared" si="1"/>
        <v>Approval Threshold</v>
      </c>
    </row>
    <row r="123">
      <c r="A123" s="24" t="s">
        <v>1532</v>
      </c>
      <c r="B123" s="22">
        <v>228.0</v>
      </c>
      <c r="C123" s="9">
        <v>3.3521824E7</v>
      </c>
      <c r="D123" s="9">
        <v>4.9137766E7</v>
      </c>
      <c r="E123" s="10" t="str">
        <f>IF(C123&gt;percent,"YES","NO")</f>
        <v>NO</v>
      </c>
      <c r="F123" s="19">
        <v>390000.0</v>
      </c>
      <c r="G123" s="12" t="str">
        <f t="shared" si="2"/>
        <v>NOT FUNDED</v>
      </c>
      <c r="H123" s="20">
        <f t="shared" si="3"/>
        <v>4686</v>
      </c>
      <c r="I123" s="14" t="str">
        <f t="shared" si="1"/>
        <v>Approval Threshold</v>
      </c>
    </row>
    <row r="124">
      <c r="A124" s="24" t="s">
        <v>1533</v>
      </c>
      <c r="B124" s="22">
        <v>188.0</v>
      </c>
      <c r="C124" s="9">
        <v>3.3344475E7</v>
      </c>
      <c r="D124" s="9">
        <v>5.4821066E7</v>
      </c>
      <c r="E124" s="10" t="str">
        <f>IF(C124&gt;percent,"YES","NO")</f>
        <v>NO</v>
      </c>
      <c r="F124" s="19">
        <v>500000.0</v>
      </c>
      <c r="G124" s="12" t="str">
        <f t="shared" si="2"/>
        <v>NOT FUNDED</v>
      </c>
      <c r="H124" s="20">
        <f t="shared" si="3"/>
        <v>4686</v>
      </c>
      <c r="I124" s="14" t="str">
        <f t="shared" si="1"/>
        <v>Approval Threshold</v>
      </c>
    </row>
    <row r="125">
      <c r="A125" s="24" t="s">
        <v>1534</v>
      </c>
      <c r="B125" s="22">
        <v>152.0</v>
      </c>
      <c r="C125" s="9">
        <v>3.2915016E7</v>
      </c>
      <c r="D125" s="9">
        <v>5.091971E7</v>
      </c>
      <c r="E125" s="10" t="str">
        <f>IF(C125&gt;percent,"YES","NO")</f>
        <v>NO</v>
      </c>
      <c r="F125" s="19">
        <v>120000.0</v>
      </c>
      <c r="G125" s="12" t="str">
        <f t="shared" si="2"/>
        <v>NOT FUNDED</v>
      </c>
      <c r="H125" s="20">
        <f t="shared" si="3"/>
        <v>4686</v>
      </c>
      <c r="I125" s="14" t="str">
        <f t="shared" si="1"/>
        <v>Approval Threshold</v>
      </c>
    </row>
    <row r="126">
      <c r="A126" s="24" t="s">
        <v>1535</v>
      </c>
      <c r="B126" s="22">
        <v>185.0</v>
      </c>
      <c r="C126" s="9">
        <v>3.285911E7</v>
      </c>
      <c r="D126" s="9">
        <v>4.9503066E7</v>
      </c>
      <c r="E126" s="10" t="str">
        <f>IF(C126&gt;percent,"YES","NO")</f>
        <v>NO</v>
      </c>
      <c r="F126" s="19">
        <v>93300.0</v>
      </c>
      <c r="G126" s="12" t="str">
        <f t="shared" si="2"/>
        <v>NOT FUNDED</v>
      </c>
      <c r="H126" s="20">
        <f t="shared" si="3"/>
        <v>4686</v>
      </c>
      <c r="I126" s="14" t="str">
        <f t="shared" si="1"/>
        <v>Approval Threshold</v>
      </c>
    </row>
    <row r="127">
      <c r="A127" s="24" t="s">
        <v>1536</v>
      </c>
      <c r="B127" s="22">
        <v>189.0</v>
      </c>
      <c r="C127" s="9">
        <v>3.2810943E7</v>
      </c>
      <c r="D127" s="9">
        <v>5.5309767E7</v>
      </c>
      <c r="E127" s="10" t="str">
        <f>IF(C127&gt;percent,"YES","NO")</f>
        <v>NO</v>
      </c>
      <c r="F127" s="19">
        <v>296770.0</v>
      </c>
      <c r="G127" s="12" t="str">
        <f t="shared" si="2"/>
        <v>NOT FUNDED</v>
      </c>
      <c r="H127" s="20">
        <f t="shared" si="3"/>
        <v>4686</v>
      </c>
      <c r="I127" s="14" t="str">
        <f t="shared" si="1"/>
        <v>Approval Threshold</v>
      </c>
    </row>
    <row r="128">
      <c r="A128" s="24" t="s">
        <v>1537</v>
      </c>
      <c r="B128" s="22">
        <v>177.0</v>
      </c>
      <c r="C128" s="9">
        <v>3.2604205E7</v>
      </c>
      <c r="D128" s="9">
        <v>4.5364152E7</v>
      </c>
      <c r="E128" s="10" t="str">
        <f>IF(C128&gt;percent,"YES","NO")</f>
        <v>NO</v>
      </c>
      <c r="F128" s="19">
        <v>136000.0</v>
      </c>
      <c r="G128" s="12" t="str">
        <f t="shared" si="2"/>
        <v>NOT FUNDED</v>
      </c>
      <c r="H128" s="20">
        <f t="shared" si="3"/>
        <v>4686</v>
      </c>
      <c r="I128" s="14" t="str">
        <f t="shared" si="1"/>
        <v>Approval Threshold</v>
      </c>
    </row>
    <row r="129">
      <c r="A129" s="24" t="s">
        <v>1538</v>
      </c>
      <c r="B129" s="22">
        <v>167.0</v>
      </c>
      <c r="C129" s="9">
        <v>3.2404227E7</v>
      </c>
      <c r="D129" s="9">
        <v>5.6178159E7</v>
      </c>
      <c r="E129" s="10" t="str">
        <f>IF(C129&gt;percent,"YES","NO")</f>
        <v>NO</v>
      </c>
      <c r="F129" s="19">
        <v>500000.0</v>
      </c>
      <c r="G129" s="12" t="str">
        <f t="shared" si="2"/>
        <v>NOT FUNDED</v>
      </c>
      <c r="H129" s="20">
        <f t="shared" si="3"/>
        <v>4686</v>
      </c>
      <c r="I129" s="14" t="str">
        <f t="shared" si="1"/>
        <v>Approval Threshold</v>
      </c>
    </row>
    <row r="130">
      <c r="A130" s="24" t="s">
        <v>1539</v>
      </c>
      <c r="B130" s="22">
        <v>193.0</v>
      </c>
      <c r="C130" s="9">
        <v>3.2330492E7</v>
      </c>
      <c r="D130" s="9">
        <v>4.8479463E7</v>
      </c>
      <c r="E130" s="10" t="str">
        <f>IF(C130&gt;percent,"YES","NO")</f>
        <v>NO</v>
      </c>
      <c r="F130" s="19">
        <v>260000.0</v>
      </c>
      <c r="G130" s="12" t="str">
        <f t="shared" si="2"/>
        <v>NOT FUNDED</v>
      </c>
      <c r="H130" s="20">
        <f t="shared" si="3"/>
        <v>4686</v>
      </c>
      <c r="I130" s="14" t="str">
        <f t="shared" si="1"/>
        <v>Approval Threshold</v>
      </c>
    </row>
    <row r="131">
      <c r="A131" s="24" t="s">
        <v>1540</v>
      </c>
      <c r="B131" s="22">
        <v>225.0</v>
      </c>
      <c r="C131" s="9">
        <v>3.2260828E7</v>
      </c>
      <c r="D131" s="9">
        <v>4.999759E7</v>
      </c>
      <c r="E131" s="10" t="str">
        <f>IF(C131&gt;percent,"YES","NO")</f>
        <v>NO</v>
      </c>
      <c r="F131" s="19">
        <v>494000.0</v>
      </c>
      <c r="G131" s="12" t="str">
        <f t="shared" si="2"/>
        <v>NOT FUNDED</v>
      </c>
      <c r="H131" s="20">
        <f t="shared" si="3"/>
        <v>4686</v>
      </c>
      <c r="I131" s="14" t="str">
        <f t="shared" si="1"/>
        <v>Approval Threshold</v>
      </c>
    </row>
    <row r="132">
      <c r="A132" s="24" t="s">
        <v>1541</v>
      </c>
      <c r="B132" s="22">
        <v>229.0</v>
      </c>
      <c r="C132" s="9">
        <v>3.2125253E7</v>
      </c>
      <c r="D132" s="9">
        <v>4.1041363E7</v>
      </c>
      <c r="E132" s="10" t="str">
        <f>IF(C132&gt;percent,"YES","NO")</f>
        <v>NO</v>
      </c>
      <c r="F132" s="19">
        <v>44000.0</v>
      </c>
      <c r="G132" s="12" t="str">
        <f t="shared" si="2"/>
        <v>NOT FUNDED</v>
      </c>
      <c r="H132" s="20">
        <f t="shared" si="3"/>
        <v>4686</v>
      </c>
      <c r="I132" s="14" t="str">
        <f t="shared" si="1"/>
        <v>Approval Threshold</v>
      </c>
    </row>
    <row r="133">
      <c r="A133" s="24" t="s">
        <v>1542</v>
      </c>
      <c r="B133" s="22">
        <v>193.0</v>
      </c>
      <c r="C133" s="9">
        <v>3.2022367E7</v>
      </c>
      <c r="D133" s="9">
        <v>5.1809643E7</v>
      </c>
      <c r="E133" s="10" t="str">
        <f>IF(C133&gt;percent,"YES","NO")</f>
        <v>NO</v>
      </c>
      <c r="F133" s="19">
        <v>396750.0</v>
      </c>
      <c r="G133" s="12" t="str">
        <f t="shared" si="2"/>
        <v>NOT FUNDED</v>
      </c>
      <c r="H133" s="20">
        <f t="shared" si="3"/>
        <v>4686</v>
      </c>
      <c r="I133" s="14" t="str">
        <f t="shared" si="1"/>
        <v>Approval Threshold</v>
      </c>
    </row>
    <row r="134">
      <c r="A134" s="24" t="s">
        <v>1543</v>
      </c>
      <c r="B134" s="22">
        <v>219.0</v>
      </c>
      <c r="C134" s="9">
        <v>3.1984361E7</v>
      </c>
      <c r="D134" s="9">
        <v>5.00184E7</v>
      </c>
      <c r="E134" s="10" t="str">
        <f>IF(C134&gt;percent,"YES","NO")</f>
        <v>NO</v>
      </c>
      <c r="F134" s="19">
        <v>336000.0</v>
      </c>
      <c r="G134" s="12" t="str">
        <f t="shared" si="2"/>
        <v>NOT FUNDED</v>
      </c>
      <c r="H134" s="20">
        <f t="shared" si="3"/>
        <v>4686</v>
      </c>
      <c r="I134" s="14" t="str">
        <f t="shared" si="1"/>
        <v>Approval Threshold</v>
      </c>
    </row>
    <row r="135">
      <c r="A135" s="24" t="s">
        <v>1544</v>
      </c>
      <c r="B135" s="22">
        <v>159.0</v>
      </c>
      <c r="C135" s="9">
        <v>3.1883422E7</v>
      </c>
      <c r="D135" s="9">
        <v>5.3380353E7</v>
      </c>
      <c r="E135" s="10" t="str">
        <f>IF(C135&gt;percent,"YES","NO")</f>
        <v>NO</v>
      </c>
      <c r="F135" s="19">
        <v>500000.0</v>
      </c>
      <c r="G135" s="12" t="str">
        <f t="shared" si="2"/>
        <v>NOT FUNDED</v>
      </c>
      <c r="H135" s="20">
        <f t="shared" si="3"/>
        <v>4686</v>
      </c>
      <c r="I135" s="14" t="str">
        <f t="shared" si="1"/>
        <v>Approval Threshold</v>
      </c>
    </row>
    <row r="136">
      <c r="A136" s="24" t="s">
        <v>1545</v>
      </c>
      <c r="B136" s="22">
        <v>194.0</v>
      </c>
      <c r="C136" s="9">
        <v>3.1613874E7</v>
      </c>
      <c r="D136" s="9">
        <v>4.9716628E7</v>
      </c>
      <c r="E136" s="10" t="str">
        <f>IF(C136&gt;percent,"YES","NO")</f>
        <v>NO</v>
      </c>
      <c r="F136" s="19">
        <v>450000.0</v>
      </c>
      <c r="G136" s="12" t="str">
        <f t="shared" si="2"/>
        <v>NOT FUNDED</v>
      </c>
      <c r="H136" s="20">
        <f t="shared" si="3"/>
        <v>4686</v>
      </c>
      <c r="I136" s="14" t="str">
        <f t="shared" si="1"/>
        <v>Approval Threshold</v>
      </c>
    </row>
    <row r="137">
      <c r="A137" s="24" t="s">
        <v>1546</v>
      </c>
      <c r="B137" s="22">
        <v>219.0</v>
      </c>
      <c r="C137" s="9">
        <v>3.0864744E7</v>
      </c>
      <c r="D137" s="9">
        <v>5.0535816E7</v>
      </c>
      <c r="E137" s="10" t="str">
        <f>IF(C137&gt;percent,"YES","NO")</f>
        <v>NO</v>
      </c>
      <c r="F137" s="19">
        <v>420921.0</v>
      </c>
      <c r="G137" s="12" t="str">
        <f t="shared" si="2"/>
        <v>NOT FUNDED</v>
      </c>
      <c r="H137" s="20">
        <f t="shared" si="3"/>
        <v>4686</v>
      </c>
      <c r="I137" s="14" t="str">
        <f t="shared" si="1"/>
        <v>Approval Threshold</v>
      </c>
    </row>
    <row r="138">
      <c r="A138" s="24" t="s">
        <v>1547</v>
      </c>
      <c r="B138" s="22">
        <v>255.0</v>
      </c>
      <c r="C138" s="9">
        <v>3.0349345E7</v>
      </c>
      <c r="D138" s="9">
        <v>5.0691396E7</v>
      </c>
      <c r="E138" s="10" t="str">
        <f>IF(C138&gt;percent,"YES","NO")</f>
        <v>NO</v>
      </c>
      <c r="F138" s="19">
        <v>275000.0</v>
      </c>
      <c r="G138" s="12" t="str">
        <f t="shared" si="2"/>
        <v>NOT FUNDED</v>
      </c>
      <c r="H138" s="20">
        <f t="shared" si="3"/>
        <v>4686</v>
      </c>
      <c r="I138" s="14" t="str">
        <f t="shared" si="1"/>
        <v>Approval Threshold</v>
      </c>
    </row>
    <row r="139">
      <c r="A139" s="24" t="s">
        <v>1548</v>
      </c>
      <c r="B139" s="22">
        <v>173.0</v>
      </c>
      <c r="C139" s="9">
        <v>2.9631906E7</v>
      </c>
      <c r="D139" s="9">
        <v>4.7168501E7</v>
      </c>
      <c r="E139" s="10" t="str">
        <f>IF(C139&gt;percent,"YES","NO")</f>
        <v>NO</v>
      </c>
      <c r="F139" s="19">
        <v>280000.0</v>
      </c>
      <c r="G139" s="12" t="str">
        <f t="shared" si="2"/>
        <v>NOT FUNDED</v>
      </c>
      <c r="H139" s="20">
        <f t="shared" si="3"/>
        <v>4686</v>
      </c>
      <c r="I139" s="14" t="str">
        <f t="shared" si="1"/>
        <v>Approval Threshold</v>
      </c>
    </row>
    <row r="140">
      <c r="A140" s="24" t="s">
        <v>1549</v>
      </c>
      <c r="B140" s="22">
        <v>251.0</v>
      </c>
      <c r="C140" s="9">
        <v>2.9610671E7</v>
      </c>
      <c r="D140" s="9">
        <v>5.4222934E7</v>
      </c>
      <c r="E140" s="10" t="str">
        <f>IF(C140&gt;percent,"YES","NO")</f>
        <v>NO</v>
      </c>
      <c r="F140" s="19">
        <v>167000.0</v>
      </c>
      <c r="G140" s="12" t="str">
        <f t="shared" si="2"/>
        <v>NOT FUNDED</v>
      </c>
      <c r="H140" s="20">
        <f t="shared" si="3"/>
        <v>4686</v>
      </c>
      <c r="I140" s="14" t="str">
        <f t="shared" si="1"/>
        <v>Approval Threshold</v>
      </c>
    </row>
    <row r="141">
      <c r="A141" s="24" t="s">
        <v>1550</v>
      </c>
      <c r="B141" s="22">
        <v>178.0</v>
      </c>
      <c r="C141" s="9">
        <v>2.9603088E7</v>
      </c>
      <c r="D141" s="9">
        <v>4.8100095E7</v>
      </c>
      <c r="E141" s="10" t="str">
        <f>IF(C141&gt;percent,"YES","NO")</f>
        <v>NO</v>
      </c>
      <c r="F141" s="19">
        <v>490000.0</v>
      </c>
      <c r="G141" s="12" t="str">
        <f t="shared" si="2"/>
        <v>NOT FUNDED</v>
      </c>
      <c r="H141" s="20">
        <f t="shared" si="3"/>
        <v>4686</v>
      </c>
      <c r="I141" s="14" t="str">
        <f t="shared" si="1"/>
        <v>Approval Threshold</v>
      </c>
    </row>
    <row r="142">
      <c r="A142" s="24" t="s">
        <v>1551</v>
      </c>
      <c r="B142" s="22">
        <v>143.0</v>
      </c>
      <c r="C142" s="9">
        <v>2.9460648E7</v>
      </c>
      <c r="D142" s="9">
        <v>5.1261784E7</v>
      </c>
      <c r="E142" s="10" t="str">
        <f>IF(C142&gt;percent,"YES","NO")</f>
        <v>NO</v>
      </c>
      <c r="F142" s="19">
        <v>500000.0</v>
      </c>
      <c r="G142" s="12" t="str">
        <f t="shared" si="2"/>
        <v>NOT FUNDED</v>
      </c>
      <c r="H142" s="20">
        <f t="shared" si="3"/>
        <v>4686</v>
      </c>
      <c r="I142" s="14" t="str">
        <f t="shared" si="1"/>
        <v>Approval Threshold</v>
      </c>
    </row>
    <row r="143">
      <c r="A143" s="24" t="s">
        <v>1552</v>
      </c>
      <c r="B143" s="22">
        <v>191.0</v>
      </c>
      <c r="C143" s="9">
        <v>2.867776E7</v>
      </c>
      <c r="D143" s="9">
        <v>4.7315441E7</v>
      </c>
      <c r="E143" s="10" t="str">
        <f>IF(C143&gt;percent,"YES","NO")</f>
        <v>NO</v>
      </c>
      <c r="F143" s="19">
        <v>108571.0</v>
      </c>
      <c r="G143" s="12" t="str">
        <f t="shared" si="2"/>
        <v>NOT FUNDED</v>
      </c>
      <c r="H143" s="20">
        <f t="shared" si="3"/>
        <v>4686</v>
      </c>
      <c r="I143" s="14" t="str">
        <f t="shared" si="1"/>
        <v>Approval Threshold</v>
      </c>
    </row>
    <row r="144">
      <c r="A144" s="24" t="s">
        <v>1553</v>
      </c>
      <c r="B144" s="22">
        <v>185.0</v>
      </c>
      <c r="C144" s="9">
        <v>2.8583372E7</v>
      </c>
      <c r="D144" s="9">
        <v>4.7242814E7</v>
      </c>
      <c r="E144" s="10" t="str">
        <f>IF(C144&gt;percent,"YES","NO")</f>
        <v>NO</v>
      </c>
      <c r="F144" s="19">
        <v>450000.0</v>
      </c>
      <c r="G144" s="12" t="str">
        <f t="shared" si="2"/>
        <v>NOT FUNDED</v>
      </c>
      <c r="H144" s="20">
        <f t="shared" si="3"/>
        <v>4686</v>
      </c>
      <c r="I144" s="14" t="str">
        <f t="shared" si="1"/>
        <v>Approval Threshold</v>
      </c>
    </row>
    <row r="145">
      <c r="A145" s="24" t="s">
        <v>1554</v>
      </c>
      <c r="B145" s="22">
        <v>201.0</v>
      </c>
      <c r="C145" s="9">
        <v>2.8010248E7</v>
      </c>
      <c r="D145" s="9">
        <v>4.6929791E7</v>
      </c>
      <c r="E145" s="10" t="str">
        <f>IF(C145&gt;percent,"YES","NO")</f>
        <v>NO</v>
      </c>
      <c r="F145" s="19">
        <v>478000.0</v>
      </c>
      <c r="G145" s="12" t="str">
        <f t="shared" si="2"/>
        <v>NOT FUNDED</v>
      </c>
      <c r="H145" s="20">
        <f t="shared" si="3"/>
        <v>4686</v>
      </c>
      <c r="I145" s="14" t="str">
        <f t="shared" si="1"/>
        <v>Approval Threshold</v>
      </c>
    </row>
    <row r="146">
      <c r="A146" s="24" t="s">
        <v>1555</v>
      </c>
      <c r="B146" s="22">
        <v>167.0</v>
      </c>
      <c r="C146" s="9">
        <v>2.7765956E7</v>
      </c>
      <c r="D146" s="9">
        <v>4.50774E7</v>
      </c>
      <c r="E146" s="10" t="str">
        <f>IF(C146&gt;percent,"YES","NO")</f>
        <v>NO</v>
      </c>
      <c r="F146" s="19">
        <v>92000.0</v>
      </c>
      <c r="G146" s="12" t="str">
        <f t="shared" si="2"/>
        <v>NOT FUNDED</v>
      </c>
      <c r="H146" s="20">
        <f t="shared" si="3"/>
        <v>4686</v>
      </c>
      <c r="I146" s="14" t="str">
        <f t="shared" si="1"/>
        <v>Approval Threshold</v>
      </c>
    </row>
    <row r="147">
      <c r="A147" s="24" t="s">
        <v>1556</v>
      </c>
      <c r="B147" s="22">
        <v>234.0</v>
      </c>
      <c r="C147" s="9">
        <v>2.76181E7</v>
      </c>
      <c r="D147" s="9">
        <v>5.61592E7</v>
      </c>
      <c r="E147" s="10" t="str">
        <f>IF(C147&gt;percent,"YES","NO")</f>
        <v>NO</v>
      </c>
      <c r="F147" s="19">
        <v>100000.0</v>
      </c>
      <c r="G147" s="12" t="str">
        <f t="shared" si="2"/>
        <v>NOT FUNDED</v>
      </c>
      <c r="H147" s="20">
        <f t="shared" si="3"/>
        <v>4686</v>
      </c>
      <c r="I147" s="14" t="str">
        <f t="shared" si="1"/>
        <v>Approval Threshold</v>
      </c>
    </row>
    <row r="148">
      <c r="A148" s="24" t="s">
        <v>1557</v>
      </c>
      <c r="B148" s="22">
        <v>169.0</v>
      </c>
      <c r="C148" s="9">
        <v>2.7321456E7</v>
      </c>
      <c r="D148" s="9">
        <v>4.6825107E7</v>
      </c>
      <c r="E148" s="10" t="str">
        <f>IF(C148&gt;percent,"YES","NO")</f>
        <v>NO</v>
      </c>
      <c r="F148" s="19">
        <v>200000.0</v>
      </c>
      <c r="G148" s="12" t="str">
        <f t="shared" si="2"/>
        <v>NOT FUNDED</v>
      </c>
      <c r="H148" s="20">
        <f t="shared" si="3"/>
        <v>4686</v>
      </c>
      <c r="I148" s="14" t="str">
        <f t="shared" si="1"/>
        <v>Approval Threshold</v>
      </c>
    </row>
    <row r="149">
      <c r="A149" s="24" t="s">
        <v>1558</v>
      </c>
      <c r="B149" s="22">
        <v>148.0</v>
      </c>
      <c r="C149" s="9">
        <v>2.7286591E7</v>
      </c>
      <c r="D149" s="9">
        <v>4.8179366E7</v>
      </c>
      <c r="E149" s="10" t="str">
        <f>IF(C149&gt;percent,"YES","NO")</f>
        <v>NO</v>
      </c>
      <c r="F149" s="19">
        <v>60000.0</v>
      </c>
      <c r="G149" s="12" t="str">
        <f t="shared" si="2"/>
        <v>NOT FUNDED</v>
      </c>
      <c r="H149" s="20">
        <f t="shared" si="3"/>
        <v>4686</v>
      </c>
      <c r="I149" s="14" t="str">
        <f t="shared" si="1"/>
        <v>Approval Threshold</v>
      </c>
    </row>
    <row r="150">
      <c r="A150" s="24" t="s">
        <v>1559</v>
      </c>
      <c r="B150" s="22">
        <v>157.0</v>
      </c>
      <c r="C150" s="9">
        <v>2.6593661E7</v>
      </c>
      <c r="D150" s="9">
        <v>4.820089E7</v>
      </c>
      <c r="E150" s="10" t="str">
        <f>IF(C150&gt;percent,"YES","NO")</f>
        <v>NO</v>
      </c>
      <c r="F150" s="19">
        <v>200000.0</v>
      </c>
      <c r="G150" s="12" t="str">
        <f t="shared" si="2"/>
        <v>NOT FUNDED</v>
      </c>
      <c r="H150" s="20">
        <f t="shared" si="3"/>
        <v>4686</v>
      </c>
      <c r="I150" s="14" t="str">
        <f t="shared" si="1"/>
        <v>Approval Threshold</v>
      </c>
    </row>
    <row r="151">
      <c r="A151" s="24" t="s">
        <v>1560</v>
      </c>
      <c r="B151" s="22">
        <v>180.0</v>
      </c>
      <c r="C151" s="9">
        <v>2.6405799E7</v>
      </c>
      <c r="D151" s="9">
        <v>5.275132E7</v>
      </c>
      <c r="E151" s="10" t="str">
        <f>IF(C151&gt;percent,"YES","NO")</f>
        <v>NO</v>
      </c>
      <c r="F151" s="19">
        <v>50000.0</v>
      </c>
      <c r="G151" s="12" t="str">
        <f t="shared" si="2"/>
        <v>NOT FUNDED</v>
      </c>
      <c r="H151" s="20">
        <f t="shared" si="3"/>
        <v>4686</v>
      </c>
      <c r="I151" s="14" t="str">
        <f t="shared" si="1"/>
        <v>Approval Threshold</v>
      </c>
    </row>
    <row r="152">
      <c r="A152" s="24" t="s">
        <v>1561</v>
      </c>
      <c r="B152" s="22">
        <v>193.0</v>
      </c>
      <c r="C152" s="9">
        <v>2.603975E7</v>
      </c>
      <c r="D152" s="9">
        <v>5.083382E7</v>
      </c>
      <c r="E152" s="10" t="str">
        <f>IF(C152&gt;percent,"YES","NO")</f>
        <v>NO</v>
      </c>
      <c r="F152" s="19">
        <v>100000.0</v>
      </c>
      <c r="G152" s="12" t="str">
        <f t="shared" si="2"/>
        <v>NOT FUNDED</v>
      </c>
      <c r="H152" s="20">
        <f t="shared" si="3"/>
        <v>4686</v>
      </c>
      <c r="I152" s="14" t="str">
        <f t="shared" si="1"/>
        <v>Approval Threshold</v>
      </c>
    </row>
    <row r="153">
      <c r="A153" s="24" t="s">
        <v>1562</v>
      </c>
      <c r="B153" s="22">
        <v>148.0</v>
      </c>
      <c r="C153" s="9">
        <v>2.5945875E7</v>
      </c>
      <c r="D153" s="9">
        <v>4.697615E7</v>
      </c>
      <c r="E153" s="10" t="str">
        <f>IF(C153&gt;percent,"YES","NO")</f>
        <v>NO</v>
      </c>
      <c r="F153" s="19">
        <v>314800.0</v>
      </c>
      <c r="G153" s="12" t="str">
        <f t="shared" si="2"/>
        <v>NOT FUNDED</v>
      </c>
      <c r="H153" s="20">
        <f t="shared" si="3"/>
        <v>4686</v>
      </c>
      <c r="I153" s="14" t="str">
        <f t="shared" si="1"/>
        <v>Approval Threshold</v>
      </c>
    </row>
    <row r="154">
      <c r="A154" s="24" t="s">
        <v>1563</v>
      </c>
      <c r="B154" s="22">
        <v>159.0</v>
      </c>
      <c r="C154" s="9">
        <v>2.5657623E7</v>
      </c>
      <c r="D154" s="9">
        <v>4.7989735E7</v>
      </c>
      <c r="E154" s="10" t="str">
        <f>IF(C154&gt;percent,"YES","NO")</f>
        <v>NO</v>
      </c>
      <c r="F154" s="19">
        <v>500000.0</v>
      </c>
      <c r="G154" s="12" t="str">
        <f t="shared" si="2"/>
        <v>NOT FUNDED</v>
      </c>
      <c r="H154" s="20">
        <f t="shared" si="3"/>
        <v>4686</v>
      </c>
      <c r="I154" s="14" t="str">
        <f t="shared" si="1"/>
        <v>Approval Threshold</v>
      </c>
    </row>
    <row r="155">
      <c r="A155" s="24" t="s">
        <v>1564</v>
      </c>
      <c r="B155" s="22">
        <v>160.0</v>
      </c>
      <c r="C155" s="9">
        <v>2.5564281E7</v>
      </c>
      <c r="D155" s="9">
        <v>4.2806929E7</v>
      </c>
      <c r="E155" s="10" t="str">
        <f>IF(C155&gt;percent,"YES","NO")</f>
        <v>NO</v>
      </c>
      <c r="F155" s="19">
        <v>220000.0</v>
      </c>
      <c r="G155" s="12" t="str">
        <f t="shared" si="2"/>
        <v>NOT FUNDED</v>
      </c>
      <c r="H155" s="20">
        <f t="shared" si="3"/>
        <v>4686</v>
      </c>
      <c r="I155" s="14" t="str">
        <f t="shared" si="1"/>
        <v>Approval Threshold</v>
      </c>
    </row>
    <row r="156">
      <c r="A156" s="24" t="s">
        <v>1565</v>
      </c>
      <c r="B156" s="22">
        <v>190.0</v>
      </c>
      <c r="C156" s="9">
        <v>2.528866E7</v>
      </c>
      <c r="D156" s="9">
        <v>4.7925219E7</v>
      </c>
      <c r="E156" s="10" t="str">
        <f>IF(C156&gt;percent,"YES","NO")</f>
        <v>NO</v>
      </c>
      <c r="F156" s="19">
        <v>70000.0</v>
      </c>
      <c r="G156" s="12" t="str">
        <f t="shared" si="2"/>
        <v>NOT FUNDED</v>
      </c>
      <c r="H156" s="20">
        <f t="shared" si="3"/>
        <v>4686</v>
      </c>
      <c r="I156" s="14" t="str">
        <f t="shared" si="1"/>
        <v>Approval Threshold</v>
      </c>
    </row>
    <row r="157">
      <c r="A157" s="24" t="s">
        <v>1566</v>
      </c>
      <c r="B157" s="22">
        <v>201.0</v>
      </c>
      <c r="C157" s="9">
        <v>2.5073988E7</v>
      </c>
      <c r="D157" s="9">
        <v>5.5637844E7</v>
      </c>
      <c r="E157" s="10" t="str">
        <f>IF(C157&gt;percent,"YES","NO")</f>
        <v>NO</v>
      </c>
      <c r="F157" s="19">
        <v>150000.0</v>
      </c>
      <c r="G157" s="12" t="str">
        <f t="shared" si="2"/>
        <v>NOT FUNDED</v>
      </c>
      <c r="H157" s="20">
        <f t="shared" si="3"/>
        <v>4686</v>
      </c>
      <c r="I157" s="14" t="str">
        <f t="shared" si="1"/>
        <v>Approval Threshold</v>
      </c>
    </row>
    <row r="158">
      <c r="A158" s="24" t="s">
        <v>1567</v>
      </c>
      <c r="B158" s="22">
        <v>184.0</v>
      </c>
      <c r="C158" s="9">
        <v>2.5038371E7</v>
      </c>
      <c r="D158" s="9">
        <v>4.302563E7</v>
      </c>
      <c r="E158" s="10" t="str">
        <f>IF(C158&gt;percent,"YES","NO")</f>
        <v>NO</v>
      </c>
      <c r="F158" s="19">
        <v>88978.0</v>
      </c>
      <c r="G158" s="12" t="str">
        <f t="shared" si="2"/>
        <v>NOT FUNDED</v>
      </c>
      <c r="H158" s="20">
        <f t="shared" si="3"/>
        <v>4686</v>
      </c>
      <c r="I158" s="14" t="str">
        <f t="shared" si="1"/>
        <v>Approval Threshold</v>
      </c>
    </row>
    <row r="159">
      <c r="A159" s="24" t="s">
        <v>1568</v>
      </c>
      <c r="B159" s="22">
        <v>163.0</v>
      </c>
      <c r="C159" s="9">
        <v>2.5013681E7</v>
      </c>
      <c r="D159" s="9">
        <v>5.0611863E7</v>
      </c>
      <c r="E159" s="10" t="str">
        <f>IF(C159&gt;percent,"YES","NO")</f>
        <v>NO</v>
      </c>
      <c r="F159" s="19">
        <v>150000.0</v>
      </c>
      <c r="G159" s="12" t="str">
        <f t="shared" si="2"/>
        <v>NOT FUNDED</v>
      </c>
      <c r="H159" s="20">
        <f t="shared" si="3"/>
        <v>4686</v>
      </c>
      <c r="I159" s="14" t="str">
        <f t="shared" si="1"/>
        <v>Approval Threshold</v>
      </c>
    </row>
    <row r="160">
      <c r="A160" s="24" t="s">
        <v>1569</v>
      </c>
      <c r="B160" s="22">
        <v>144.0</v>
      </c>
      <c r="C160" s="9">
        <v>2.4537437E7</v>
      </c>
      <c r="D160" s="9">
        <v>4.8890654E7</v>
      </c>
      <c r="E160" s="10" t="str">
        <f>IF(C160&gt;percent,"YES","NO")</f>
        <v>NO</v>
      </c>
      <c r="F160" s="19">
        <v>126500.0</v>
      </c>
      <c r="G160" s="12" t="str">
        <f t="shared" si="2"/>
        <v>NOT FUNDED</v>
      </c>
      <c r="H160" s="20">
        <f t="shared" si="3"/>
        <v>4686</v>
      </c>
      <c r="I160" s="14" t="str">
        <f t="shared" si="1"/>
        <v>Approval Threshold</v>
      </c>
    </row>
    <row r="161">
      <c r="A161" s="24" t="s">
        <v>1570</v>
      </c>
      <c r="B161" s="22">
        <v>230.0</v>
      </c>
      <c r="C161" s="9">
        <v>2.4162534E7</v>
      </c>
      <c r="D161" s="9">
        <v>5.4798657E7</v>
      </c>
      <c r="E161" s="10" t="str">
        <f>IF(C161&gt;percent,"YES","NO")</f>
        <v>NO</v>
      </c>
      <c r="F161" s="19">
        <v>200000.0</v>
      </c>
      <c r="G161" s="12" t="str">
        <f t="shared" si="2"/>
        <v>NOT FUNDED</v>
      </c>
      <c r="H161" s="20">
        <f t="shared" si="3"/>
        <v>4686</v>
      </c>
      <c r="I161" s="14" t="str">
        <f t="shared" si="1"/>
        <v>Approval Threshold</v>
      </c>
    </row>
    <row r="162">
      <c r="A162" s="24" t="s">
        <v>1571</v>
      </c>
      <c r="B162" s="22">
        <v>183.0</v>
      </c>
      <c r="C162" s="9">
        <v>2.3963154E7</v>
      </c>
      <c r="D162" s="9">
        <v>5.6792386E7</v>
      </c>
      <c r="E162" s="10" t="str">
        <f>IF(C162&gt;percent,"YES","NO")</f>
        <v>NO</v>
      </c>
      <c r="F162" s="19">
        <v>258110.0</v>
      </c>
      <c r="G162" s="12" t="str">
        <f t="shared" si="2"/>
        <v>NOT FUNDED</v>
      </c>
      <c r="H162" s="20">
        <f t="shared" si="3"/>
        <v>4686</v>
      </c>
      <c r="I162" s="14" t="str">
        <f t="shared" si="1"/>
        <v>Approval Threshold</v>
      </c>
    </row>
    <row r="163">
      <c r="A163" s="24" t="s">
        <v>1572</v>
      </c>
      <c r="B163" s="22">
        <v>157.0</v>
      </c>
      <c r="C163" s="9">
        <v>2.3858935E7</v>
      </c>
      <c r="D163" s="9">
        <v>4.9885155E7</v>
      </c>
      <c r="E163" s="10" t="str">
        <f>IF(C163&gt;percent,"YES","NO")</f>
        <v>NO</v>
      </c>
      <c r="F163" s="19">
        <v>450000.0</v>
      </c>
      <c r="G163" s="12" t="str">
        <f t="shared" si="2"/>
        <v>NOT FUNDED</v>
      </c>
      <c r="H163" s="20">
        <f t="shared" si="3"/>
        <v>4686</v>
      </c>
      <c r="I163" s="14" t="str">
        <f t="shared" si="1"/>
        <v>Approval Threshold</v>
      </c>
    </row>
    <row r="164">
      <c r="A164" s="24" t="s">
        <v>1573</v>
      </c>
      <c r="B164" s="22">
        <v>174.0</v>
      </c>
      <c r="C164" s="9">
        <v>2.3644519E7</v>
      </c>
      <c r="D164" s="9">
        <v>4.3231393E7</v>
      </c>
      <c r="E164" s="10" t="str">
        <f>IF(C164&gt;percent,"YES","NO")</f>
        <v>NO</v>
      </c>
      <c r="F164" s="19">
        <v>100000.0</v>
      </c>
      <c r="G164" s="12" t="str">
        <f t="shared" si="2"/>
        <v>NOT FUNDED</v>
      </c>
      <c r="H164" s="20">
        <f t="shared" si="3"/>
        <v>4686</v>
      </c>
      <c r="I164" s="14" t="str">
        <f t="shared" si="1"/>
        <v>Approval Threshold</v>
      </c>
    </row>
    <row r="165">
      <c r="A165" s="24" t="s">
        <v>1574</v>
      </c>
      <c r="B165" s="22">
        <v>167.0</v>
      </c>
      <c r="C165" s="9">
        <v>2.3508546E7</v>
      </c>
      <c r="D165" s="9">
        <v>4.8048433E7</v>
      </c>
      <c r="E165" s="10" t="str">
        <f>IF(C165&gt;percent,"YES","NO")</f>
        <v>NO</v>
      </c>
      <c r="F165" s="19">
        <v>260000.0</v>
      </c>
      <c r="G165" s="12" t="str">
        <f t="shared" si="2"/>
        <v>NOT FUNDED</v>
      </c>
      <c r="H165" s="20">
        <f t="shared" si="3"/>
        <v>4686</v>
      </c>
      <c r="I165" s="14" t="str">
        <f t="shared" si="1"/>
        <v>Approval Threshold</v>
      </c>
    </row>
    <row r="166">
      <c r="A166" s="24" t="s">
        <v>1575</v>
      </c>
      <c r="B166" s="22">
        <v>201.0</v>
      </c>
      <c r="C166" s="9">
        <v>2.3221013E7</v>
      </c>
      <c r="D166" s="9">
        <v>5.7417761E7</v>
      </c>
      <c r="E166" s="10" t="str">
        <f>IF(C166&gt;percent,"YES","NO")</f>
        <v>NO</v>
      </c>
      <c r="F166" s="19">
        <v>350000.0</v>
      </c>
      <c r="G166" s="12" t="str">
        <f t="shared" si="2"/>
        <v>NOT FUNDED</v>
      </c>
      <c r="H166" s="20">
        <f t="shared" si="3"/>
        <v>4686</v>
      </c>
      <c r="I166" s="14" t="str">
        <f t="shared" si="1"/>
        <v>Approval Threshold</v>
      </c>
    </row>
    <row r="167">
      <c r="A167" s="24" t="s">
        <v>1576</v>
      </c>
      <c r="B167" s="22">
        <v>153.0</v>
      </c>
      <c r="C167" s="9">
        <v>2.3212134E7</v>
      </c>
      <c r="D167" s="9">
        <v>5.2888604E7</v>
      </c>
      <c r="E167" s="10" t="str">
        <f>IF(C167&gt;percent,"YES","NO")</f>
        <v>NO</v>
      </c>
      <c r="F167" s="19">
        <v>74656.0</v>
      </c>
      <c r="G167" s="12" t="str">
        <f t="shared" si="2"/>
        <v>NOT FUNDED</v>
      </c>
      <c r="H167" s="20">
        <f t="shared" si="3"/>
        <v>4686</v>
      </c>
      <c r="I167" s="14" t="str">
        <f t="shared" si="1"/>
        <v>Approval Threshold</v>
      </c>
    </row>
    <row r="168">
      <c r="A168" s="24" t="s">
        <v>1577</v>
      </c>
      <c r="B168" s="22">
        <v>171.0</v>
      </c>
      <c r="C168" s="9">
        <v>2.2198432E7</v>
      </c>
      <c r="D168" s="9">
        <v>4.7325224E7</v>
      </c>
      <c r="E168" s="10" t="str">
        <f>IF(C168&gt;percent,"YES","NO")</f>
        <v>NO</v>
      </c>
      <c r="F168" s="19">
        <v>300000.0</v>
      </c>
      <c r="G168" s="12" t="str">
        <f t="shared" si="2"/>
        <v>NOT FUNDED</v>
      </c>
      <c r="H168" s="20">
        <f t="shared" si="3"/>
        <v>4686</v>
      </c>
      <c r="I168" s="14" t="str">
        <f t="shared" si="1"/>
        <v>Approval Threshold</v>
      </c>
    </row>
    <row r="169">
      <c r="A169" s="24" t="s">
        <v>1578</v>
      </c>
      <c r="B169" s="22">
        <v>155.0</v>
      </c>
      <c r="C169" s="9">
        <v>2.2045632E7</v>
      </c>
      <c r="D169" s="9">
        <v>4.6549435E7</v>
      </c>
      <c r="E169" s="10" t="str">
        <f>IF(C169&gt;percent,"YES","NO")</f>
        <v>NO</v>
      </c>
      <c r="F169" s="19">
        <v>117547.0</v>
      </c>
      <c r="G169" s="12" t="str">
        <f t="shared" si="2"/>
        <v>NOT FUNDED</v>
      </c>
      <c r="H169" s="20">
        <f t="shared" si="3"/>
        <v>4686</v>
      </c>
      <c r="I169" s="14" t="str">
        <f t="shared" si="1"/>
        <v>Approval Threshold</v>
      </c>
    </row>
    <row r="170">
      <c r="A170" s="24" t="s">
        <v>1579</v>
      </c>
      <c r="B170" s="22">
        <v>163.0</v>
      </c>
      <c r="C170" s="9">
        <v>2.2030472E7</v>
      </c>
      <c r="D170" s="9">
        <v>4.7328737E7</v>
      </c>
      <c r="E170" s="10" t="str">
        <f>IF(C170&gt;percent,"YES","NO")</f>
        <v>NO</v>
      </c>
      <c r="F170" s="19">
        <v>300000.0</v>
      </c>
      <c r="G170" s="12" t="str">
        <f t="shared" si="2"/>
        <v>NOT FUNDED</v>
      </c>
      <c r="H170" s="20">
        <f t="shared" si="3"/>
        <v>4686</v>
      </c>
      <c r="I170" s="14" t="str">
        <f t="shared" si="1"/>
        <v>Approval Threshold</v>
      </c>
    </row>
    <row r="171">
      <c r="A171" s="24" t="s">
        <v>1580</v>
      </c>
      <c r="B171" s="22">
        <v>221.0</v>
      </c>
      <c r="C171" s="9">
        <v>2.1748433E7</v>
      </c>
      <c r="D171" s="9">
        <v>5.5454997E7</v>
      </c>
      <c r="E171" s="10" t="str">
        <f>IF(C171&gt;percent,"YES","NO")</f>
        <v>NO</v>
      </c>
      <c r="F171" s="19">
        <v>486000.0</v>
      </c>
      <c r="G171" s="12" t="str">
        <f t="shared" si="2"/>
        <v>NOT FUNDED</v>
      </c>
      <c r="H171" s="20">
        <f t="shared" si="3"/>
        <v>4686</v>
      </c>
      <c r="I171" s="14" t="str">
        <f t="shared" si="1"/>
        <v>Approval Threshold</v>
      </c>
    </row>
    <row r="172">
      <c r="A172" s="24" t="s">
        <v>1581</v>
      </c>
      <c r="B172" s="22">
        <v>166.0</v>
      </c>
      <c r="C172" s="9">
        <v>2.1554104E7</v>
      </c>
      <c r="D172" s="9">
        <v>4.7236637E7</v>
      </c>
      <c r="E172" s="10" t="str">
        <f>IF(C172&gt;percent,"YES","NO")</f>
        <v>NO</v>
      </c>
      <c r="F172" s="19">
        <v>357000.0</v>
      </c>
      <c r="G172" s="12" t="str">
        <f t="shared" si="2"/>
        <v>NOT FUNDED</v>
      </c>
      <c r="H172" s="20">
        <f t="shared" si="3"/>
        <v>4686</v>
      </c>
      <c r="I172" s="14" t="str">
        <f t="shared" si="1"/>
        <v>Approval Threshold</v>
      </c>
    </row>
    <row r="173">
      <c r="A173" s="24" t="s">
        <v>1582</v>
      </c>
      <c r="B173" s="22">
        <v>148.0</v>
      </c>
      <c r="C173" s="9">
        <v>2.139849E7</v>
      </c>
      <c r="D173" s="9">
        <v>4.9031437E7</v>
      </c>
      <c r="E173" s="10" t="str">
        <f>IF(C173&gt;percent,"YES","NO")</f>
        <v>NO</v>
      </c>
      <c r="F173" s="19">
        <v>180000.0</v>
      </c>
      <c r="G173" s="12" t="str">
        <f t="shared" si="2"/>
        <v>NOT FUNDED</v>
      </c>
      <c r="H173" s="20">
        <f t="shared" si="3"/>
        <v>4686</v>
      </c>
      <c r="I173" s="14" t="str">
        <f t="shared" si="1"/>
        <v>Approval Threshold</v>
      </c>
    </row>
    <row r="174">
      <c r="A174" s="24" t="s">
        <v>1583</v>
      </c>
      <c r="B174" s="22">
        <v>166.0</v>
      </c>
      <c r="C174" s="9">
        <v>2.1361125E7</v>
      </c>
      <c r="D174" s="9">
        <v>4.9027432E7</v>
      </c>
      <c r="E174" s="10" t="str">
        <f>IF(C174&gt;percent,"YES","NO")</f>
        <v>NO</v>
      </c>
      <c r="F174" s="19">
        <v>300000.0</v>
      </c>
      <c r="G174" s="12" t="str">
        <f t="shared" si="2"/>
        <v>NOT FUNDED</v>
      </c>
      <c r="H174" s="20">
        <f t="shared" si="3"/>
        <v>4686</v>
      </c>
      <c r="I174" s="14" t="str">
        <f t="shared" si="1"/>
        <v>Approval Threshold</v>
      </c>
    </row>
    <row r="175">
      <c r="A175" s="24" t="s">
        <v>1584</v>
      </c>
      <c r="B175" s="22">
        <v>142.0</v>
      </c>
      <c r="C175" s="9">
        <v>2.1184039E7</v>
      </c>
      <c r="D175" s="9">
        <v>4.7938774E7</v>
      </c>
      <c r="E175" s="10" t="str">
        <f>IF(C175&gt;percent,"YES","NO")</f>
        <v>NO</v>
      </c>
      <c r="F175" s="19">
        <v>280000.0</v>
      </c>
      <c r="G175" s="12" t="str">
        <f t="shared" si="2"/>
        <v>NOT FUNDED</v>
      </c>
      <c r="H175" s="20">
        <f t="shared" si="3"/>
        <v>4686</v>
      </c>
      <c r="I175" s="14" t="str">
        <f t="shared" si="1"/>
        <v>Approval Threshold</v>
      </c>
    </row>
    <row r="176">
      <c r="A176" s="24" t="s">
        <v>1585</v>
      </c>
      <c r="B176" s="22">
        <v>159.0</v>
      </c>
      <c r="C176" s="9">
        <v>2.1147808E7</v>
      </c>
      <c r="D176" s="9">
        <v>4.7350058E7</v>
      </c>
      <c r="E176" s="10" t="str">
        <f>IF(C176&gt;percent,"YES","NO")</f>
        <v>NO</v>
      </c>
      <c r="F176" s="19">
        <v>300000.0</v>
      </c>
      <c r="G176" s="12" t="str">
        <f t="shared" si="2"/>
        <v>NOT FUNDED</v>
      </c>
      <c r="H176" s="20">
        <f t="shared" si="3"/>
        <v>4686</v>
      </c>
      <c r="I176" s="14" t="str">
        <f t="shared" si="1"/>
        <v>Approval Threshold</v>
      </c>
    </row>
    <row r="177">
      <c r="A177" s="24" t="s">
        <v>1586</v>
      </c>
      <c r="B177" s="22">
        <v>163.0</v>
      </c>
      <c r="C177" s="9">
        <v>2.1002968E7</v>
      </c>
      <c r="D177" s="9">
        <v>4.7668432E7</v>
      </c>
      <c r="E177" s="10" t="str">
        <f>IF(C177&gt;percent,"YES","NO")</f>
        <v>NO</v>
      </c>
      <c r="F177" s="19">
        <v>73062.0</v>
      </c>
      <c r="G177" s="12" t="str">
        <f t="shared" si="2"/>
        <v>NOT FUNDED</v>
      </c>
      <c r="H177" s="20">
        <f t="shared" si="3"/>
        <v>4686</v>
      </c>
      <c r="I177" s="14" t="str">
        <f t="shared" si="1"/>
        <v>Approval Threshold</v>
      </c>
    </row>
    <row r="178">
      <c r="A178" s="24" t="s">
        <v>1587</v>
      </c>
      <c r="B178" s="22">
        <v>215.0</v>
      </c>
      <c r="C178" s="9">
        <v>2.0005581E7</v>
      </c>
      <c r="D178" s="9">
        <v>5.6928015E7</v>
      </c>
      <c r="E178" s="10" t="str">
        <f>IF(C178&gt;percent,"YES","NO")</f>
        <v>NO</v>
      </c>
      <c r="F178" s="19">
        <v>500000.0</v>
      </c>
      <c r="G178" s="12" t="str">
        <f t="shared" si="2"/>
        <v>NOT FUNDED</v>
      </c>
      <c r="H178" s="20">
        <f t="shared" si="3"/>
        <v>4686</v>
      </c>
      <c r="I178" s="14" t="str">
        <f t="shared" si="1"/>
        <v>Approval Threshold</v>
      </c>
    </row>
    <row r="179">
      <c r="A179" s="24" t="s">
        <v>1588</v>
      </c>
      <c r="B179" s="22">
        <v>191.0</v>
      </c>
      <c r="C179" s="9">
        <v>1.9821075E7</v>
      </c>
      <c r="D179" s="9">
        <v>5.0109121E7</v>
      </c>
      <c r="E179" s="10" t="str">
        <f>IF(C179&gt;percent,"YES","NO")</f>
        <v>NO</v>
      </c>
      <c r="F179" s="19">
        <v>254497.0</v>
      </c>
      <c r="G179" s="12" t="str">
        <f t="shared" si="2"/>
        <v>NOT FUNDED</v>
      </c>
      <c r="H179" s="20">
        <f t="shared" si="3"/>
        <v>4686</v>
      </c>
      <c r="I179" s="14" t="str">
        <f t="shared" si="1"/>
        <v>Approval Threshold</v>
      </c>
    </row>
    <row r="180">
      <c r="A180" s="24" t="s">
        <v>1589</v>
      </c>
      <c r="B180" s="22">
        <v>164.0</v>
      </c>
      <c r="C180" s="9">
        <v>1.9685477E7</v>
      </c>
      <c r="D180" s="9">
        <v>5.4854925E7</v>
      </c>
      <c r="E180" s="10" t="str">
        <f>IF(C180&gt;percent,"YES","NO")</f>
        <v>NO</v>
      </c>
      <c r="F180" s="19">
        <v>354777.0</v>
      </c>
      <c r="G180" s="12" t="str">
        <f t="shared" si="2"/>
        <v>NOT FUNDED</v>
      </c>
      <c r="H180" s="20">
        <f t="shared" si="3"/>
        <v>4686</v>
      </c>
      <c r="I180" s="14" t="str">
        <f t="shared" si="1"/>
        <v>Approval Threshold</v>
      </c>
    </row>
    <row r="181">
      <c r="A181" s="24" t="s">
        <v>1590</v>
      </c>
      <c r="B181" s="22">
        <v>155.0</v>
      </c>
      <c r="C181" s="9">
        <v>1.9450222E7</v>
      </c>
      <c r="D181" s="9">
        <v>5.0911835E7</v>
      </c>
      <c r="E181" s="10" t="str">
        <f>IF(C181&gt;percent,"YES","NO")</f>
        <v>NO</v>
      </c>
      <c r="F181" s="19">
        <v>500000.0</v>
      </c>
      <c r="G181" s="12" t="str">
        <f t="shared" si="2"/>
        <v>NOT FUNDED</v>
      </c>
      <c r="H181" s="20">
        <f t="shared" si="3"/>
        <v>4686</v>
      </c>
      <c r="I181" s="14" t="str">
        <f t="shared" si="1"/>
        <v>Approval Threshold</v>
      </c>
    </row>
    <row r="182">
      <c r="A182" s="24" t="s">
        <v>1591</v>
      </c>
      <c r="B182" s="22">
        <v>181.0</v>
      </c>
      <c r="C182" s="9">
        <v>1.9238014E7</v>
      </c>
      <c r="D182" s="9">
        <v>4.7534203E7</v>
      </c>
      <c r="E182" s="10" t="str">
        <f>IF(C182&gt;percent,"YES","NO")</f>
        <v>NO</v>
      </c>
      <c r="F182" s="19">
        <v>189512.0</v>
      </c>
      <c r="G182" s="12" t="str">
        <f t="shared" si="2"/>
        <v>NOT FUNDED</v>
      </c>
      <c r="H182" s="20">
        <f t="shared" si="3"/>
        <v>4686</v>
      </c>
      <c r="I182" s="14" t="str">
        <f t="shared" si="1"/>
        <v>Approval Threshold</v>
      </c>
    </row>
    <row r="183">
      <c r="A183" s="24" t="s">
        <v>1592</v>
      </c>
      <c r="B183" s="22">
        <v>147.0</v>
      </c>
      <c r="C183" s="9">
        <v>1.862369E7</v>
      </c>
      <c r="D183" s="9">
        <v>4.9441592E7</v>
      </c>
      <c r="E183" s="10" t="str">
        <f>IF(C183&gt;percent,"YES","NO")</f>
        <v>NO</v>
      </c>
      <c r="F183" s="19">
        <v>326000.0</v>
      </c>
      <c r="G183" s="12" t="str">
        <f t="shared" si="2"/>
        <v>NOT FUNDED</v>
      </c>
      <c r="H183" s="20">
        <f t="shared" si="3"/>
        <v>4686</v>
      </c>
      <c r="I183" s="14" t="str">
        <f t="shared" si="1"/>
        <v>Approval Threshold</v>
      </c>
    </row>
    <row r="184">
      <c r="A184" s="24" t="s">
        <v>1593</v>
      </c>
      <c r="B184" s="22">
        <v>170.0</v>
      </c>
      <c r="C184" s="9">
        <v>1.783967E7</v>
      </c>
      <c r="D184" s="9">
        <v>5.0418845E7</v>
      </c>
      <c r="E184" s="10" t="str">
        <f>IF(C184&gt;percent,"YES","NO")</f>
        <v>NO</v>
      </c>
      <c r="F184" s="19">
        <v>333250.0</v>
      </c>
      <c r="G184" s="12" t="str">
        <f t="shared" si="2"/>
        <v>NOT FUNDED</v>
      </c>
      <c r="H184" s="20">
        <f t="shared" si="3"/>
        <v>4686</v>
      </c>
      <c r="I184" s="14" t="str">
        <f t="shared" si="1"/>
        <v>Approval Threshold</v>
      </c>
    </row>
    <row r="185">
      <c r="A185" s="24" t="s">
        <v>1594</v>
      </c>
      <c r="B185" s="22">
        <v>172.0</v>
      </c>
      <c r="C185" s="9">
        <v>1.716334E7</v>
      </c>
      <c r="D185" s="9">
        <v>4.6758981E7</v>
      </c>
      <c r="E185" s="10" t="str">
        <f>IF(C185&gt;percent,"YES","NO")</f>
        <v>NO</v>
      </c>
      <c r="F185" s="19">
        <v>135000.0</v>
      </c>
      <c r="G185" s="12" t="str">
        <f t="shared" si="2"/>
        <v>NOT FUNDED</v>
      </c>
      <c r="H185" s="20">
        <f t="shared" si="3"/>
        <v>4686</v>
      </c>
      <c r="I185" s="14" t="str">
        <f t="shared" si="1"/>
        <v>Approval Threshold</v>
      </c>
    </row>
    <row r="186">
      <c r="A186" s="24" t="s">
        <v>1595</v>
      </c>
      <c r="B186" s="22">
        <v>193.0</v>
      </c>
      <c r="C186" s="9">
        <v>1.6866299E7</v>
      </c>
      <c r="D186" s="9">
        <v>5.4444498E7</v>
      </c>
      <c r="E186" s="10" t="str">
        <f>IF(C186&gt;percent,"YES","NO")</f>
        <v>NO</v>
      </c>
      <c r="F186" s="19">
        <v>215000.0</v>
      </c>
      <c r="G186" s="12" t="str">
        <f t="shared" si="2"/>
        <v>NOT FUNDED</v>
      </c>
      <c r="H186" s="20">
        <f t="shared" si="3"/>
        <v>4686</v>
      </c>
      <c r="I186" s="14" t="str">
        <f t="shared" si="1"/>
        <v>Approval Threshold</v>
      </c>
    </row>
    <row r="187">
      <c r="A187" s="24" t="s">
        <v>1596</v>
      </c>
      <c r="B187" s="22">
        <v>143.0</v>
      </c>
      <c r="C187" s="9">
        <v>1.6662569E7</v>
      </c>
      <c r="D187" s="9">
        <v>4.9498914E7</v>
      </c>
      <c r="E187" s="10" t="str">
        <f>IF(C187&gt;percent,"YES","NO")</f>
        <v>NO</v>
      </c>
      <c r="F187" s="19">
        <v>346379.0</v>
      </c>
      <c r="G187" s="12" t="str">
        <f t="shared" si="2"/>
        <v>NOT FUNDED</v>
      </c>
      <c r="H187" s="20">
        <f t="shared" si="3"/>
        <v>4686</v>
      </c>
      <c r="I187" s="14" t="str">
        <f t="shared" si="1"/>
        <v>Approval Threshold</v>
      </c>
    </row>
    <row r="188">
      <c r="A188" s="24" t="s">
        <v>1597</v>
      </c>
      <c r="B188" s="22">
        <v>166.0</v>
      </c>
      <c r="C188" s="9">
        <v>1.6093302E7</v>
      </c>
      <c r="D188" s="9">
        <v>5.3861051E7</v>
      </c>
      <c r="E188" s="10" t="str">
        <f>IF(C188&gt;percent,"YES","NO")</f>
        <v>NO</v>
      </c>
      <c r="F188" s="19">
        <v>380000.0</v>
      </c>
      <c r="G188" s="12" t="str">
        <f t="shared" si="2"/>
        <v>NOT FUNDED</v>
      </c>
      <c r="H188" s="20">
        <f t="shared" si="3"/>
        <v>4686</v>
      </c>
      <c r="I188" s="14" t="str">
        <f t="shared" si="1"/>
        <v>Approval Threshold</v>
      </c>
    </row>
    <row r="189">
      <c r="A189" s="24" t="s">
        <v>1598</v>
      </c>
      <c r="B189" s="22">
        <v>163.0</v>
      </c>
      <c r="C189" s="9">
        <v>1.5912974E7</v>
      </c>
      <c r="D189" s="9">
        <v>5.0479793E7</v>
      </c>
      <c r="E189" s="10" t="str">
        <f>IF(C189&gt;percent,"YES","NO")</f>
        <v>NO</v>
      </c>
      <c r="F189" s="19">
        <v>25000.0</v>
      </c>
      <c r="G189" s="12" t="str">
        <f t="shared" si="2"/>
        <v>NOT FUNDED</v>
      </c>
      <c r="H189" s="20">
        <f t="shared" si="3"/>
        <v>4686</v>
      </c>
      <c r="I189" s="14" t="str">
        <f t="shared" si="1"/>
        <v>Approval Threshold</v>
      </c>
    </row>
    <row r="190">
      <c r="A190" s="24" t="s">
        <v>1599</v>
      </c>
      <c r="B190" s="22">
        <v>178.0</v>
      </c>
      <c r="C190" s="9">
        <v>1.5901528E7</v>
      </c>
      <c r="D190" s="9">
        <v>5.3584229E7</v>
      </c>
      <c r="E190" s="10" t="str">
        <f>IF(C190&gt;percent,"YES","NO")</f>
        <v>NO</v>
      </c>
      <c r="F190" s="19">
        <v>135000.0</v>
      </c>
      <c r="G190" s="12" t="str">
        <f t="shared" si="2"/>
        <v>NOT FUNDED</v>
      </c>
      <c r="H190" s="20">
        <f t="shared" si="3"/>
        <v>4686</v>
      </c>
      <c r="I190" s="14" t="str">
        <f t="shared" si="1"/>
        <v>Approval Threshold</v>
      </c>
    </row>
    <row r="191">
      <c r="A191" s="24" t="s">
        <v>1600</v>
      </c>
      <c r="B191" s="22">
        <v>186.0</v>
      </c>
      <c r="C191" s="9">
        <v>1.56742E7</v>
      </c>
      <c r="D191" s="9">
        <v>5.1767122E7</v>
      </c>
      <c r="E191" s="10" t="str">
        <f>IF(C191&gt;percent,"YES","NO")</f>
        <v>NO</v>
      </c>
      <c r="F191" s="19">
        <v>255000.0</v>
      </c>
      <c r="G191" s="12" t="str">
        <f t="shared" si="2"/>
        <v>NOT FUNDED</v>
      </c>
      <c r="H191" s="20">
        <f t="shared" si="3"/>
        <v>4686</v>
      </c>
      <c r="I191" s="14" t="str">
        <f t="shared" si="1"/>
        <v>Approval Threshold</v>
      </c>
    </row>
    <row r="192">
      <c r="A192" s="24" t="s">
        <v>1601</v>
      </c>
      <c r="B192" s="22">
        <v>162.0</v>
      </c>
      <c r="C192" s="9">
        <v>1.5447166E7</v>
      </c>
      <c r="D192" s="9">
        <v>4.943108E7</v>
      </c>
      <c r="E192" s="10" t="str">
        <f>IF(C192&gt;percent,"YES","NO")</f>
        <v>NO</v>
      </c>
      <c r="F192" s="19">
        <v>330900.0</v>
      </c>
      <c r="G192" s="12" t="str">
        <f t="shared" si="2"/>
        <v>NOT FUNDED</v>
      </c>
      <c r="H192" s="20">
        <f t="shared" si="3"/>
        <v>4686</v>
      </c>
      <c r="I192" s="14" t="str">
        <f t="shared" si="1"/>
        <v>Approval Threshold</v>
      </c>
    </row>
    <row r="193">
      <c r="A193" s="24" t="s">
        <v>1602</v>
      </c>
      <c r="B193" s="22">
        <v>149.0</v>
      </c>
      <c r="C193" s="9">
        <v>1.4110226E7</v>
      </c>
      <c r="D193" s="9">
        <v>4.8124864E7</v>
      </c>
      <c r="E193" s="10" t="str">
        <f>IF(C193&gt;percent,"YES","NO")</f>
        <v>NO</v>
      </c>
      <c r="F193" s="19">
        <v>75000.0</v>
      </c>
      <c r="G193" s="12" t="str">
        <f t="shared" si="2"/>
        <v>NOT FUNDED</v>
      </c>
      <c r="H193" s="20">
        <f t="shared" si="3"/>
        <v>4686</v>
      </c>
      <c r="I193" s="14" t="str">
        <f t="shared" si="1"/>
        <v>Approval Threshold</v>
      </c>
    </row>
    <row r="194">
      <c r="A194" s="24" t="s">
        <v>1603</v>
      </c>
      <c r="B194" s="22">
        <v>143.0</v>
      </c>
      <c r="C194" s="9">
        <v>1.3881969E7</v>
      </c>
      <c r="D194" s="9">
        <v>5.2272018E7</v>
      </c>
      <c r="E194" s="10" t="str">
        <f>IF(C194&gt;percent,"YES","NO")</f>
        <v>NO</v>
      </c>
      <c r="F194" s="19">
        <v>420000.0</v>
      </c>
      <c r="G194" s="12" t="str">
        <f t="shared" si="2"/>
        <v>NOT FUNDED</v>
      </c>
      <c r="H194" s="20">
        <f t="shared" si="3"/>
        <v>4686</v>
      </c>
      <c r="I194" s="14" t="str">
        <f t="shared" si="1"/>
        <v>Approval Threshold</v>
      </c>
    </row>
    <row r="195">
      <c r="A195" s="24" t="s">
        <v>1604</v>
      </c>
      <c r="B195" s="22">
        <v>209.0</v>
      </c>
      <c r="C195" s="9">
        <v>1.3593597E7</v>
      </c>
      <c r="D195" s="9">
        <v>6.3175341E7</v>
      </c>
      <c r="E195" s="10" t="str">
        <f>IF(C195&gt;percent,"YES","NO")</f>
        <v>NO</v>
      </c>
      <c r="F195" s="19">
        <v>500000.0</v>
      </c>
      <c r="G195" s="12" t="str">
        <f t="shared" si="2"/>
        <v>NOT FUNDED</v>
      </c>
      <c r="H195" s="20">
        <f t="shared" si="3"/>
        <v>4686</v>
      </c>
      <c r="I195" s="14" t="str">
        <f t="shared" si="1"/>
        <v>Approval Threshold</v>
      </c>
    </row>
    <row r="196">
      <c r="A196" s="24" t="s">
        <v>1605</v>
      </c>
      <c r="B196" s="22">
        <v>173.0</v>
      </c>
      <c r="C196" s="9">
        <v>1.3560993E7</v>
      </c>
      <c r="D196" s="9">
        <v>7.2130637E7</v>
      </c>
      <c r="E196" s="10" t="str">
        <f>IF(C196&gt;percent,"YES","NO")</f>
        <v>NO</v>
      </c>
      <c r="F196" s="19">
        <v>296600.0</v>
      </c>
      <c r="G196" s="12" t="str">
        <f t="shared" si="2"/>
        <v>NOT FUNDED</v>
      </c>
      <c r="H196" s="20">
        <f t="shared" si="3"/>
        <v>4686</v>
      </c>
      <c r="I196" s="14" t="str">
        <f t="shared" si="1"/>
        <v>Approval Threshold</v>
      </c>
    </row>
    <row r="197">
      <c r="A197" s="24" t="s">
        <v>1606</v>
      </c>
      <c r="B197" s="22">
        <v>211.0</v>
      </c>
      <c r="C197" s="9">
        <v>1.2366459E7</v>
      </c>
      <c r="D197" s="9">
        <v>5.4982999E7</v>
      </c>
      <c r="E197" s="10" t="str">
        <f>IF(C197&gt;percent,"YES","NO")</f>
        <v>NO</v>
      </c>
      <c r="F197" s="19">
        <v>374941.0</v>
      </c>
      <c r="G197" s="12" t="str">
        <f t="shared" si="2"/>
        <v>NOT FUNDED</v>
      </c>
      <c r="H197" s="20">
        <f t="shared" si="3"/>
        <v>4686</v>
      </c>
      <c r="I197" s="14" t="str">
        <f t="shared" si="1"/>
        <v>Approval Threshold</v>
      </c>
    </row>
    <row r="198">
      <c r="A198" s="24" t="s">
        <v>1607</v>
      </c>
      <c r="B198" s="22">
        <v>178.0</v>
      </c>
      <c r="C198" s="9">
        <v>1.1755343E7</v>
      </c>
      <c r="D198" s="9">
        <v>6.2711574E7</v>
      </c>
      <c r="E198" s="10" t="str">
        <f>IF(C198&gt;percent,"YES","NO")</f>
        <v>NO</v>
      </c>
      <c r="F198" s="19">
        <v>500000.0</v>
      </c>
      <c r="G198" s="12" t="str">
        <f t="shared" si="2"/>
        <v>NOT FUNDED</v>
      </c>
      <c r="H198" s="20">
        <f t="shared" si="3"/>
        <v>4686</v>
      </c>
      <c r="I198" s="14" t="str">
        <f t="shared" si="1"/>
        <v>Approval Threshold</v>
      </c>
    </row>
    <row r="199">
      <c r="A199" s="24" t="s">
        <v>1608</v>
      </c>
      <c r="B199" s="22">
        <v>146.0</v>
      </c>
      <c r="C199" s="9">
        <v>9399427.0</v>
      </c>
      <c r="D199" s="9">
        <v>5.720617E7</v>
      </c>
      <c r="E199" s="10" t="str">
        <f>IF(C199&gt;percent,"YES","NO")</f>
        <v>NO</v>
      </c>
      <c r="F199" s="19">
        <v>408036.0</v>
      </c>
      <c r="G199" s="12" t="str">
        <f t="shared" si="2"/>
        <v>NOT FUNDED</v>
      </c>
      <c r="H199" s="20">
        <f t="shared" si="3"/>
        <v>4686</v>
      </c>
      <c r="I199" s="14" t="str">
        <f t="shared" si="1"/>
        <v>Approval Threshold</v>
      </c>
    </row>
    <row r="200">
      <c r="A200" s="24" t="s">
        <v>1609</v>
      </c>
      <c r="B200" s="22">
        <v>175.0</v>
      </c>
      <c r="C200" s="9">
        <v>8752215.0</v>
      </c>
      <c r="D200" s="9">
        <v>6.3946572E7</v>
      </c>
      <c r="E200" s="10" t="str">
        <f>IF(C200&gt;percent,"YES","NO")</f>
        <v>NO</v>
      </c>
      <c r="F200" s="19">
        <v>500000.0</v>
      </c>
      <c r="G200" s="12" t="str">
        <f t="shared" si="2"/>
        <v>NOT FUNDED</v>
      </c>
      <c r="H200" s="20">
        <f t="shared" si="3"/>
        <v>4686</v>
      </c>
      <c r="I200" s="14" t="str">
        <f t="shared" si="1"/>
        <v>Approval Threshold</v>
      </c>
    </row>
  </sheetData>
  <autoFilter ref="$A$1:$F$200">
    <sortState ref="A1:F200">
      <sortCondition descending="1" ref="C1:C200"/>
      <sortCondition ref="A1:A200"/>
    </sortState>
  </autoFilter>
  <conditionalFormatting sqref="G2:G200">
    <cfRule type="cellIs" dxfId="0" priority="1" operator="equal">
      <formula>"FUNDED"</formula>
    </cfRule>
  </conditionalFormatting>
  <conditionalFormatting sqref="G2:G200">
    <cfRule type="cellIs" dxfId="1" priority="2" operator="equal">
      <formula>"NOT FUNDED"</formula>
    </cfRule>
  </conditionalFormatting>
  <conditionalFormatting sqref="I2:I200">
    <cfRule type="cellIs" dxfId="0" priority="3" operator="greaterThan">
      <formula>999</formula>
    </cfRule>
  </conditionalFormatting>
  <conditionalFormatting sqref="I2:I200">
    <cfRule type="cellIs" dxfId="0" priority="4" operator="greaterThan">
      <formula>999</formula>
    </cfRule>
  </conditionalFormatting>
  <conditionalFormatting sqref="I2:I200">
    <cfRule type="containsText" dxfId="1" priority="5" operator="containsText" text="NOT FUNDED">
      <formula>NOT(ISERROR(SEARCH(("NOT FUNDED"),(I2))))</formula>
    </cfRule>
  </conditionalFormatting>
  <conditionalFormatting sqref="I2:I200">
    <cfRule type="cellIs" dxfId="2" priority="6" operator="equal">
      <formula>"Over Budget"</formula>
    </cfRule>
  </conditionalFormatting>
  <conditionalFormatting sqref="I2:I200">
    <cfRule type="cellIs" dxfId="1" priority="7" operator="equal">
      <formula>"Approval Threshold"</formula>
    </cfRule>
  </conditionalFormatting>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 r:id="rId154" ref="A155"/>
    <hyperlink r:id="rId155" ref="A156"/>
    <hyperlink r:id="rId156" ref="A157"/>
    <hyperlink r:id="rId157" ref="A158"/>
    <hyperlink r:id="rId158" ref="A159"/>
    <hyperlink r:id="rId159" ref="A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 r:id="rId172" ref="A173"/>
    <hyperlink r:id="rId173" ref="A174"/>
    <hyperlink r:id="rId174" ref="A175"/>
    <hyperlink r:id="rId175" ref="A176"/>
    <hyperlink r:id="rId176" ref="A177"/>
    <hyperlink r:id="rId177" ref="A178"/>
    <hyperlink r:id="rId178" ref="A179"/>
    <hyperlink r:id="rId179" ref="A180"/>
    <hyperlink r:id="rId180" ref="A181"/>
    <hyperlink r:id="rId181" ref="A182"/>
    <hyperlink r:id="rId182" ref="A183"/>
    <hyperlink r:id="rId183" ref="A184"/>
    <hyperlink r:id="rId184" ref="A185"/>
    <hyperlink r:id="rId185" ref="A186"/>
    <hyperlink r:id="rId186" ref="A187"/>
    <hyperlink r:id="rId187" ref="A188"/>
    <hyperlink r:id="rId188" ref="A189"/>
    <hyperlink r:id="rId189" ref="A190"/>
    <hyperlink r:id="rId190" ref="A191"/>
    <hyperlink r:id="rId191" ref="A192"/>
    <hyperlink r:id="rId192" ref="A193"/>
    <hyperlink r:id="rId193" ref="A194"/>
    <hyperlink r:id="rId194" ref="A195"/>
    <hyperlink r:id="rId195" ref="A196"/>
    <hyperlink r:id="rId196" ref="A197"/>
    <hyperlink r:id="rId197" ref="A198"/>
    <hyperlink r:id="rId198" ref="A199"/>
    <hyperlink r:id="rId199" ref="A200"/>
  </hyperlinks>
  <drawing r:id="rId20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1.88"/>
    <col customWidth="1" min="2" max="2" width="14.0"/>
    <col customWidth="1" min="3" max="4" width="17.88"/>
    <col customWidth="1" min="5" max="5" width="11.88"/>
    <col customWidth="1" min="6" max="6" width="15.63"/>
    <col customWidth="1" min="7" max="7" width="12.25"/>
    <col customWidth="1" min="8" max="8" width="13.25"/>
    <col customWidth="1" min="9" max="9" width="26.88"/>
  </cols>
  <sheetData>
    <row r="1">
      <c r="A1" s="1" t="s">
        <v>0</v>
      </c>
      <c r="B1" s="2" t="s">
        <v>1</v>
      </c>
      <c r="C1" s="3" t="s">
        <v>2</v>
      </c>
      <c r="D1" s="3" t="s">
        <v>3</v>
      </c>
      <c r="E1" s="3" t="s">
        <v>4</v>
      </c>
      <c r="F1" s="4" t="s">
        <v>5</v>
      </c>
      <c r="G1" s="5" t="s">
        <v>6</v>
      </c>
      <c r="H1" s="17" t="s">
        <v>7</v>
      </c>
      <c r="I1" s="6" t="s">
        <v>8</v>
      </c>
    </row>
    <row r="2">
      <c r="A2" s="24" t="s">
        <v>1610</v>
      </c>
      <c r="B2" s="8">
        <v>1368.0</v>
      </c>
      <c r="C2" s="9">
        <v>5.05830522E8</v>
      </c>
      <c r="D2" s="9">
        <v>5.6866254E7</v>
      </c>
      <c r="E2" s="10" t="str">
        <f>IF(C2&gt;percent,"YES","NO")</f>
        <v>YES</v>
      </c>
      <c r="F2" s="19">
        <v>1800000.0</v>
      </c>
      <c r="G2" s="12" t="str">
        <f>If(enterprise&gt;=F2,IF(E2="Yes","FUNDED","NOT FUNDED"),"NOT FUNDED")</f>
        <v>FUNDED</v>
      </c>
      <c r="H2" s="20">
        <f>If(enterprise&gt;=F2,enterprise-F2,enterprise)</f>
        <v>13200000</v>
      </c>
      <c r="I2" s="14" t="str">
        <f t="shared" ref="I2:I26" si="1">If(E2="YES",IF(G2="FUNDED","","Over Budget"),"Approval Threshold")</f>
        <v/>
      </c>
    </row>
    <row r="3">
      <c r="A3" s="24" t="s">
        <v>1611</v>
      </c>
      <c r="B3" s="8">
        <v>926.0</v>
      </c>
      <c r="C3" s="9">
        <v>4.48178326E8</v>
      </c>
      <c r="D3" s="9">
        <v>7.1199271E7</v>
      </c>
      <c r="E3" s="10" t="str">
        <f>IF(C3&gt;percent,"YES","NO")</f>
        <v>YES</v>
      </c>
      <c r="F3" s="19">
        <v>2000000.0</v>
      </c>
      <c r="G3" s="12" t="str">
        <f t="shared" ref="G3:G26" si="2">If(H2&gt;=F3,IF(E3="Yes","FUNDED","NOT FUNDED"),"NOT FUNDED")</f>
        <v>FUNDED</v>
      </c>
      <c r="H3" s="20">
        <f t="shared" ref="H3:H26" si="3">If(G3="FUNDED",IF(H2&gt;=F3,(H2-F3),H2),H2)</f>
        <v>11200000</v>
      </c>
      <c r="I3" s="14" t="str">
        <f t="shared" si="1"/>
        <v/>
      </c>
    </row>
    <row r="4">
      <c r="A4" s="24" t="s">
        <v>1612</v>
      </c>
      <c r="B4" s="8">
        <v>957.0</v>
      </c>
      <c r="C4" s="9">
        <v>4.27374629E8</v>
      </c>
      <c r="D4" s="9">
        <v>7.3913841E7</v>
      </c>
      <c r="E4" s="10" t="str">
        <f>IF(C4&gt;percent,"YES","NO")</f>
        <v>YES</v>
      </c>
      <c r="F4" s="19">
        <v>1880000.0</v>
      </c>
      <c r="G4" s="12" t="str">
        <f t="shared" si="2"/>
        <v>FUNDED</v>
      </c>
      <c r="H4" s="20">
        <f t="shared" si="3"/>
        <v>9320000</v>
      </c>
      <c r="I4" s="14" t="str">
        <f t="shared" si="1"/>
        <v/>
      </c>
    </row>
    <row r="5">
      <c r="A5" s="24" t="s">
        <v>1613</v>
      </c>
      <c r="B5" s="8">
        <v>944.0</v>
      </c>
      <c r="C5" s="9">
        <v>4.20913097E8</v>
      </c>
      <c r="D5" s="9">
        <v>5.7246404E7</v>
      </c>
      <c r="E5" s="10" t="str">
        <f>IF(C5&gt;percent,"YES","NO")</f>
        <v>YES</v>
      </c>
      <c r="F5" s="19">
        <v>1560000.0</v>
      </c>
      <c r="G5" s="12" t="str">
        <f t="shared" si="2"/>
        <v>FUNDED</v>
      </c>
      <c r="H5" s="20">
        <f t="shared" si="3"/>
        <v>7760000</v>
      </c>
      <c r="I5" s="14" t="str">
        <f t="shared" si="1"/>
        <v/>
      </c>
    </row>
    <row r="6">
      <c r="A6" s="24" t="s">
        <v>1614</v>
      </c>
      <c r="B6" s="8">
        <v>672.0</v>
      </c>
      <c r="C6" s="9">
        <v>3.82354904E8</v>
      </c>
      <c r="D6" s="9">
        <v>5.8740356E7</v>
      </c>
      <c r="E6" s="10" t="str">
        <f>IF(C6&gt;percent,"YES","NO")</f>
        <v>YES</v>
      </c>
      <c r="F6" s="19">
        <v>1800000.0</v>
      </c>
      <c r="G6" s="12" t="str">
        <f t="shared" si="2"/>
        <v>FUNDED</v>
      </c>
      <c r="H6" s="20">
        <f t="shared" si="3"/>
        <v>5960000</v>
      </c>
      <c r="I6" s="14" t="str">
        <f t="shared" si="1"/>
        <v/>
      </c>
    </row>
    <row r="7">
      <c r="A7" s="24" t="s">
        <v>1615</v>
      </c>
      <c r="B7" s="8">
        <v>529.0</v>
      </c>
      <c r="C7" s="9">
        <v>3.6581721E8</v>
      </c>
      <c r="D7" s="9">
        <v>6.1373989E7</v>
      </c>
      <c r="E7" s="10" t="str">
        <f>IF(C7&gt;percent,"YES","NO")</f>
        <v>YES</v>
      </c>
      <c r="F7" s="19">
        <v>1225000.0</v>
      </c>
      <c r="G7" s="12" t="str">
        <f t="shared" si="2"/>
        <v>FUNDED</v>
      </c>
      <c r="H7" s="20">
        <f t="shared" si="3"/>
        <v>4735000</v>
      </c>
      <c r="I7" s="14" t="str">
        <f t="shared" si="1"/>
        <v/>
      </c>
    </row>
    <row r="8">
      <c r="A8" s="24" t="s">
        <v>1616</v>
      </c>
      <c r="B8" s="8">
        <v>740.0</v>
      </c>
      <c r="C8" s="9">
        <v>3.40812398E8</v>
      </c>
      <c r="D8" s="9">
        <v>8.8351741E7</v>
      </c>
      <c r="E8" s="10" t="str">
        <f>IF(C8&gt;percent,"YES","NO")</f>
        <v>YES</v>
      </c>
      <c r="F8" s="19">
        <v>1425000.0</v>
      </c>
      <c r="G8" s="12" t="str">
        <f t="shared" si="2"/>
        <v>FUNDED</v>
      </c>
      <c r="H8" s="20">
        <f t="shared" si="3"/>
        <v>3310000</v>
      </c>
      <c r="I8" s="14" t="str">
        <f t="shared" si="1"/>
        <v/>
      </c>
    </row>
    <row r="9">
      <c r="A9" s="24" t="s">
        <v>1617</v>
      </c>
      <c r="B9" s="8">
        <v>443.0</v>
      </c>
      <c r="C9" s="9">
        <v>3.14041039E8</v>
      </c>
      <c r="D9" s="9">
        <v>5.7000594E7</v>
      </c>
      <c r="E9" s="10" t="str">
        <f>IF(C9&gt;percent,"YES","NO")</f>
        <v>YES</v>
      </c>
      <c r="F9" s="19">
        <v>970000.0</v>
      </c>
      <c r="G9" s="12" t="str">
        <f t="shared" si="2"/>
        <v>FUNDED</v>
      </c>
      <c r="H9" s="20">
        <f t="shared" si="3"/>
        <v>2340000</v>
      </c>
      <c r="I9" s="14" t="str">
        <f t="shared" si="1"/>
        <v/>
      </c>
    </row>
    <row r="10">
      <c r="A10" s="24" t="s">
        <v>1618</v>
      </c>
      <c r="B10" s="8">
        <v>448.0</v>
      </c>
      <c r="C10" s="9">
        <v>2.94030917E8</v>
      </c>
      <c r="D10" s="9">
        <v>6.6427975E7</v>
      </c>
      <c r="E10" s="10" t="str">
        <f>IF(C10&gt;percent,"YES","NO")</f>
        <v>YES</v>
      </c>
      <c r="F10" s="19">
        <v>1400000.0</v>
      </c>
      <c r="G10" s="12" t="str">
        <f t="shared" si="2"/>
        <v>FUNDED</v>
      </c>
      <c r="H10" s="20">
        <f t="shared" si="3"/>
        <v>940000</v>
      </c>
      <c r="I10" s="14" t="str">
        <f t="shared" si="1"/>
        <v/>
      </c>
    </row>
    <row r="11">
      <c r="A11" s="24" t="s">
        <v>1619</v>
      </c>
      <c r="B11" s="8">
        <v>398.0</v>
      </c>
      <c r="C11" s="9">
        <v>2.90710806E8</v>
      </c>
      <c r="D11" s="9">
        <v>5.4144258E7</v>
      </c>
      <c r="E11" s="10" t="str">
        <f>IF(C11&gt;percent,"YES","NO")</f>
        <v>YES</v>
      </c>
      <c r="F11" s="19">
        <v>500000.0</v>
      </c>
      <c r="G11" s="12" t="str">
        <f t="shared" si="2"/>
        <v>FUNDED</v>
      </c>
      <c r="H11" s="20">
        <f t="shared" si="3"/>
        <v>440000</v>
      </c>
      <c r="I11" s="14" t="str">
        <f t="shared" si="1"/>
        <v/>
      </c>
    </row>
    <row r="12">
      <c r="A12" s="23" t="s">
        <v>1620</v>
      </c>
      <c r="B12" s="8">
        <v>476.0</v>
      </c>
      <c r="C12" s="9">
        <v>2.56659215E8</v>
      </c>
      <c r="D12" s="9">
        <v>5.8089605E7</v>
      </c>
      <c r="E12" s="10" t="str">
        <f>IF(C12&gt;percent,"YES","NO")</f>
        <v>YES</v>
      </c>
      <c r="F12" s="19">
        <v>1300000.0</v>
      </c>
      <c r="G12" s="12" t="str">
        <f t="shared" si="2"/>
        <v>NOT FUNDED</v>
      </c>
      <c r="H12" s="20">
        <f t="shared" si="3"/>
        <v>440000</v>
      </c>
      <c r="I12" s="14" t="str">
        <f t="shared" si="1"/>
        <v>Over Budget</v>
      </c>
    </row>
    <row r="13">
      <c r="A13" s="24" t="s">
        <v>1621</v>
      </c>
      <c r="B13" s="8">
        <v>893.0</v>
      </c>
      <c r="C13" s="9">
        <v>2.47430917E8</v>
      </c>
      <c r="D13" s="9">
        <v>5.7368349E7</v>
      </c>
      <c r="E13" s="10" t="str">
        <f>IF(C13&gt;percent,"YES","NO")</f>
        <v>YES</v>
      </c>
      <c r="F13" s="19">
        <v>1200000.0</v>
      </c>
      <c r="G13" s="12" t="str">
        <f t="shared" si="2"/>
        <v>NOT FUNDED</v>
      </c>
      <c r="H13" s="20">
        <f t="shared" si="3"/>
        <v>440000</v>
      </c>
      <c r="I13" s="14" t="str">
        <f t="shared" si="1"/>
        <v>Over Budget</v>
      </c>
    </row>
    <row r="14">
      <c r="A14" s="24" t="s">
        <v>1622</v>
      </c>
      <c r="B14" s="8">
        <v>347.0</v>
      </c>
      <c r="C14" s="9">
        <v>2.42479972E8</v>
      </c>
      <c r="D14" s="9">
        <v>5.5009321E7</v>
      </c>
      <c r="E14" s="10" t="str">
        <f>IF(C14&gt;percent,"YES","NO")</f>
        <v>YES</v>
      </c>
      <c r="F14" s="19">
        <v>816100.0</v>
      </c>
      <c r="G14" s="12" t="str">
        <f t="shared" si="2"/>
        <v>NOT FUNDED</v>
      </c>
      <c r="H14" s="20">
        <f t="shared" si="3"/>
        <v>440000</v>
      </c>
      <c r="I14" s="14" t="str">
        <f t="shared" si="1"/>
        <v>Over Budget</v>
      </c>
    </row>
    <row r="15">
      <c r="A15" s="24" t="s">
        <v>1623</v>
      </c>
      <c r="B15" s="8">
        <v>732.0</v>
      </c>
      <c r="C15" s="9">
        <v>2.35416955E8</v>
      </c>
      <c r="D15" s="9">
        <v>4.5358014E7</v>
      </c>
      <c r="E15" s="10" t="str">
        <f>IF(C15&gt;percent,"YES","NO")</f>
        <v>YES</v>
      </c>
      <c r="F15" s="19">
        <v>890000.0</v>
      </c>
      <c r="G15" s="12" t="str">
        <f t="shared" si="2"/>
        <v>NOT FUNDED</v>
      </c>
      <c r="H15" s="20">
        <f t="shared" si="3"/>
        <v>440000</v>
      </c>
      <c r="I15" s="14" t="str">
        <f t="shared" si="1"/>
        <v>Over Budget</v>
      </c>
    </row>
    <row r="16">
      <c r="A16" s="24" t="s">
        <v>1624</v>
      </c>
      <c r="B16" s="8">
        <v>573.0</v>
      </c>
      <c r="C16" s="9">
        <v>2.2134011E8</v>
      </c>
      <c r="D16" s="9">
        <v>5.1957793E7</v>
      </c>
      <c r="E16" s="10" t="str">
        <f>IF(C16&gt;percent,"YES","NO")</f>
        <v>YES</v>
      </c>
      <c r="F16" s="19">
        <v>1999000.0</v>
      </c>
      <c r="G16" s="12" t="str">
        <f t="shared" si="2"/>
        <v>NOT FUNDED</v>
      </c>
      <c r="H16" s="20">
        <f t="shared" si="3"/>
        <v>440000</v>
      </c>
      <c r="I16" s="14" t="str">
        <f t="shared" si="1"/>
        <v>Over Budget</v>
      </c>
    </row>
    <row r="17">
      <c r="A17" s="24" t="s">
        <v>1625</v>
      </c>
      <c r="B17" s="8">
        <v>761.0</v>
      </c>
      <c r="C17" s="9">
        <v>2.04231073E8</v>
      </c>
      <c r="D17" s="9">
        <v>5.6361299E7</v>
      </c>
      <c r="E17" s="10" t="str">
        <f>IF(C17&gt;percent,"YES","NO")</f>
        <v>YES</v>
      </c>
      <c r="F17" s="19">
        <v>580000.0</v>
      </c>
      <c r="G17" s="12" t="str">
        <f t="shared" si="2"/>
        <v>NOT FUNDED</v>
      </c>
      <c r="H17" s="20">
        <f t="shared" si="3"/>
        <v>440000</v>
      </c>
      <c r="I17" s="14" t="str">
        <f t="shared" si="1"/>
        <v>Over Budget</v>
      </c>
    </row>
    <row r="18">
      <c r="A18" s="23" t="s">
        <v>1626</v>
      </c>
      <c r="B18" s="8">
        <v>652.0</v>
      </c>
      <c r="C18" s="9">
        <v>1.58623786E8</v>
      </c>
      <c r="D18" s="9">
        <v>7.2847695E7</v>
      </c>
      <c r="E18" s="10" t="str">
        <f>IF(C18&gt;percent,"YES","NO")</f>
        <v>YES</v>
      </c>
      <c r="F18" s="19">
        <v>820000.0</v>
      </c>
      <c r="G18" s="12" t="str">
        <f t="shared" si="2"/>
        <v>NOT FUNDED</v>
      </c>
      <c r="H18" s="20">
        <f t="shared" si="3"/>
        <v>440000</v>
      </c>
      <c r="I18" s="14" t="str">
        <f t="shared" si="1"/>
        <v>Over Budget</v>
      </c>
    </row>
    <row r="19">
      <c r="A19" s="24" t="s">
        <v>1627</v>
      </c>
      <c r="B19" s="8">
        <v>532.0</v>
      </c>
      <c r="C19" s="9">
        <v>1.45820223E8</v>
      </c>
      <c r="D19" s="9">
        <v>6.005398E7</v>
      </c>
      <c r="E19" s="10" t="str">
        <f>IF(C19&gt;percent,"YES","NO")</f>
        <v>YES</v>
      </c>
      <c r="F19" s="19">
        <v>1260000.0</v>
      </c>
      <c r="G19" s="12" t="str">
        <f t="shared" si="2"/>
        <v>NOT FUNDED</v>
      </c>
      <c r="H19" s="20">
        <f t="shared" si="3"/>
        <v>440000</v>
      </c>
      <c r="I19" s="14" t="str">
        <f t="shared" si="1"/>
        <v>Over Budget</v>
      </c>
    </row>
    <row r="20">
      <c r="A20" s="24" t="s">
        <v>1628</v>
      </c>
      <c r="B20" s="8">
        <v>397.0</v>
      </c>
      <c r="C20" s="9">
        <v>1.40297348E8</v>
      </c>
      <c r="D20" s="9">
        <v>5.139214E7</v>
      </c>
      <c r="E20" s="10" t="str">
        <f>IF(C20&gt;percent,"YES","NO")</f>
        <v>YES</v>
      </c>
      <c r="F20" s="19">
        <v>1800000.0</v>
      </c>
      <c r="G20" s="12" t="str">
        <f t="shared" si="2"/>
        <v>NOT FUNDED</v>
      </c>
      <c r="H20" s="20">
        <f t="shared" si="3"/>
        <v>440000</v>
      </c>
      <c r="I20" s="14" t="str">
        <f t="shared" si="1"/>
        <v>Over Budget</v>
      </c>
    </row>
    <row r="21">
      <c r="A21" s="24" t="s">
        <v>1629</v>
      </c>
      <c r="B21" s="8">
        <v>533.0</v>
      </c>
      <c r="C21" s="9">
        <v>1.31948308E8</v>
      </c>
      <c r="D21" s="9">
        <v>7.2110948E7</v>
      </c>
      <c r="E21" s="10" t="str">
        <f>IF(C21&gt;percent,"YES","NO")</f>
        <v>YES</v>
      </c>
      <c r="F21" s="19">
        <v>1744000.0</v>
      </c>
      <c r="G21" s="12" t="str">
        <f t="shared" si="2"/>
        <v>NOT FUNDED</v>
      </c>
      <c r="H21" s="20">
        <f t="shared" si="3"/>
        <v>440000</v>
      </c>
      <c r="I21" s="14" t="str">
        <f t="shared" si="1"/>
        <v>Over Budget</v>
      </c>
    </row>
    <row r="22">
      <c r="A22" s="24" t="s">
        <v>1630</v>
      </c>
      <c r="B22" s="8">
        <v>606.0</v>
      </c>
      <c r="C22" s="9">
        <v>1.30788982E8</v>
      </c>
      <c r="D22" s="9">
        <v>6.1046702E7</v>
      </c>
      <c r="E22" s="10" t="str">
        <f>IF(C22&gt;percent,"YES","NO")</f>
        <v>YES</v>
      </c>
      <c r="F22" s="19">
        <v>500000.0</v>
      </c>
      <c r="G22" s="12" t="str">
        <f t="shared" si="2"/>
        <v>NOT FUNDED</v>
      </c>
      <c r="H22" s="20">
        <f t="shared" si="3"/>
        <v>440000</v>
      </c>
      <c r="I22" s="14" t="str">
        <f t="shared" si="1"/>
        <v>Over Budget</v>
      </c>
    </row>
    <row r="23">
      <c r="A23" s="24" t="s">
        <v>1631</v>
      </c>
      <c r="B23" s="8">
        <v>606.0</v>
      </c>
      <c r="C23" s="9">
        <v>9.6878814E7</v>
      </c>
      <c r="D23" s="9">
        <v>6.5677139E7</v>
      </c>
      <c r="E23" s="10" t="str">
        <f>IF(C23&gt;percent,"YES","NO")</f>
        <v>YES</v>
      </c>
      <c r="F23" s="19">
        <v>1275000.0</v>
      </c>
      <c r="G23" s="12" t="str">
        <f t="shared" si="2"/>
        <v>NOT FUNDED</v>
      </c>
      <c r="H23" s="20">
        <f t="shared" si="3"/>
        <v>440000</v>
      </c>
      <c r="I23" s="14" t="str">
        <f t="shared" si="1"/>
        <v>Over Budget</v>
      </c>
    </row>
    <row r="24">
      <c r="A24" s="24" t="s">
        <v>1632</v>
      </c>
      <c r="B24" s="8">
        <v>450.0</v>
      </c>
      <c r="C24" s="9">
        <v>7.529654E7</v>
      </c>
      <c r="D24" s="9">
        <v>5.0501101E7</v>
      </c>
      <c r="E24" s="10" t="str">
        <f>IF(C24&gt;percent,"YES","NO")</f>
        <v>YES</v>
      </c>
      <c r="F24" s="19">
        <v>1800000.0</v>
      </c>
      <c r="G24" s="12" t="str">
        <f t="shared" si="2"/>
        <v>NOT FUNDED</v>
      </c>
      <c r="H24" s="20">
        <f t="shared" si="3"/>
        <v>440000</v>
      </c>
      <c r="I24" s="14" t="str">
        <f t="shared" si="1"/>
        <v>Over Budget</v>
      </c>
    </row>
    <row r="25">
      <c r="A25" s="24" t="s">
        <v>1633</v>
      </c>
      <c r="B25" s="8">
        <v>494.0</v>
      </c>
      <c r="C25" s="9">
        <v>5.3739013E7</v>
      </c>
      <c r="D25" s="9">
        <v>7.3661267E7</v>
      </c>
      <c r="E25" s="10" t="str">
        <f>IF(C25&gt;percent,"YES","NO")</f>
        <v>YES</v>
      </c>
      <c r="F25" s="19">
        <v>900000.0</v>
      </c>
      <c r="G25" s="12" t="str">
        <f t="shared" si="2"/>
        <v>NOT FUNDED</v>
      </c>
      <c r="H25" s="20">
        <f t="shared" si="3"/>
        <v>440000</v>
      </c>
      <c r="I25" s="14" t="str">
        <f t="shared" si="1"/>
        <v>Over Budget</v>
      </c>
    </row>
    <row r="26">
      <c r="A26" s="25" t="s">
        <v>1634</v>
      </c>
      <c r="B26" s="8">
        <v>364.0</v>
      </c>
      <c r="C26" s="9">
        <v>4.387401E7</v>
      </c>
      <c r="D26" s="9">
        <v>6.2669381E7</v>
      </c>
      <c r="E26" s="10" t="str">
        <f>IF(C26&gt;percent,"YES","NO")</f>
        <v>NO</v>
      </c>
      <c r="F26" s="19">
        <v>1150000.0</v>
      </c>
      <c r="G26" s="12" t="str">
        <f t="shared" si="2"/>
        <v>NOT FUNDED</v>
      </c>
      <c r="H26" s="20">
        <f t="shared" si="3"/>
        <v>440000</v>
      </c>
      <c r="I26" s="14" t="str">
        <f t="shared" si="1"/>
        <v>Approval Threshold</v>
      </c>
    </row>
  </sheetData>
  <autoFilter ref="$A$1:$F$26">
    <sortState ref="A1:F26">
      <sortCondition ref="A1:A26"/>
    </sortState>
  </autoFilter>
  <conditionalFormatting sqref="G2:G26">
    <cfRule type="cellIs" dxfId="0" priority="1" operator="equal">
      <formula>"FUNDED"</formula>
    </cfRule>
  </conditionalFormatting>
  <conditionalFormatting sqref="G2:G26">
    <cfRule type="cellIs" dxfId="1" priority="2" operator="equal">
      <formula>"NOT FUNDED"</formula>
    </cfRule>
  </conditionalFormatting>
  <conditionalFormatting sqref="I2:I26">
    <cfRule type="cellIs" dxfId="0" priority="3" operator="greaterThan">
      <formula>999</formula>
    </cfRule>
  </conditionalFormatting>
  <conditionalFormatting sqref="I2:I26">
    <cfRule type="cellIs" dxfId="0" priority="4" operator="greaterThan">
      <formula>999</formula>
    </cfRule>
  </conditionalFormatting>
  <conditionalFormatting sqref="I2:I26">
    <cfRule type="containsText" dxfId="1" priority="5" operator="containsText" text="NOT FUNDED">
      <formula>NOT(ISERROR(SEARCH(("NOT FUNDED"),(I2))))</formula>
    </cfRule>
  </conditionalFormatting>
  <conditionalFormatting sqref="I2:I26">
    <cfRule type="cellIs" dxfId="2" priority="6" operator="equal">
      <formula>"Over Budget"</formula>
    </cfRule>
  </conditionalFormatting>
  <conditionalFormatting sqref="I2:I26">
    <cfRule type="cellIs" dxfId="1" priority="7" operator="equal">
      <formula>"Approval Threshold"</formula>
    </cfRule>
  </conditionalFormatting>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s>
  <drawing r:id="rId2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1.88"/>
    <col customWidth="1" min="2" max="2" width="14.0"/>
    <col customWidth="1" min="3" max="4" width="17.88"/>
    <col customWidth="1" min="5" max="5" width="11.88"/>
    <col customWidth="1" min="6" max="6" width="15.63"/>
    <col customWidth="1" min="7" max="7" width="12.25"/>
    <col customWidth="1" min="8" max="8" width="13.25"/>
    <col customWidth="1" min="9" max="9" width="26.88"/>
  </cols>
  <sheetData>
    <row r="1">
      <c r="A1" s="1" t="s">
        <v>0</v>
      </c>
      <c r="B1" s="2" t="s">
        <v>1</v>
      </c>
      <c r="C1" s="3" t="s">
        <v>2</v>
      </c>
      <c r="D1" s="3" t="s">
        <v>3</v>
      </c>
      <c r="E1" s="3" t="s">
        <v>4</v>
      </c>
      <c r="F1" s="4" t="s">
        <v>5</v>
      </c>
      <c r="G1" s="5" t="s">
        <v>6</v>
      </c>
      <c r="H1" s="17" t="s">
        <v>7</v>
      </c>
      <c r="I1" s="6" t="s">
        <v>8</v>
      </c>
    </row>
    <row r="2">
      <c r="A2" s="24" t="s">
        <v>1635</v>
      </c>
      <c r="B2" s="8">
        <v>586.0</v>
      </c>
      <c r="C2" s="9">
        <v>3.09908164E8</v>
      </c>
      <c r="D2" s="9">
        <v>3.9988322E7</v>
      </c>
      <c r="E2" s="10" t="str">
        <f>IF(C2&gt;percent,"YES","NO")</f>
        <v>YES</v>
      </c>
      <c r="F2" s="19">
        <v>890400.0</v>
      </c>
      <c r="G2" s="12" t="str">
        <f>If(growth&gt;=F2,IF(E2="Yes","FUNDED","NOT FUNDED"),"NOT FUNDED")</f>
        <v>FUNDED</v>
      </c>
      <c r="H2" s="20">
        <f>If(growth&gt;=F2,growth-F2,growth)</f>
        <v>4109600</v>
      </c>
      <c r="I2" s="14" t="str">
        <f t="shared" ref="I2:I14" si="1">If(E2="YES",IF(G2="FUNDED","","Over Budget"),"Approval Threshold")</f>
        <v/>
      </c>
    </row>
    <row r="3">
      <c r="A3" s="24" t="s">
        <v>1636</v>
      </c>
      <c r="B3" s="8">
        <v>611.0</v>
      </c>
      <c r="C3" s="9">
        <v>2.90758374E8</v>
      </c>
      <c r="D3" s="9">
        <v>6.5112175E7</v>
      </c>
      <c r="E3" s="10" t="str">
        <f>IF(C3&gt;percent,"YES","NO")</f>
        <v>YES</v>
      </c>
      <c r="F3" s="19">
        <v>1644000.0</v>
      </c>
      <c r="G3" s="12" t="str">
        <f t="shared" ref="G3:G14" si="2">If(H2&gt;=F3,IF(E3="Yes","FUNDED","NOT FUNDED"),"NOT FUNDED")</f>
        <v>FUNDED</v>
      </c>
      <c r="H3" s="20">
        <f t="shared" ref="H3:H14" si="3">If(G3="FUNDED",IF(H2&gt;=F3,(H2-F3),H2),H2)</f>
        <v>2465600</v>
      </c>
      <c r="I3" s="14" t="str">
        <f t="shared" si="1"/>
        <v/>
      </c>
    </row>
    <row r="4">
      <c r="A4" s="24" t="s">
        <v>1637</v>
      </c>
      <c r="B4" s="8">
        <v>509.0</v>
      </c>
      <c r="C4" s="9">
        <v>2.63317632E8</v>
      </c>
      <c r="D4" s="9">
        <v>6.6644974E7</v>
      </c>
      <c r="E4" s="10" t="str">
        <f>IF(C4&gt;percent,"YES","NO")</f>
        <v>YES</v>
      </c>
      <c r="F4" s="19">
        <v>900000.0</v>
      </c>
      <c r="G4" s="12" t="str">
        <f t="shared" si="2"/>
        <v>FUNDED</v>
      </c>
      <c r="H4" s="20">
        <f t="shared" si="3"/>
        <v>1565600</v>
      </c>
      <c r="I4" s="14" t="str">
        <f t="shared" si="1"/>
        <v/>
      </c>
    </row>
    <row r="5">
      <c r="A5" s="24" t="s">
        <v>1638</v>
      </c>
      <c r="B5" s="8">
        <v>539.0</v>
      </c>
      <c r="C5" s="9">
        <v>2.45243216E8</v>
      </c>
      <c r="D5" s="9">
        <v>7.4480523E7</v>
      </c>
      <c r="E5" s="10" t="str">
        <f>IF(C5&gt;percent,"YES","NO")</f>
        <v>YES</v>
      </c>
      <c r="F5" s="19">
        <v>1300000.0</v>
      </c>
      <c r="G5" s="12" t="str">
        <f t="shared" si="2"/>
        <v>FUNDED</v>
      </c>
      <c r="H5" s="20">
        <f t="shared" si="3"/>
        <v>265600</v>
      </c>
      <c r="I5" s="14" t="str">
        <f t="shared" si="1"/>
        <v/>
      </c>
    </row>
    <row r="6">
      <c r="A6" s="24" t="s">
        <v>1639</v>
      </c>
      <c r="B6" s="8">
        <v>611.0</v>
      </c>
      <c r="C6" s="9">
        <v>1.72036336E8</v>
      </c>
      <c r="D6" s="9">
        <v>6.6676089E7</v>
      </c>
      <c r="E6" s="10" t="str">
        <f>IF(C6&gt;percent,"YES","NO")</f>
        <v>YES</v>
      </c>
      <c r="F6" s="19">
        <v>1890000.0</v>
      </c>
      <c r="G6" s="12" t="str">
        <f t="shared" si="2"/>
        <v>NOT FUNDED</v>
      </c>
      <c r="H6" s="20">
        <f t="shared" si="3"/>
        <v>265600</v>
      </c>
      <c r="I6" s="14" t="str">
        <f t="shared" si="1"/>
        <v>Over Budget</v>
      </c>
    </row>
    <row r="7">
      <c r="A7" s="24" t="s">
        <v>1640</v>
      </c>
      <c r="B7" s="8">
        <v>785.0</v>
      </c>
      <c r="C7" s="9">
        <v>1.22248668E8</v>
      </c>
      <c r="D7" s="9">
        <v>7.4001421E7</v>
      </c>
      <c r="E7" s="10" t="str">
        <f>IF(C7&gt;percent,"YES","NO")</f>
        <v>YES</v>
      </c>
      <c r="F7" s="19">
        <v>2000000.0</v>
      </c>
      <c r="G7" s="12" t="str">
        <f t="shared" si="2"/>
        <v>NOT FUNDED</v>
      </c>
      <c r="H7" s="20">
        <f t="shared" si="3"/>
        <v>265600</v>
      </c>
      <c r="I7" s="14" t="str">
        <f t="shared" si="1"/>
        <v>Over Budget</v>
      </c>
    </row>
    <row r="8">
      <c r="A8" s="24" t="s">
        <v>1641</v>
      </c>
      <c r="B8" s="8">
        <v>772.0</v>
      </c>
      <c r="C8" s="9">
        <v>1.14308991E8</v>
      </c>
      <c r="D8" s="9">
        <v>7.9067028E7</v>
      </c>
      <c r="E8" s="10" t="str">
        <f>IF(C8&gt;percent,"YES","NO")</f>
        <v>YES</v>
      </c>
      <c r="F8" s="19">
        <v>1233333.0</v>
      </c>
      <c r="G8" s="12" t="str">
        <f t="shared" si="2"/>
        <v>NOT FUNDED</v>
      </c>
      <c r="H8" s="20">
        <f t="shared" si="3"/>
        <v>265600</v>
      </c>
      <c r="I8" s="14" t="str">
        <f t="shared" si="1"/>
        <v>Over Budget</v>
      </c>
    </row>
    <row r="9">
      <c r="A9" s="24" t="s">
        <v>1642</v>
      </c>
      <c r="B9" s="8">
        <v>761.0</v>
      </c>
      <c r="C9" s="9">
        <v>1.03820561E8</v>
      </c>
      <c r="D9" s="9">
        <v>9.6769498E7</v>
      </c>
      <c r="E9" s="10" t="str">
        <f>IF(C9&gt;percent,"YES","NO")</f>
        <v>YES</v>
      </c>
      <c r="F9" s="19">
        <v>2000000.0</v>
      </c>
      <c r="G9" s="12" t="str">
        <f t="shared" si="2"/>
        <v>NOT FUNDED</v>
      </c>
      <c r="H9" s="20">
        <f t="shared" si="3"/>
        <v>265600</v>
      </c>
      <c r="I9" s="14" t="str">
        <f t="shared" si="1"/>
        <v>Over Budget</v>
      </c>
    </row>
    <row r="10">
      <c r="A10" s="24" t="s">
        <v>1643</v>
      </c>
      <c r="B10" s="8">
        <v>518.0</v>
      </c>
      <c r="C10" s="9">
        <v>9.3073448E7</v>
      </c>
      <c r="D10" s="9">
        <v>7.4256867E7</v>
      </c>
      <c r="E10" s="10" t="str">
        <f>IF(C10&gt;percent,"YES","NO")</f>
        <v>YES</v>
      </c>
      <c r="F10" s="19">
        <v>1500000.0</v>
      </c>
      <c r="G10" s="12" t="str">
        <f t="shared" si="2"/>
        <v>NOT FUNDED</v>
      </c>
      <c r="H10" s="20">
        <f t="shared" si="3"/>
        <v>265600</v>
      </c>
      <c r="I10" s="14" t="str">
        <f t="shared" si="1"/>
        <v>Over Budget</v>
      </c>
    </row>
    <row r="11">
      <c r="A11" s="24" t="s">
        <v>1644</v>
      </c>
      <c r="B11" s="8">
        <v>616.0</v>
      </c>
      <c r="C11" s="9">
        <v>8.2909915E7</v>
      </c>
      <c r="D11" s="9">
        <v>6.432011E7</v>
      </c>
      <c r="E11" s="10" t="str">
        <f>IF(C11&gt;percent,"YES","NO")</f>
        <v>YES</v>
      </c>
      <c r="F11" s="19">
        <v>1235027.0</v>
      </c>
      <c r="G11" s="12" t="str">
        <f t="shared" si="2"/>
        <v>NOT FUNDED</v>
      </c>
      <c r="H11" s="20">
        <f t="shared" si="3"/>
        <v>265600</v>
      </c>
      <c r="I11" s="14" t="str">
        <f t="shared" si="1"/>
        <v>Over Budget</v>
      </c>
    </row>
    <row r="12">
      <c r="A12" s="24" t="s">
        <v>1645</v>
      </c>
      <c r="B12" s="8">
        <v>544.0</v>
      </c>
      <c r="C12" s="9">
        <v>7.6062642E7</v>
      </c>
      <c r="D12" s="9">
        <v>6.5374641E7</v>
      </c>
      <c r="E12" s="10" t="str">
        <f>IF(C12&gt;percent,"YES","NO")</f>
        <v>YES</v>
      </c>
      <c r="F12" s="19">
        <v>590000.0</v>
      </c>
      <c r="G12" s="12" t="str">
        <f t="shared" si="2"/>
        <v>NOT FUNDED</v>
      </c>
      <c r="H12" s="20">
        <f t="shared" si="3"/>
        <v>265600</v>
      </c>
      <c r="I12" s="14" t="str">
        <f t="shared" si="1"/>
        <v>Over Budget</v>
      </c>
    </row>
    <row r="13">
      <c r="A13" s="24" t="s">
        <v>1646</v>
      </c>
      <c r="B13" s="8">
        <v>544.0</v>
      </c>
      <c r="C13" s="9">
        <v>7.4216165E7</v>
      </c>
      <c r="D13" s="9">
        <v>6.7677874E7</v>
      </c>
      <c r="E13" s="10" t="str">
        <f>IF(C13&gt;percent,"YES","NO")</f>
        <v>YES</v>
      </c>
      <c r="F13" s="19">
        <v>1998485.0</v>
      </c>
      <c r="G13" s="12" t="str">
        <f t="shared" si="2"/>
        <v>NOT FUNDED</v>
      </c>
      <c r="H13" s="20">
        <f t="shared" si="3"/>
        <v>265600</v>
      </c>
      <c r="I13" s="14" t="str">
        <f t="shared" si="1"/>
        <v>Over Budget</v>
      </c>
    </row>
    <row r="14">
      <c r="A14" s="24" t="s">
        <v>1647</v>
      </c>
      <c r="B14" s="8">
        <v>582.0</v>
      </c>
      <c r="C14" s="9">
        <v>6.1224859E7</v>
      </c>
      <c r="D14" s="9">
        <v>7.7459501E7</v>
      </c>
      <c r="E14" s="10" t="str">
        <f>IF(C14&gt;percent,"YES","NO")</f>
        <v>YES</v>
      </c>
      <c r="F14" s="19">
        <v>1575000.0</v>
      </c>
      <c r="G14" s="12" t="str">
        <f t="shared" si="2"/>
        <v>NOT FUNDED</v>
      </c>
      <c r="H14" s="20">
        <f t="shared" si="3"/>
        <v>265600</v>
      </c>
      <c r="I14" s="14" t="str">
        <f t="shared" si="1"/>
        <v>Over Budget</v>
      </c>
    </row>
  </sheetData>
  <autoFilter ref="$A$1:$F$14">
    <sortState ref="A1:F14">
      <sortCondition ref="A1:A14"/>
    </sortState>
  </autoFilter>
  <conditionalFormatting sqref="G2:G14">
    <cfRule type="cellIs" dxfId="0" priority="1" operator="equal">
      <formula>"FUNDED"</formula>
    </cfRule>
  </conditionalFormatting>
  <conditionalFormatting sqref="G2:G14">
    <cfRule type="cellIs" dxfId="1" priority="2" operator="equal">
      <formula>"NOT FUNDED"</formula>
    </cfRule>
  </conditionalFormatting>
  <conditionalFormatting sqref="I2:I14">
    <cfRule type="cellIs" dxfId="0" priority="3" operator="greaterThan">
      <formula>999</formula>
    </cfRule>
  </conditionalFormatting>
  <conditionalFormatting sqref="I2:I14">
    <cfRule type="cellIs" dxfId="0" priority="4" operator="greaterThan">
      <formula>999</formula>
    </cfRule>
  </conditionalFormatting>
  <conditionalFormatting sqref="I2:I14">
    <cfRule type="containsText" dxfId="1" priority="5" operator="containsText" text="NOT FUNDED">
      <formula>NOT(ISERROR(SEARCH(("NOT FUNDED"),(I2))))</formula>
    </cfRule>
  </conditionalFormatting>
  <conditionalFormatting sqref="I2:I14">
    <cfRule type="cellIs" dxfId="2" priority="6" operator="equal">
      <formula>"Over Budget"</formula>
    </cfRule>
  </conditionalFormatting>
  <conditionalFormatting sqref="I2:I14">
    <cfRule type="cellIs" dxfId="1" priority="7" operator="equal">
      <formula>"Approval Threshold"</formula>
    </cfRule>
  </conditionalFormatting>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s>
  <drawing r:id="rId1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5"/>
    <col customWidth="1" min="2" max="3" width="31.88"/>
    <col customWidth="1" min="4" max="4" width="14.0"/>
    <col customWidth="1" min="5" max="6" width="17.88"/>
    <col customWidth="1" min="7" max="7" width="11.88"/>
    <col customWidth="1" min="8" max="8" width="15.63"/>
    <col customWidth="1" min="9" max="9" width="12.25"/>
    <col customWidth="1" min="10" max="10" width="13.25"/>
    <col customWidth="1" min="11" max="11" width="26.88"/>
  </cols>
  <sheetData>
    <row r="1">
      <c r="A1" s="5" t="s">
        <v>1648</v>
      </c>
      <c r="B1" s="5" t="s">
        <v>1649</v>
      </c>
      <c r="C1" s="1" t="s">
        <v>0</v>
      </c>
      <c r="D1" s="2" t="s">
        <v>1</v>
      </c>
      <c r="E1" s="3" t="s">
        <v>2</v>
      </c>
      <c r="F1" s="3" t="s">
        <v>3</v>
      </c>
      <c r="G1" s="3" t="s">
        <v>4</v>
      </c>
      <c r="H1" s="4" t="s">
        <v>5</v>
      </c>
      <c r="I1" s="5" t="s">
        <v>6</v>
      </c>
      <c r="J1" s="17" t="s">
        <v>7</v>
      </c>
      <c r="K1" s="6" t="s">
        <v>8</v>
      </c>
    </row>
    <row r="2">
      <c r="A2" s="7" t="b">
        <v>0</v>
      </c>
      <c r="B2" s="7" t="s">
        <v>1650</v>
      </c>
      <c r="C2" s="24" t="s">
        <v>1651</v>
      </c>
      <c r="D2" s="22">
        <v>105.0</v>
      </c>
      <c r="E2" s="9">
        <v>1.89527153E8</v>
      </c>
      <c r="F2" s="9">
        <v>5.5626022E7</v>
      </c>
      <c r="G2" s="10" t="str">
        <f>IF(E2&gt;percent,"YES","NO")</f>
        <v>YES</v>
      </c>
      <c r="H2" s="19">
        <v>150000.0</v>
      </c>
      <c r="I2" s="12" t="str">
        <f>If(leftover&gt;=H2,IF(G2="Yes","FUNDED","NOT FUNDED"),"NOT FUNDED")</f>
        <v>FUNDED</v>
      </c>
      <c r="J2" s="20">
        <f>If(leftover&gt;=H2,leftover-H2,leftover)</f>
        <v>613377</v>
      </c>
      <c r="K2" s="14" t="str">
        <f t="shared" ref="K2:K109" si="1">If(G2="YES",IF(I2="FUNDED","","Over Budget"),"Approval Threshold")</f>
        <v/>
      </c>
    </row>
    <row r="3">
      <c r="A3" s="7" t="b">
        <v>0</v>
      </c>
      <c r="B3" s="7" t="s">
        <v>1652</v>
      </c>
      <c r="C3" s="18" t="s">
        <v>1653</v>
      </c>
      <c r="D3" s="22">
        <v>387.0</v>
      </c>
      <c r="E3" s="9">
        <v>1.54762983E8</v>
      </c>
      <c r="F3" s="9">
        <v>3.9903927E7</v>
      </c>
      <c r="G3" s="10" t="str">
        <f>IF(E3&gt;percent,"YES","NO")</f>
        <v>YES</v>
      </c>
      <c r="H3" s="19">
        <v>140000.0</v>
      </c>
      <c r="I3" s="12" t="str">
        <f t="shared" ref="I3:I109" si="2">If(J2&gt;=H3,IF(G3="Yes","FUNDED","NOT FUNDED"),"NOT FUNDED")</f>
        <v>FUNDED</v>
      </c>
      <c r="J3" s="20">
        <f t="shared" ref="J3:J109" si="3">If(I3="FUNDED",IF(J2&gt;=H3,(J2-H3),J2),J2)</f>
        <v>473377</v>
      </c>
      <c r="K3" s="14" t="str">
        <f t="shared" si="1"/>
        <v/>
      </c>
    </row>
    <row r="4">
      <c r="A4" s="7" t="b">
        <v>0</v>
      </c>
      <c r="B4" s="7" t="s">
        <v>1652</v>
      </c>
      <c r="C4" s="18" t="s">
        <v>1654</v>
      </c>
      <c r="D4" s="22">
        <v>423.0</v>
      </c>
      <c r="E4" s="9">
        <v>1.46888365E8</v>
      </c>
      <c r="F4" s="9">
        <v>3.8290419E7</v>
      </c>
      <c r="G4" s="10" t="str">
        <f>IF(E4&gt;percent,"YES","NO")</f>
        <v>YES</v>
      </c>
      <c r="H4" s="19">
        <v>200000.0</v>
      </c>
      <c r="I4" s="12" t="str">
        <f t="shared" si="2"/>
        <v>FUNDED</v>
      </c>
      <c r="J4" s="20">
        <f t="shared" si="3"/>
        <v>273377</v>
      </c>
      <c r="K4" s="14" t="str">
        <f t="shared" si="1"/>
        <v/>
      </c>
    </row>
    <row r="5">
      <c r="A5" s="7" t="b">
        <v>0</v>
      </c>
      <c r="B5" s="7" t="s">
        <v>1650</v>
      </c>
      <c r="C5" s="24" t="s">
        <v>1655</v>
      </c>
      <c r="D5" s="22">
        <v>373.0</v>
      </c>
      <c r="E5" s="9">
        <v>1.43680693E8</v>
      </c>
      <c r="F5" s="9">
        <v>3.4411014E7</v>
      </c>
      <c r="G5" s="10" t="str">
        <f>IF(E5&gt;percent,"YES","NO")</f>
        <v>YES</v>
      </c>
      <c r="H5" s="19">
        <v>150000.0</v>
      </c>
      <c r="I5" s="12" t="str">
        <f t="shared" si="2"/>
        <v>FUNDED</v>
      </c>
      <c r="J5" s="20">
        <f t="shared" si="3"/>
        <v>123377</v>
      </c>
      <c r="K5" s="14" t="str">
        <f t="shared" si="1"/>
        <v/>
      </c>
    </row>
    <row r="6">
      <c r="A6" s="7" t="b">
        <v>0</v>
      </c>
      <c r="B6" s="7" t="s">
        <v>1652</v>
      </c>
      <c r="C6" s="18" t="s">
        <v>1656</v>
      </c>
      <c r="D6" s="22">
        <v>516.0</v>
      </c>
      <c r="E6" s="9">
        <v>1.36145197E8</v>
      </c>
      <c r="F6" s="9">
        <v>6.0964365E7</v>
      </c>
      <c r="G6" s="10" t="str">
        <f>IF(E6&gt;percent,"YES","NO")</f>
        <v>YES</v>
      </c>
      <c r="H6" s="19">
        <v>200000.0</v>
      </c>
      <c r="I6" s="12" t="str">
        <f t="shared" si="2"/>
        <v>NOT FUNDED</v>
      </c>
      <c r="J6" s="20">
        <f t="shared" si="3"/>
        <v>123377</v>
      </c>
      <c r="K6" s="14" t="str">
        <f t="shared" si="1"/>
        <v>Over Budget</v>
      </c>
    </row>
    <row r="7">
      <c r="A7" s="7" t="b">
        <v>0</v>
      </c>
      <c r="B7" s="7" t="s">
        <v>1652</v>
      </c>
      <c r="C7" s="18" t="s">
        <v>1657</v>
      </c>
      <c r="D7" s="22">
        <v>415.0</v>
      </c>
      <c r="E7" s="9">
        <v>1.36099718E8</v>
      </c>
      <c r="F7" s="9">
        <v>4.8072193E7</v>
      </c>
      <c r="G7" s="10" t="str">
        <f>IF(E7&gt;percent,"YES","NO")</f>
        <v>YES</v>
      </c>
      <c r="H7" s="19">
        <v>200000.0</v>
      </c>
      <c r="I7" s="12" t="str">
        <f t="shared" si="2"/>
        <v>NOT FUNDED</v>
      </c>
      <c r="J7" s="20">
        <f t="shared" si="3"/>
        <v>123377</v>
      </c>
      <c r="K7" s="14" t="str">
        <f t="shared" si="1"/>
        <v>Over Budget</v>
      </c>
    </row>
    <row r="8">
      <c r="A8" s="7" t="b">
        <v>0</v>
      </c>
      <c r="B8" s="7" t="s">
        <v>1650</v>
      </c>
      <c r="C8" s="24" t="s">
        <v>1658</v>
      </c>
      <c r="D8" s="22">
        <v>291.0</v>
      </c>
      <c r="E8" s="9">
        <v>1.33248471E8</v>
      </c>
      <c r="F8" s="9">
        <v>5.4742578E7</v>
      </c>
      <c r="G8" s="10" t="str">
        <f>IF(E8&gt;percent,"YES","NO")</f>
        <v>YES</v>
      </c>
      <c r="H8" s="19">
        <v>150000.0</v>
      </c>
      <c r="I8" s="12" t="str">
        <f t="shared" si="2"/>
        <v>NOT FUNDED</v>
      </c>
      <c r="J8" s="20">
        <f t="shared" si="3"/>
        <v>123377</v>
      </c>
      <c r="K8" s="14" t="str">
        <f t="shared" si="1"/>
        <v>Over Budget</v>
      </c>
    </row>
    <row r="9">
      <c r="A9" s="7" t="b">
        <v>0</v>
      </c>
      <c r="B9" s="7" t="s">
        <v>1652</v>
      </c>
      <c r="C9" s="18" t="s">
        <v>1659</v>
      </c>
      <c r="D9" s="22">
        <v>406.0</v>
      </c>
      <c r="E9" s="9">
        <v>1.30193101E8</v>
      </c>
      <c r="F9" s="9">
        <v>4.9443789E7</v>
      </c>
      <c r="G9" s="10" t="str">
        <f>IF(E9&gt;percent,"YES","NO")</f>
        <v>YES</v>
      </c>
      <c r="H9" s="19">
        <v>200000.0</v>
      </c>
      <c r="I9" s="12" t="str">
        <f t="shared" si="2"/>
        <v>NOT FUNDED</v>
      </c>
      <c r="J9" s="20">
        <f t="shared" si="3"/>
        <v>123377</v>
      </c>
      <c r="K9" s="14" t="str">
        <f t="shared" si="1"/>
        <v>Over Budget</v>
      </c>
    </row>
    <row r="10">
      <c r="A10" s="7" t="b">
        <v>0</v>
      </c>
      <c r="B10" s="7" t="s">
        <v>1652</v>
      </c>
      <c r="C10" s="18" t="s">
        <v>1660</v>
      </c>
      <c r="D10" s="22">
        <v>473.0</v>
      </c>
      <c r="E10" s="9">
        <v>1.2721056E8</v>
      </c>
      <c r="F10" s="9">
        <v>1.9216139E7</v>
      </c>
      <c r="G10" s="10" t="str">
        <f>IF(E10&gt;percent,"YES","NO")</f>
        <v>YES</v>
      </c>
      <c r="H10" s="19">
        <v>200000.0</v>
      </c>
      <c r="I10" s="12" t="str">
        <f t="shared" si="2"/>
        <v>NOT FUNDED</v>
      </c>
      <c r="J10" s="20">
        <f t="shared" si="3"/>
        <v>123377</v>
      </c>
      <c r="K10" s="14" t="str">
        <f t="shared" si="1"/>
        <v>Over Budget</v>
      </c>
    </row>
    <row r="11">
      <c r="A11" s="7" t="b">
        <v>0</v>
      </c>
      <c r="B11" s="7" t="s">
        <v>1652</v>
      </c>
      <c r="C11" s="18" t="s">
        <v>1661</v>
      </c>
      <c r="D11" s="22">
        <v>370.0</v>
      </c>
      <c r="E11" s="9">
        <v>1.23703737E8</v>
      </c>
      <c r="F11" s="9">
        <v>3.4568846E7</v>
      </c>
      <c r="G11" s="10" t="str">
        <f>IF(E11&gt;percent,"YES","NO")</f>
        <v>YES</v>
      </c>
      <c r="H11" s="19">
        <v>200000.0</v>
      </c>
      <c r="I11" s="12" t="str">
        <f t="shared" si="2"/>
        <v>NOT FUNDED</v>
      </c>
      <c r="J11" s="20">
        <f t="shared" si="3"/>
        <v>123377</v>
      </c>
      <c r="K11" s="14" t="str">
        <f t="shared" si="1"/>
        <v>Over Budget</v>
      </c>
    </row>
    <row r="12">
      <c r="A12" s="7" t="b">
        <v>0</v>
      </c>
      <c r="B12" s="7" t="s">
        <v>1652</v>
      </c>
      <c r="C12" s="18" t="s">
        <v>1662</v>
      </c>
      <c r="D12" s="22">
        <v>364.0</v>
      </c>
      <c r="E12" s="9">
        <v>1.19144254E8</v>
      </c>
      <c r="F12" s="9">
        <v>2.3600321E7</v>
      </c>
      <c r="G12" s="10" t="str">
        <f>IF(E12&gt;percent,"YES","NO")</f>
        <v>YES</v>
      </c>
      <c r="H12" s="19">
        <v>185570.0</v>
      </c>
      <c r="I12" s="12" t="str">
        <f t="shared" si="2"/>
        <v>NOT FUNDED</v>
      </c>
      <c r="J12" s="20">
        <f t="shared" si="3"/>
        <v>123377</v>
      </c>
      <c r="K12" s="14" t="str">
        <f t="shared" si="1"/>
        <v>Over Budget</v>
      </c>
    </row>
    <row r="13">
      <c r="A13" s="7" t="b">
        <v>0</v>
      </c>
      <c r="B13" s="7" t="s">
        <v>1652</v>
      </c>
      <c r="C13" s="18" t="s">
        <v>1663</v>
      </c>
      <c r="D13" s="22">
        <v>418.0</v>
      </c>
      <c r="E13" s="9">
        <v>1.15721733E8</v>
      </c>
      <c r="F13" s="9">
        <v>1.8516915E7</v>
      </c>
      <c r="G13" s="10" t="str">
        <f>IF(E13&gt;percent,"YES","NO")</f>
        <v>YES</v>
      </c>
      <c r="H13" s="19">
        <v>200000.0</v>
      </c>
      <c r="I13" s="12" t="str">
        <f t="shared" si="2"/>
        <v>NOT FUNDED</v>
      </c>
      <c r="J13" s="20">
        <f t="shared" si="3"/>
        <v>123377</v>
      </c>
      <c r="K13" s="14" t="str">
        <f t="shared" si="1"/>
        <v>Over Budget</v>
      </c>
    </row>
    <row r="14">
      <c r="A14" s="7" t="b">
        <v>0</v>
      </c>
      <c r="B14" s="7" t="s">
        <v>1652</v>
      </c>
      <c r="C14" s="18" t="s">
        <v>1664</v>
      </c>
      <c r="D14" s="22">
        <v>312.0</v>
      </c>
      <c r="E14" s="9">
        <v>1.1360998E8</v>
      </c>
      <c r="F14" s="9">
        <v>2.122365E7</v>
      </c>
      <c r="G14" s="10" t="str">
        <f>IF(E14&gt;percent,"YES","NO")</f>
        <v>YES</v>
      </c>
      <c r="H14" s="19">
        <v>198000.0</v>
      </c>
      <c r="I14" s="12" t="str">
        <f t="shared" si="2"/>
        <v>NOT FUNDED</v>
      </c>
      <c r="J14" s="20">
        <f t="shared" si="3"/>
        <v>123377</v>
      </c>
      <c r="K14" s="14" t="str">
        <f t="shared" si="1"/>
        <v>Over Budget</v>
      </c>
    </row>
    <row r="15">
      <c r="A15" s="7" t="b">
        <v>0</v>
      </c>
      <c r="B15" s="7" t="s">
        <v>1652</v>
      </c>
      <c r="C15" s="18" t="s">
        <v>1665</v>
      </c>
      <c r="D15" s="22">
        <v>318.0</v>
      </c>
      <c r="E15" s="9">
        <v>1.12756809E8</v>
      </c>
      <c r="F15" s="9">
        <v>3.181671E7</v>
      </c>
      <c r="G15" s="10" t="str">
        <f>IF(E15&gt;percent,"YES","NO")</f>
        <v>YES</v>
      </c>
      <c r="H15" s="19">
        <v>184750.0</v>
      </c>
      <c r="I15" s="12" t="str">
        <f t="shared" si="2"/>
        <v>NOT FUNDED</v>
      </c>
      <c r="J15" s="20">
        <f t="shared" si="3"/>
        <v>123377</v>
      </c>
      <c r="K15" s="14" t="str">
        <f t="shared" si="1"/>
        <v>Over Budget</v>
      </c>
    </row>
    <row r="16">
      <c r="A16" s="7" t="b">
        <v>0</v>
      </c>
      <c r="B16" s="7" t="s">
        <v>1652</v>
      </c>
      <c r="C16" s="18" t="s">
        <v>1666</v>
      </c>
      <c r="D16" s="22">
        <v>350.0</v>
      </c>
      <c r="E16" s="9">
        <v>1.09204943E8</v>
      </c>
      <c r="F16" s="9">
        <v>1.8383378E7</v>
      </c>
      <c r="G16" s="10" t="str">
        <f>IF(E16&gt;percent,"YES","NO")</f>
        <v>YES</v>
      </c>
      <c r="H16" s="19">
        <v>100000.0</v>
      </c>
      <c r="I16" s="12" t="str">
        <f t="shared" si="2"/>
        <v>FUNDED</v>
      </c>
      <c r="J16" s="20">
        <f t="shared" si="3"/>
        <v>23377</v>
      </c>
      <c r="K16" s="14" t="str">
        <f t="shared" si="1"/>
        <v/>
      </c>
    </row>
    <row r="17">
      <c r="A17" s="7" t="b">
        <v>0</v>
      </c>
      <c r="B17" s="7" t="s">
        <v>1650</v>
      </c>
      <c r="C17" s="24" t="s">
        <v>1667</v>
      </c>
      <c r="D17" s="22">
        <v>325.0</v>
      </c>
      <c r="E17" s="9">
        <v>1.01682289E8</v>
      </c>
      <c r="F17" s="9">
        <v>4.0722497E7</v>
      </c>
      <c r="G17" s="10" t="str">
        <f>IF(E17&gt;percent,"YES","NO")</f>
        <v>YES</v>
      </c>
      <c r="H17" s="19">
        <v>148300.0</v>
      </c>
      <c r="I17" s="12" t="str">
        <f t="shared" si="2"/>
        <v>NOT FUNDED</v>
      </c>
      <c r="J17" s="20">
        <f t="shared" si="3"/>
        <v>23377</v>
      </c>
      <c r="K17" s="14" t="str">
        <f t="shared" si="1"/>
        <v>Over Budget</v>
      </c>
    </row>
    <row r="18">
      <c r="A18" s="7" t="b">
        <v>0</v>
      </c>
      <c r="B18" s="7" t="s">
        <v>1652</v>
      </c>
      <c r="C18" s="18" t="s">
        <v>1668</v>
      </c>
      <c r="D18" s="22">
        <v>490.0</v>
      </c>
      <c r="E18" s="9">
        <v>1.00856518E8</v>
      </c>
      <c r="F18" s="9">
        <v>6.0191437E7</v>
      </c>
      <c r="G18" s="10" t="str">
        <f>IF(E18&gt;percent,"YES","NO")</f>
        <v>YES</v>
      </c>
      <c r="H18" s="19">
        <v>200000.0</v>
      </c>
      <c r="I18" s="12" t="str">
        <f t="shared" si="2"/>
        <v>NOT FUNDED</v>
      </c>
      <c r="J18" s="20">
        <f t="shared" si="3"/>
        <v>23377</v>
      </c>
      <c r="K18" s="14" t="str">
        <f t="shared" si="1"/>
        <v>Over Budget</v>
      </c>
    </row>
    <row r="19">
      <c r="A19" s="7" t="b">
        <v>0</v>
      </c>
      <c r="B19" s="7" t="s">
        <v>1652</v>
      </c>
      <c r="C19" s="18" t="s">
        <v>1669</v>
      </c>
      <c r="D19" s="22">
        <v>281.0</v>
      </c>
      <c r="E19" s="9">
        <v>9.9259219E7</v>
      </c>
      <c r="F19" s="9">
        <v>1.2197914E7</v>
      </c>
      <c r="G19" s="10" t="str">
        <f>IF(E19&gt;percent,"YES","NO")</f>
        <v>YES</v>
      </c>
      <c r="H19" s="19">
        <v>187500.0</v>
      </c>
      <c r="I19" s="12" t="str">
        <f t="shared" si="2"/>
        <v>NOT FUNDED</v>
      </c>
      <c r="J19" s="20">
        <f t="shared" si="3"/>
        <v>23377</v>
      </c>
      <c r="K19" s="14" t="str">
        <f t="shared" si="1"/>
        <v>Over Budget</v>
      </c>
    </row>
    <row r="20">
      <c r="A20" s="7" t="b">
        <v>0</v>
      </c>
      <c r="B20" s="7" t="s">
        <v>1652</v>
      </c>
      <c r="C20" s="18" t="s">
        <v>1670</v>
      </c>
      <c r="D20" s="22">
        <v>389.0</v>
      </c>
      <c r="E20" s="9">
        <v>9.6688015E7</v>
      </c>
      <c r="F20" s="9">
        <v>2.7808066E7</v>
      </c>
      <c r="G20" s="10" t="str">
        <f>IF(E20&gt;percent,"YES","NO")</f>
        <v>YES</v>
      </c>
      <c r="H20" s="19">
        <v>200000.0</v>
      </c>
      <c r="I20" s="12" t="str">
        <f t="shared" si="2"/>
        <v>NOT FUNDED</v>
      </c>
      <c r="J20" s="20">
        <f t="shared" si="3"/>
        <v>23377</v>
      </c>
      <c r="K20" s="14" t="str">
        <f t="shared" si="1"/>
        <v>Over Budget</v>
      </c>
    </row>
    <row r="21">
      <c r="A21" s="7" t="b">
        <v>0</v>
      </c>
      <c r="B21" s="7" t="s">
        <v>1652</v>
      </c>
      <c r="C21" s="18" t="s">
        <v>1671</v>
      </c>
      <c r="D21" s="22">
        <v>297.0</v>
      </c>
      <c r="E21" s="9">
        <v>9.506484E7</v>
      </c>
      <c r="F21" s="9">
        <v>1.5274848E7</v>
      </c>
      <c r="G21" s="10" t="str">
        <f>IF(E21&gt;percent,"YES","NO")</f>
        <v>YES</v>
      </c>
      <c r="H21" s="19">
        <v>191813.0</v>
      </c>
      <c r="I21" s="12" t="str">
        <f t="shared" si="2"/>
        <v>NOT FUNDED</v>
      </c>
      <c r="J21" s="20">
        <f t="shared" si="3"/>
        <v>23377</v>
      </c>
      <c r="K21" s="14" t="str">
        <f t="shared" si="1"/>
        <v>Over Budget</v>
      </c>
    </row>
    <row r="22">
      <c r="A22" s="7" t="b">
        <v>0</v>
      </c>
      <c r="B22" s="7" t="s">
        <v>1650</v>
      </c>
      <c r="C22" s="24" t="s">
        <v>1672</v>
      </c>
      <c r="D22" s="22">
        <v>129.0</v>
      </c>
      <c r="E22" s="9">
        <v>9.2453854E7</v>
      </c>
      <c r="F22" s="9">
        <v>4.7404861E7</v>
      </c>
      <c r="G22" s="10" t="str">
        <f>IF(E22&gt;percent,"YES","NO")</f>
        <v>YES</v>
      </c>
      <c r="H22" s="19">
        <v>150000.0</v>
      </c>
      <c r="I22" s="12" t="str">
        <f t="shared" si="2"/>
        <v>NOT FUNDED</v>
      </c>
      <c r="J22" s="20">
        <f t="shared" si="3"/>
        <v>23377</v>
      </c>
      <c r="K22" s="14" t="str">
        <f t="shared" si="1"/>
        <v>Over Budget</v>
      </c>
    </row>
    <row r="23">
      <c r="A23" s="7" t="b">
        <v>0</v>
      </c>
      <c r="B23" s="7" t="s">
        <v>1652</v>
      </c>
      <c r="C23" s="18" t="s">
        <v>1673</v>
      </c>
      <c r="D23" s="22">
        <v>409.0</v>
      </c>
      <c r="E23" s="9">
        <v>9.1884603E7</v>
      </c>
      <c r="F23" s="9">
        <v>2.5023111E7</v>
      </c>
      <c r="G23" s="10" t="str">
        <f>IF(E23&gt;percent,"YES","NO")</f>
        <v>YES</v>
      </c>
      <c r="H23" s="19">
        <v>145000.0</v>
      </c>
      <c r="I23" s="12" t="str">
        <f t="shared" si="2"/>
        <v>NOT FUNDED</v>
      </c>
      <c r="J23" s="20">
        <f t="shared" si="3"/>
        <v>23377</v>
      </c>
      <c r="K23" s="14" t="str">
        <f t="shared" si="1"/>
        <v>Over Budget</v>
      </c>
    </row>
    <row r="24">
      <c r="A24" s="7" t="b">
        <v>0</v>
      </c>
      <c r="B24" s="7" t="s">
        <v>1652</v>
      </c>
      <c r="C24" s="18" t="s">
        <v>1674</v>
      </c>
      <c r="D24" s="22">
        <v>365.0</v>
      </c>
      <c r="E24" s="9">
        <v>9.0504473E7</v>
      </c>
      <c r="F24" s="9">
        <v>4.1481692E7</v>
      </c>
      <c r="G24" s="10" t="str">
        <f>IF(E24&gt;percent,"YES","NO")</f>
        <v>YES</v>
      </c>
      <c r="H24" s="19">
        <v>200000.0</v>
      </c>
      <c r="I24" s="12" t="str">
        <f t="shared" si="2"/>
        <v>NOT FUNDED</v>
      </c>
      <c r="J24" s="20">
        <f t="shared" si="3"/>
        <v>23377</v>
      </c>
      <c r="K24" s="14" t="str">
        <f t="shared" si="1"/>
        <v>Over Budget</v>
      </c>
    </row>
    <row r="25">
      <c r="A25" s="7" t="b">
        <v>0</v>
      </c>
      <c r="B25" s="7" t="s">
        <v>1652</v>
      </c>
      <c r="C25" s="18" t="s">
        <v>1675</v>
      </c>
      <c r="D25" s="22">
        <v>273.0</v>
      </c>
      <c r="E25" s="9">
        <v>9.0283987E7</v>
      </c>
      <c r="F25" s="9">
        <v>2.0271958E7</v>
      </c>
      <c r="G25" s="10" t="str">
        <f>IF(E25&gt;percent,"YES","NO")</f>
        <v>YES</v>
      </c>
      <c r="H25" s="19">
        <v>75000.0</v>
      </c>
      <c r="I25" s="12" t="str">
        <f t="shared" si="2"/>
        <v>NOT FUNDED</v>
      </c>
      <c r="J25" s="20">
        <f t="shared" si="3"/>
        <v>23377</v>
      </c>
      <c r="K25" s="14" t="str">
        <f t="shared" si="1"/>
        <v>Over Budget</v>
      </c>
    </row>
    <row r="26">
      <c r="A26" s="7" t="b">
        <v>0</v>
      </c>
      <c r="B26" s="7" t="s">
        <v>1652</v>
      </c>
      <c r="C26" s="18" t="s">
        <v>1676</v>
      </c>
      <c r="D26" s="22">
        <v>251.0</v>
      </c>
      <c r="E26" s="9">
        <v>8.4346888E7</v>
      </c>
      <c r="F26" s="9">
        <v>1.5905927E7</v>
      </c>
      <c r="G26" s="10" t="str">
        <f>IF(E26&gt;percent,"YES","NO")</f>
        <v>YES</v>
      </c>
      <c r="H26" s="19">
        <v>75000.0</v>
      </c>
      <c r="I26" s="12" t="str">
        <f t="shared" si="2"/>
        <v>NOT FUNDED</v>
      </c>
      <c r="J26" s="20">
        <f t="shared" si="3"/>
        <v>23377</v>
      </c>
      <c r="K26" s="14" t="str">
        <f t="shared" si="1"/>
        <v>Over Budget</v>
      </c>
    </row>
    <row r="27">
      <c r="A27" s="7" t="b">
        <v>0</v>
      </c>
      <c r="B27" s="7" t="s">
        <v>1652</v>
      </c>
      <c r="C27" s="18" t="s">
        <v>1677</v>
      </c>
      <c r="D27" s="22">
        <v>263.0</v>
      </c>
      <c r="E27" s="9">
        <v>8.4194484E7</v>
      </c>
      <c r="F27" s="9">
        <v>5.3833524E7</v>
      </c>
      <c r="G27" s="10" t="str">
        <f>IF(E27&gt;percent,"YES","NO")</f>
        <v>YES</v>
      </c>
      <c r="H27" s="19">
        <v>199000.0</v>
      </c>
      <c r="I27" s="12" t="str">
        <f t="shared" si="2"/>
        <v>NOT FUNDED</v>
      </c>
      <c r="J27" s="20">
        <f t="shared" si="3"/>
        <v>23377</v>
      </c>
      <c r="K27" s="14" t="str">
        <f t="shared" si="1"/>
        <v>Over Budget</v>
      </c>
    </row>
    <row r="28">
      <c r="A28" s="7" t="b">
        <v>0</v>
      </c>
      <c r="B28" s="7" t="s">
        <v>1652</v>
      </c>
      <c r="C28" s="18" t="s">
        <v>1678</v>
      </c>
      <c r="D28" s="22">
        <v>250.0</v>
      </c>
      <c r="E28" s="9">
        <v>8.3323088E7</v>
      </c>
      <c r="F28" s="9">
        <v>2.9599628E7</v>
      </c>
      <c r="G28" s="10" t="str">
        <f>IF(E28&gt;percent,"YES","NO")</f>
        <v>YES</v>
      </c>
      <c r="H28" s="19">
        <v>52000.0</v>
      </c>
      <c r="I28" s="12" t="str">
        <f t="shared" si="2"/>
        <v>NOT FUNDED</v>
      </c>
      <c r="J28" s="20">
        <f t="shared" si="3"/>
        <v>23377</v>
      </c>
      <c r="K28" s="14" t="str">
        <f t="shared" si="1"/>
        <v>Over Budget</v>
      </c>
    </row>
    <row r="29">
      <c r="A29" s="7" t="b">
        <v>0</v>
      </c>
      <c r="B29" s="7" t="s">
        <v>1679</v>
      </c>
      <c r="C29" s="18" t="s">
        <v>1680</v>
      </c>
      <c r="D29" s="22">
        <v>190.0</v>
      </c>
      <c r="E29" s="9">
        <v>8.2912384E7</v>
      </c>
      <c r="F29" s="9">
        <v>4.5661131E7</v>
      </c>
      <c r="G29" s="10" t="str">
        <f>IF(E29&gt;percent,"YES","NO")</f>
        <v>YES</v>
      </c>
      <c r="H29" s="19">
        <v>100000.0</v>
      </c>
      <c r="I29" s="12" t="str">
        <f t="shared" si="2"/>
        <v>NOT FUNDED</v>
      </c>
      <c r="J29" s="20">
        <f t="shared" si="3"/>
        <v>23377</v>
      </c>
      <c r="K29" s="14" t="str">
        <f t="shared" si="1"/>
        <v>Over Budget</v>
      </c>
    </row>
    <row r="30">
      <c r="A30" s="7" t="b">
        <v>0</v>
      </c>
      <c r="B30" s="7" t="s">
        <v>1652</v>
      </c>
      <c r="C30" s="18" t="s">
        <v>1681</v>
      </c>
      <c r="D30" s="22">
        <v>341.0</v>
      </c>
      <c r="E30" s="9">
        <v>8.2772765E7</v>
      </c>
      <c r="F30" s="9">
        <v>1.6980587E7</v>
      </c>
      <c r="G30" s="10" t="str">
        <f>IF(E30&gt;percent,"YES","NO")</f>
        <v>YES</v>
      </c>
      <c r="H30" s="19">
        <v>70000.0</v>
      </c>
      <c r="I30" s="12" t="str">
        <f t="shared" si="2"/>
        <v>NOT FUNDED</v>
      </c>
      <c r="J30" s="20">
        <f t="shared" si="3"/>
        <v>23377</v>
      </c>
      <c r="K30" s="14" t="str">
        <f t="shared" si="1"/>
        <v>Over Budget</v>
      </c>
    </row>
    <row r="31">
      <c r="A31" s="7" t="b">
        <v>0</v>
      </c>
      <c r="B31" s="7" t="s">
        <v>1652</v>
      </c>
      <c r="C31" s="18" t="s">
        <v>1682</v>
      </c>
      <c r="D31" s="22">
        <v>250.0</v>
      </c>
      <c r="E31" s="9">
        <v>8.2741259E7</v>
      </c>
      <c r="F31" s="9">
        <v>1.1024987E7</v>
      </c>
      <c r="G31" s="10" t="str">
        <f>IF(E31&gt;percent,"YES","NO")</f>
        <v>YES</v>
      </c>
      <c r="H31" s="19">
        <v>135000.0</v>
      </c>
      <c r="I31" s="12" t="str">
        <f t="shared" si="2"/>
        <v>NOT FUNDED</v>
      </c>
      <c r="J31" s="20">
        <f t="shared" si="3"/>
        <v>23377</v>
      </c>
      <c r="K31" s="14" t="str">
        <f t="shared" si="1"/>
        <v>Over Budget</v>
      </c>
    </row>
    <row r="32">
      <c r="A32" s="7" t="b">
        <v>0</v>
      </c>
      <c r="B32" s="7" t="s">
        <v>1652</v>
      </c>
      <c r="C32" s="18" t="s">
        <v>1683</v>
      </c>
      <c r="D32" s="22">
        <v>221.0</v>
      </c>
      <c r="E32" s="9">
        <v>8.215515E7</v>
      </c>
      <c r="F32" s="9">
        <v>2.6029527E7</v>
      </c>
      <c r="G32" s="10" t="str">
        <f>IF(E32&gt;percent,"YES","NO")</f>
        <v>YES</v>
      </c>
      <c r="H32" s="19">
        <v>168000.0</v>
      </c>
      <c r="I32" s="12" t="str">
        <f t="shared" si="2"/>
        <v>NOT FUNDED</v>
      </c>
      <c r="J32" s="20">
        <f t="shared" si="3"/>
        <v>23377</v>
      </c>
      <c r="K32" s="14" t="str">
        <f t="shared" si="1"/>
        <v>Over Budget</v>
      </c>
    </row>
    <row r="33">
      <c r="A33" s="7" t="b">
        <v>0</v>
      </c>
      <c r="B33" s="7" t="s">
        <v>1652</v>
      </c>
      <c r="C33" s="18" t="s">
        <v>1684</v>
      </c>
      <c r="D33" s="22">
        <v>349.0</v>
      </c>
      <c r="E33" s="9">
        <v>8.1449864E7</v>
      </c>
      <c r="F33" s="9">
        <v>4.8245238E7</v>
      </c>
      <c r="G33" s="10" t="str">
        <f>IF(E33&gt;percent,"YES","NO")</f>
        <v>YES</v>
      </c>
      <c r="H33" s="19">
        <v>200000.0</v>
      </c>
      <c r="I33" s="12" t="str">
        <f t="shared" si="2"/>
        <v>NOT FUNDED</v>
      </c>
      <c r="J33" s="20">
        <f t="shared" si="3"/>
        <v>23377</v>
      </c>
      <c r="K33" s="14" t="str">
        <f t="shared" si="1"/>
        <v>Over Budget</v>
      </c>
    </row>
    <row r="34">
      <c r="A34" s="7" t="b">
        <v>0</v>
      </c>
      <c r="B34" s="7" t="s">
        <v>1652</v>
      </c>
      <c r="C34" s="18" t="s">
        <v>1685</v>
      </c>
      <c r="D34" s="22">
        <v>323.0</v>
      </c>
      <c r="E34" s="9">
        <v>7.9834972E7</v>
      </c>
      <c r="F34" s="9">
        <v>3.5994677E7</v>
      </c>
      <c r="G34" s="10" t="str">
        <f>IF(E34&gt;percent,"YES","NO")</f>
        <v>YES</v>
      </c>
      <c r="H34" s="19">
        <v>149000.0</v>
      </c>
      <c r="I34" s="12" t="str">
        <f t="shared" si="2"/>
        <v>NOT FUNDED</v>
      </c>
      <c r="J34" s="20">
        <f t="shared" si="3"/>
        <v>23377</v>
      </c>
      <c r="K34" s="14" t="str">
        <f t="shared" si="1"/>
        <v>Over Budget</v>
      </c>
    </row>
    <row r="35">
      <c r="A35" s="7" t="b">
        <v>0</v>
      </c>
      <c r="B35" s="7" t="s">
        <v>1652</v>
      </c>
      <c r="C35" s="18" t="s">
        <v>1686</v>
      </c>
      <c r="D35" s="22">
        <v>305.0</v>
      </c>
      <c r="E35" s="9">
        <v>7.7618549E7</v>
      </c>
      <c r="F35" s="9">
        <v>2.7075054E7</v>
      </c>
      <c r="G35" s="10" t="str">
        <f>IF(E35&gt;percent,"YES","NO")</f>
        <v>YES</v>
      </c>
      <c r="H35" s="19">
        <v>80000.0</v>
      </c>
      <c r="I35" s="12" t="str">
        <f t="shared" si="2"/>
        <v>NOT FUNDED</v>
      </c>
      <c r="J35" s="20">
        <f t="shared" si="3"/>
        <v>23377</v>
      </c>
      <c r="K35" s="14" t="str">
        <f t="shared" si="1"/>
        <v>Over Budget</v>
      </c>
    </row>
    <row r="36">
      <c r="A36" s="7" t="b">
        <v>0</v>
      </c>
      <c r="B36" s="7" t="s">
        <v>1652</v>
      </c>
      <c r="C36" s="18" t="s">
        <v>1687</v>
      </c>
      <c r="D36" s="22">
        <v>216.0</v>
      </c>
      <c r="E36" s="9">
        <v>7.7499481E7</v>
      </c>
      <c r="F36" s="9">
        <v>2.601545E7</v>
      </c>
      <c r="G36" s="10" t="str">
        <f>IF(E36&gt;percent,"YES","NO")</f>
        <v>YES</v>
      </c>
      <c r="H36" s="19">
        <v>146000.0</v>
      </c>
      <c r="I36" s="12" t="str">
        <f t="shared" si="2"/>
        <v>NOT FUNDED</v>
      </c>
      <c r="J36" s="20">
        <f t="shared" si="3"/>
        <v>23377</v>
      </c>
      <c r="K36" s="14" t="str">
        <f t="shared" si="1"/>
        <v>Over Budget</v>
      </c>
    </row>
    <row r="37">
      <c r="A37" s="7" t="b">
        <v>0</v>
      </c>
      <c r="B37" s="7" t="s">
        <v>1652</v>
      </c>
      <c r="C37" s="18" t="s">
        <v>1688</v>
      </c>
      <c r="D37" s="22">
        <v>441.0</v>
      </c>
      <c r="E37" s="9">
        <v>7.7297009E7</v>
      </c>
      <c r="F37" s="9">
        <v>4.5186752E7</v>
      </c>
      <c r="G37" s="10" t="str">
        <f>IF(E37&gt;percent,"YES","NO")</f>
        <v>YES</v>
      </c>
      <c r="H37" s="19">
        <v>195000.0</v>
      </c>
      <c r="I37" s="12" t="str">
        <f t="shared" si="2"/>
        <v>NOT FUNDED</v>
      </c>
      <c r="J37" s="20">
        <f t="shared" si="3"/>
        <v>23377</v>
      </c>
      <c r="K37" s="14" t="str">
        <f t="shared" si="1"/>
        <v>Over Budget</v>
      </c>
    </row>
    <row r="38">
      <c r="A38" s="7" t="b">
        <v>0</v>
      </c>
      <c r="B38" s="7" t="s">
        <v>1650</v>
      </c>
      <c r="C38" s="24" t="s">
        <v>1689</v>
      </c>
      <c r="D38" s="22">
        <v>165.0</v>
      </c>
      <c r="E38" s="9">
        <v>7.5795694E7</v>
      </c>
      <c r="F38" s="9">
        <v>3.3453475E7</v>
      </c>
      <c r="G38" s="10" t="str">
        <f>IF(E38&gt;percent,"YES","NO")</f>
        <v>YES</v>
      </c>
      <c r="H38" s="19">
        <v>149000.0</v>
      </c>
      <c r="I38" s="12" t="str">
        <f t="shared" si="2"/>
        <v>NOT FUNDED</v>
      </c>
      <c r="J38" s="20">
        <f t="shared" si="3"/>
        <v>23377</v>
      </c>
      <c r="K38" s="14" t="str">
        <f t="shared" si="1"/>
        <v>Over Budget</v>
      </c>
    </row>
    <row r="39">
      <c r="A39" s="7" t="b">
        <v>0</v>
      </c>
      <c r="B39" s="7" t="s">
        <v>1650</v>
      </c>
      <c r="C39" s="24" t="s">
        <v>1690</v>
      </c>
      <c r="D39" s="22">
        <v>284.0</v>
      </c>
      <c r="E39" s="9">
        <v>7.4829557E7</v>
      </c>
      <c r="F39" s="9">
        <v>5.4615288E7</v>
      </c>
      <c r="G39" s="10" t="str">
        <f>IF(E39&gt;percent,"YES","NO")</f>
        <v>YES</v>
      </c>
      <c r="H39" s="19">
        <v>150000.0</v>
      </c>
      <c r="I39" s="12" t="str">
        <f t="shared" si="2"/>
        <v>NOT FUNDED</v>
      </c>
      <c r="J39" s="20">
        <f t="shared" si="3"/>
        <v>23377</v>
      </c>
      <c r="K39" s="14" t="str">
        <f t="shared" si="1"/>
        <v>Over Budget</v>
      </c>
    </row>
    <row r="40">
      <c r="A40" s="7" t="b">
        <v>0</v>
      </c>
      <c r="B40" s="7" t="s">
        <v>1652</v>
      </c>
      <c r="C40" s="18" t="s">
        <v>1691</v>
      </c>
      <c r="D40" s="22">
        <v>425.0</v>
      </c>
      <c r="E40" s="9">
        <v>7.4758191E7</v>
      </c>
      <c r="F40" s="9">
        <v>5.0110012E7</v>
      </c>
      <c r="G40" s="10" t="str">
        <f>IF(E40&gt;percent,"YES","NO")</f>
        <v>YES</v>
      </c>
      <c r="H40" s="19">
        <v>195000.0</v>
      </c>
      <c r="I40" s="12" t="str">
        <f t="shared" si="2"/>
        <v>NOT FUNDED</v>
      </c>
      <c r="J40" s="20">
        <f t="shared" si="3"/>
        <v>23377</v>
      </c>
      <c r="K40" s="14" t="str">
        <f t="shared" si="1"/>
        <v>Over Budget</v>
      </c>
    </row>
    <row r="41">
      <c r="A41" s="7" t="b">
        <v>0</v>
      </c>
      <c r="B41" s="7" t="s">
        <v>1652</v>
      </c>
      <c r="C41" s="18" t="s">
        <v>1692</v>
      </c>
      <c r="D41" s="22">
        <v>338.0</v>
      </c>
      <c r="E41" s="9">
        <v>7.4091928E7</v>
      </c>
      <c r="F41" s="9">
        <v>2.9818344E7</v>
      </c>
      <c r="G41" s="10" t="str">
        <f>IF(E41&gt;percent,"YES","NO")</f>
        <v>YES</v>
      </c>
      <c r="H41" s="19">
        <v>173000.0</v>
      </c>
      <c r="I41" s="12" t="str">
        <f t="shared" si="2"/>
        <v>NOT FUNDED</v>
      </c>
      <c r="J41" s="20">
        <f t="shared" si="3"/>
        <v>23377</v>
      </c>
      <c r="K41" s="14" t="str">
        <f t="shared" si="1"/>
        <v>Over Budget</v>
      </c>
    </row>
    <row r="42">
      <c r="A42" s="7" t="b">
        <v>0</v>
      </c>
      <c r="B42" s="7" t="s">
        <v>1650</v>
      </c>
      <c r="C42" s="24" t="s">
        <v>1693</v>
      </c>
      <c r="D42" s="22">
        <v>212.0</v>
      </c>
      <c r="E42" s="9">
        <v>7.391672E7</v>
      </c>
      <c r="F42" s="9">
        <v>3.3865037E7</v>
      </c>
      <c r="G42" s="10" t="str">
        <f>IF(E42&gt;percent,"YES","NO")</f>
        <v>YES</v>
      </c>
      <c r="H42" s="19">
        <v>148600.0</v>
      </c>
      <c r="I42" s="12" t="str">
        <f t="shared" si="2"/>
        <v>NOT FUNDED</v>
      </c>
      <c r="J42" s="20">
        <f t="shared" si="3"/>
        <v>23377</v>
      </c>
      <c r="K42" s="14" t="str">
        <f t="shared" si="1"/>
        <v>Over Budget</v>
      </c>
    </row>
    <row r="43">
      <c r="A43" s="7" t="b">
        <v>0</v>
      </c>
      <c r="B43" s="7" t="s">
        <v>1652</v>
      </c>
      <c r="C43" s="18" t="s">
        <v>1694</v>
      </c>
      <c r="D43" s="22">
        <v>252.0</v>
      </c>
      <c r="E43" s="9">
        <v>7.3763769E7</v>
      </c>
      <c r="F43" s="9">
        <v>1.1154387E7</v>
      </c>
      <c r="G43" s="10" t="str">
        <f>IF(E43&gt;percent,"YES","NO")</f>
        <v>YES</v>
      </c>
      <c r="H43" s="19">
        <v>150000.0</v>
      </c>
      <c r="I43" s="12" t="str">
        <f t="shared" si="2"/>
        <v>NOT FUNDED</v>
      </c>
      <c r="J43" s="20">
        <f t="shared" si="3"/>
        <v>23377</v>
      </c>
      <c r="K43" s="14" t="str">
        <f t="shared" si="1"/>
        <v>Over Budget</v>
      </c>
    </row>
    <row r="44">
      <c r="A44" s="7" t="b">
        <v>0</v>
      </c>
      <c r="B44" s="7" t="s">
        <v>1679</v>
      </c>
      <c r="C44" s="18" t="s">
        <v>1695</v>
      </c>
      <c r="D44" s="22">
        <v>174.0</v>
      </c>
      <c r="E44" s="9">
        <v>7.3673677E7</v>
      </c>
      <c r="F44" s="9">
        <v>3.8698947E7</v>
      </c>
      <c r="G44" s="10" t="str">
        <f>IF(E44&gt;percent,"YES","NO")</f>
        <v>YES</v>
      </c>
      <c r="H44" s="19">
        <v>45000.0</v>
      </c>
      <c r="I44" s="12" t="str">
        <f t="shared" si="2"/>
        <v>NOT FUNDED</v>
      </c>
      <c r="J44" s="20">
        <f t="shared" si="3"/>
        <v>23377</v>
      </c>
      <c r="K44" s="14" t="str">
        <f t="shared" si="1"/>
        <v>Over Budget</v>
      </c>
    </row>
    <row r="45">
      <c r="A45" s="7" t="b">
        <v>0</v>
      </c>
      <c r="B45" s="7" t="s">
        <v>1652</v>
      </c>
      <c r="C45" s="18" t="s">
        <v>1696</v>
      </c>
      <c r="D45" s="22">
        <v>305.0</v>
      </c>
      <c r="E45" s="9">
        <v>7.3256727E7</v>
      </c>
      <c r="F45" s="9">
        <v>4.2529733E7</v>
      </c>
      <c r="G45" s="10" t="str">
        <f>IF(E45&gt;percent,"YES","NO")</f>
        <v>YES</v>
      </c>
      <c r="H45" s="19">
        <v>200000.0</v>
      </c>
      <c r="I45" s="12" t="str">
        <f t="shared" si="2"/>
        <v>NOT FUNDED</v>
      </c>
      <c r="J45" s="20">
        <f t="shared" si="3"/>
        <v>23377</v>
      </c>
      <c r="K45" s="14" t="str">
        <f t="shared" si="1"/>
        <v>Over Budget</v>
      </c>
    </row>
    <row r="46">
      <c r="A46" s="7" t="b">
        <v>0</v>
      </c>
      <c r="B46" s="7" t="s">
        <v>1652</v>
      </c>
      <c r="C46" s="18" t="s">
        <v>1697</v>
      </c>
      <c r="D46" s="22">
        <v>280.0</v>
      </c>
      <c r="E46" s="9">
        <v>7.2029405E7</v>
      </c>
      <c r="F46" s="9">
        <v>1.8906358E7</v>
      </c>
      <c r="G46" s="10" t="str">
        <f>IF(E46&gt;percent,"YES","NO")</f>
        <v>YES</v>
      </c>
      <c r="H46" s="19">
        <v>98000.0</v>
      </c>
      <c r="I46" s="12" t="str">
        <f t="shared" si="2"/>
        <v>NOT FUNDED</v>
      </c>
      <c r="J46" s="20">
        <f t="shared" si="3"/>
        <v>23377</v>
      </c>
      <c r="K46" s="14" t="str">
        <f t="shared" si="1"/>
        <v>Over Budget</v>
      </c>
    </row>
    <row r="47">
      <c r="A47" s="7" t="b">
        <v>0</v>
      </c>
      <c r="B47" s="7" t="s">
        <v>1652</v>
      </c>
      <c r="C47" s="18" t="s">
        <v>1698</v>
      </c>
      <c r="D47" s="22">
        <v>200.0</v>
      </c>
      <c r="E47" s="9">
        <v>7.1765143E7</v>
      </c>
      <c r="F47" s="9">
        <v>1.228051E7</v>
      </c>
      <c r="G47" s="10" t="str">
        <f>IF(E47&gt;percent,"YES","NO")</f>
        <v>YES</v>
      </c>
      <c r="H47" s="19">
        <v>75000.0</v>
      </c>
      <c r="I47" s="12" t="str">
        <f t="shared" si="2"/>
        <v>NOT FUNDED</v>
      </c>
      <c r="J47" s="20">
        <f t="shared" si="3"/>
        <v>23377</v>
      </c>
      <c r="K47" s="14" t="str">
        <f t="shared" si="1"/>
        <v>Over Budget</v>
      </c>
    </row>
    <row r="48">
      <c r="A48" s="7" t="b">
        <v>0</v>
      </c>
      <c r="B48" s="7" t="s">
        <v>1652</v>
      </c>
      <c r="C48" s="18" t="s">
        <v>1699</v>
      </c>
      <c r="D48" s="22">
        <v>265.0</v>
      </c>
      <c r="E48" s="9">
        <v>7.0665274E7</v>
      </c>
      <c r="F48" s="9">
        <v>2.9426685E7</v>
      </c>
      <c r="G48" s="10" t="str">
        <f>IF(E48&gt;percent,"YES","NO")</f>
        <v>YES</v>
      </c>
      <c r="H48" s="19">
        <v>90000.0</v>
      </c>
      <c r="I48" s="12" t="str">
        <f t="shared" si="2"/>
        <v>NOT FUNDED</v>
      </c>
      <c r="J48" s="20">
        <f t="shared" si="3"/>
        <v>23377</v>
      </c>
      <c r="K48" s="14" t="str">
        <f t="shared" si="1"/>
        <v>Over Budget</v>
      </c>
    </row>
    <row r="49">
      <c r="A49" s="7" t="b">
        <v>0</v>
      </c>
      <c r="B49" s="7" t="s">
        <v>1679</v>
      </c>
      <c r="C49" s="18" t="s">
        <v>1700</v>
      </c>
      <c r="D49" s="22">
        <v>172.0</v>
      </c>
      <c r="E49" s="9">
        <v>7.0003656E7</v>
      </c>
      <c r="F49" s="9">
        <v>2.6809935E7</v>
      </c>
      <c r="G49" s="10" t="str">
        <f>IF(E49&gt;percent,"YES","NO")</f>
        <v>YES</v>
      </c>
      <c r="H49" s="19">
        <v>48000.0</v>
      </c>
      <c r="I49" s="12" t="str">
        <f t="shared" si="2"/>
        <v>NOT FUNDED</v>
      </c>
      <c r="J49" s="20">
        <f t="shared" si="3"/>
        <v>23377</v>
      </c>
      <c r="K49" s="14" t="str">
        <f t="shared" si="1"/>
        <v>Over Budget</v>
      </c>
    </row>
    <row r="50">
      <c r="A50" s="7" t="b">
        <v>0</v>
      </c>
      <c r="B50" s="7" t="s">
        <v>1650</v>
      </c>
      <c r="C50" s="24" t="s">
        <v>1701</v>
      </c>
      <c r="D50" s="22">
        <v>178.0</v>
      </c>
      <c r="E50" s="9">
        <v>6.9467008E7</v>
      </c>
      <c r="F50" s="9">
        <v>5.3245754E7</v>
      </c>
      <c r="G50" s="10" t="str">
        <f>IF(E50&gt;percent,"YES","NO")</f>
        <v>YES</v>
      </c>
      <c r="H50" s="19">
        <v>135000.0</v>
      </c>
      <c r="I50" s="12" t="str">
        <f t="shared" si="2"/>
        <v>NOT FUNDED</v>
      </c>
      <c r="J50" s="20">
        <f t="shared" si="3"/>
        <v>23377</v>
      </c>
      <c r="K50" s="14" t="str">
        <f t="shared" si="1"/>
        <v>Over Budget</v>
      </c>
    </row>
    <row r="51">
      <c r="A51" s="7" t="b">
        <v>0</v>
      </c>
      <c r="B51" s="7" t="s">
        <v>1679</v>
      </c>
      <c r="C51" s="18" t="s">
        <v>1702</v>
      </c>
      <c r="D51" s="22">
        <v>156.0</v>
      </c>
      <c r="E51" s="9">
        <v>6.8957732E7</v>
      </c>
      <c r="F51" s="9">
        <v>3.1008589E7</v>
      </c>
      <c r="G51" s="10" t="str">
        <f>IF(E51&gt;percent,"YES","NO")</f>
        <v>YES</v>
      </c>
      <c r="H51" s="19">
        <v>50000.0</v>
      </c>
      <c r="I51" s="12" t="str">
        <f t="shared" si="2"/>
        <v>NOT FUNDED</v>
      </c>
      <c r="J51" s="20">
        <f t="shared" si="3"/>
        <v>23377</v>
      </c>
      <c r="K51" s="14" t="str">
        <f t="shared" si="1"/>
        <v>Over Budget</v>
      </c>
    </row>
    <row r="52">
      <c r="A52" s="7" t="b">
        <v>0</v>
      </c>
      <c r="B52" s="7" t="s">
        <v>1652</v>
      </c>
      <c r="C52" s="18" t="s">
        <v>1703</v>
      </c>
      <c r="D52" s="22">
        <v>213.0</v>
      </c>
      <c r="E52" s="9">
        <v>6.8579895E7</v>
      </c>
      <c r="F52" s="9">
        <v>1.7794628E7</v>
      </c>
      <c r="G52" s="10" t="str">
        <f>IF(E52&gt;percent,"YES","NO")</f>
        <v>YES</v>
      </c>
      <c r="H52" s="19">
        <v>110000.0</v>
      </c>
      <c r="I52" s="12" t="str">
        <f t="shared" si="2"/>
        <v>NOT FUNDED</v>
      </c>
      <c r="J52" s="20">
        <f t="shared" si="3"/>
        <v>23377</v>
      </c>
      <c r="K52" s="14" t="str">
        <f t="shared" si="1"/>
        <v>Over Budget</v>
      </c>
    </row>
    <row r="53">
      <c r="A53" s="7" t="b">
        <v>0</v>
      </c>
      <c r="B53" s="7" t="s">
        <v>1652</v>
      </c>
      <c r="C53" s="18" t="s">
        <v>1704</v>
      </c>
      <c r="D53" s="22">
        <v>361.0</v>
      </c>
      <c r="E53" s="9">
        <v>6.8441783E7</v>
      </c>
      <c r="F53" s="9">
        <v>3.0086008E7</v>
      </c>
      <c r="G53" s="10" t="str">
        <f>IF(E53&gt;percent,"YES","NO")</f>
        <v>YES</v>
      </c>
      <c r="H53" s="19">
        <v>112000.0</v>
      </c>
      <c r="I53" s="12" t="str">
        <f t="shared" si="2"/>
        <v>NOT FUNDED</v>
      </c>
      <c r="J53" s="20">
        <f t="shared" si="3"/>
        <v>23377</v>
      </c>
      <c r="K53" s="14" t="str">
        <f t="shared" si="1"/>
        <v>Over Budget</v>
      </c>
    </row>
    <row r="54">
      <c r="A54" s="7" t="b">
        <v>0</v>
      </c>
      <c r="B54" s="7" t="s">
        <v>1650</v>
      </c>
      <c r="C54" s="24" t="s">
        <v>1705</v>
      </c>
      <c r="D54" s="22">
        <v>203.0</v>
      </c>
      <c r="E54" s="9">
        <v>6.7772319E7</v>
      </c>
      <c r="F54" s="9">
        <v>3.2370426E7</v>
      </c>
      <c r="G54" s="10" t="str">
        <f>IF(E54&gt;percent,"YES","NO")</f>
        <v>YES</v>
      </c>
      <c r="H54" s="19">
        <v>80000.0</v>
      </c>
      <c r="I54" s="12" t="str">
        <f t="shared" si="2"/>
        <v>NOT FUNDED</v>
      </c>
      <c r="J54" s="20">
        <f t="shared" si="3"/>
        <v>23377</v>
      </c>
      <c r="K54" s="14" t="str">
        <f t="shared" si="1"/>
        <v>Over Budget</v>
      </c>
    </row>
    <row r="55">
      <c r="A55" s="7" t="b">
        <v>0</v>
      </c>
      <c r="B55" s="7" t="s">
        <v>1652</v>
      </c>
      <c r="C55" s="18" t="s">
        <v>1706</v>
      </c>
      <c r="D55" s="22">
        <v>281.0</v>
      </c>
      <c r="E55" s="9">
        <v>6.7601909E7</v>
      </c>
      <c r="F55" s="9">
        <v>2.9565833E7</v>
      </c>
      <c r="G55" s="10" t="str">
        <f>IF(E55&gt;percent,"YES","NO")</f>
        <v>YES</v>
      </c>
      <c r="H55" s="19">
        <v>130000.0</v>
      </c>
      <c r="I55" s="12" t="str">
        <f t="shared" si="2"/>
        <v>NOT FUNDED</v>
      </c>
      <c r="J55" s="20">
        <f t="shared" si="3"/>
        <v>23377</v>
      </c>
      <c r="K55" s="14" t="str">
        <f t="shared" si="1"/>
        <v>Over Budget</v>
      </c>
    </row>
    <row r="56">
      <c r="A56" s="7" t="b">
        <v>0</v>
      </c>
      <c r="B56" s="7" t="s">
        <v>1652</v>
      </c>
      <c r="C56" s="18" t="s">
        <v>1707</v>
      </c>
      <c r="D56" s="22">
        <v>332.0</v>
      </c>
      <c r="E56" s="9">
        <v>6.7449323E7</v>
      </c>
      <c r="F56" s="9">
        <v>5.0719266E7</v>
      </c>
      <c r="G56" s="10" t="str">
        <f>IF(E56&gt;percent,"YES","NO")</f>
        <v>YES</v>
      </c>
      <c r="H56" s="19">
        <v>95000.0</v>
      </c>
      <c r="I56" s="12" t="str">
        <f t="shared" si="2"/>
        <v>NOT FUNDED</v>
      </c>
      <c r="J56" s="20">
        <f t="shared" si="3"/>
        <v>23377</v>
      </c>
      <c r="K56" s="14" t="str">
        <f t="shared" si="1"/>
        <v>Over Budget</v>
      </c>
    </row>
    <row r="57">
      <c r="A57" s="7" t="b">
        <v>0</v>
      </c>
      <c r="B57" s="7" t="s">
        <v>1652</v>
      </c>
      <c r="C57" s="18" t="s">
        <v>1708</v>
      </c>
      <c r="D57" s="22">
        <v>274.0</v>
      </c>
      <c r="E57" s="9">
        <v>6.6616715E7</v>
      </c>
      <c r="F57" s="9">
        <v>1.8235663E7</v>
      </c>
      <c r="G57" s="10" t="str">
        <f>IF(E57&gt;percent,"YES","NO")</f>
        <v>YES</v>
      </c>
      <c r="H57" s="19">
        <v>68571.0</v>
      </c>
      <c r="I57" s="12" t="str">
        <f t="shared" si="2"/>
        <v>NOT FUNDED</v>
      </c>
      <c r="J57" s="20">
        <f t="shared" si="3"/>
        <v>23377</v>
      </c>
      <c r="K57" s="14" t="str">
        <f t="shared" si="1"/>
        <v>Over Budget</v>
      </c>
    </row>
    <row r="58">
      <c r="A58" s="7" t="b">
        <v>0</v>
      </c>
      <c r="B58" s="7" t="s">
        <v>1652</v>
      </c>
      <c r="C58" s="18" t="s">
        <v>1709</v>
      </c>
      <c r="D58" s="22">
        <v>326.0</v>
      </c>
      <c r="E58" s="9">
        <v>6.5594565E7</v>
      </c>
      <c r="F58" s="9">
        <v>1.8574307E7</v>
      </c>
      <c r="G58" s="10" t="str">
        <f>IF(E58&gt;percent,"YES","NO")</f>
        <v>YES</v>
      </c>
      <c r="H58" s="19">
        <v>110000.0</v>
      </c>
      <c r="I58" s="12" t="str">
        <f t="shared" si="2"/>
        <v>NOT FUNDED</v>
      </c>
      <c r="J58" s="20">
        <f t="shared" si="3"/>
        <v>23377</v>
      </c>
      <c r="K58" s="14" t="str">
        <f t="shared" si="1"/>
        <v>Over Budget</v>
      </c>
    </row>
    <row r="59">
      <c r="A59" s="7" t="b">
        <v>0</v>
      </c>
      <c r="B59" s="7" t="s">
        <v>1650</v>
      </c>
      <c r="C59" s="24" t="s">
        <v>1710</v>
      </c>
      <c r="D59" s="22">
        <v>321.0</v>
      </c>
      <c r="E59" s="9">
        <v>6.5581759E7</v>
      </c>
      <c r="F59" s="9">
        <v>4.4128084E7</v>
      </c>
      <c r="G59" s="10" t="str">
        <f>IF(E59&gt;percent,"YES","NO")</f>
        <v>YES</v>
      </c>
      <c r="H59" s="19">
        <v>150000.0</v>
      </c>
      <c r="I59" s="12" t="str">
        <f t="shared" si="2"/>
        <v>NOT FUNDED</v>
      </c>
      <c r="J59" s="20">
        <f t="shared" si="3"/>
        <v>23377</v>
      </c>
      <c r="K59" s="14" t="str">
        <f t="shared" si="1"/>
        <v>Over Budget</v>
      </c>
    </row>
    <row r="60">
      <c r="A60" s="7" t="b">
        <v>0</v>
      </c>
      <c r="B60" s="7" t="s">
        <v>1650</v>
      </c>
      <c r="C60" s="24" t="s">
        <v>1711</v>
      </c>
      <c r="D60" s="22">
        <v>171.0</v>
      </c>
      <c r="E60" s="9">
        <v>6.5284117E7</v>
      </c>
      <c r="F60" s="9">
        <v>4.5871033E7</v>
      </c>
      <c r="G60" s="10" t="str">
        <f>IF(E60&gt;percent,"YES","NO")</f>
        <v>YES</v>
      </c>
      <c r="H60" s="19">
        <v>96500.0</v>
      </c>
      <c r="I60" s="12" t="str">
        <f t="shared" si="2"/>
        <v>NOT FUNDED</v>
      </c>
      <c r="J60" s="20">
        <f t="shared" si="3"/>
        <v>23377</v>
      </c>
      <c r="K60" s="14" t="str">
        <f t="shared" si="1"/>
        <v>Over Budget</v>
      </c>
    </row>
    <row r="61">
      <c r="A61" s="7" t="b">
        <v>0</v>
      </c>
      <c r="B61" s="7" t="s">
        <v>1652</v>
      </c>
      <c r="C61" s="18" t="s">
        <v>1712</v>
      </c>
      <c r="D61" s="22">
        <v>353.0</v>
      </c>
      <c r="E61" s="9">
        <v>6.5124261E7</v>
      </c>
      <c r="F61" s="9">
        <v>3.7298778E7</v>
      </c>
      <c r="G61" s="10" t="str">
        <f>IF(E61&gt;percent,"YES","NO")</f>
        <v>YES</v>
      </c>
      <c r="H61" s="19">
        <v>110000.0</v>
      </c>
      <c r="I61" s="12" t="str">
        <f t="shared" si="2"/>
        <v>NOT FUNDED</v>
      </c>
      <c r="J61" s="20">
        <f t="shared" si="3"/>
        <v>23377</v>
      </c>
      <c r="K61" s="14" t="str">
        <f t="shared" si="1"/>
        <v>Over Budget</v>
      </c>
    </row>
    <row r="62">
      <c r="A62" s="7" t="b">
        <v>0</v>
      </c>
      <c r="B62" s="7" t="s">
        <v>1650</v>
      </c>
      <c r="C62" s="24" t="s">
        <v>1713</v>
      </c>
      <c r="D62" s="22">
        <v>218.0</v>
      </c>
      <c r="E62" s="9">
        <v>6.4983535E7</v>
      </c>
      <c r="F62" s="9">
        <v>3.8072184E7</v>
      </c>
      <c r="G62" s="10" t="str">
        <f>IF(E62&gt;percent,"YES","NO")</f>
        <v>YES</v>
      </c>
      <c r="H62" s="19">
        <v>146250.0</v>
      </c>
      <c r="I62" s="12" t="str">
        <f t="shared" si="2"/>
        <v>NOT FUNDED</v>
      </c>
      <c r="J62" s="20">
        <f t="shared" si="3"/>
        <v>23377</v>
      </c>
      <c r="K62" s="14" t="str">
        <f t="shared" si="1"/>
        <v>Over Budget</v>
      </c>
    </row>
    <row r="63">
      <c r="A63" s="7" t="b">
        <v>0</v>
      </c>
      <c r="B63" s="7" t="s">
        <v>1650</v>
      </c>
      <c r="C63" s="24" t="s">
        <v>1714</v>
      </c>
      <c r="D63" s="22">
        <v>168.0</v>
      </c>
      <c r="E63" s="9">
        <v>6.4630275E7</v>
      </c>
      <c r="F63" s="9">
        <v>4.411285E7</v>
      </c>
      <c r="G63" s="10" t="str">
        <f>IF(E63&gt;percent,"YES","NO")</f>
        <v>YES</v>
      </c>
      <c r="H63" s="19">
        <v>100000.0</v>
      </c>
      <c r="I63" s="12" t="str">
        <f t="shared" si="2"/>
        <v>NOT FUNDED</v>
      </c>
      <c r="J63" s="20">
        <f t="shared" si="3"/>
        <v>23377</v>
      </c>
      <c r="K63" s="14" t="str">
        <f t="shared" si="1"/>
        <v>Over Budget</v>
      </c>
    </row>
    <row r="64">
      <c r="A64" s="7" t="b">
        <v>0</v>
      </c>
      <c r="B64" s="7" t="s">
        <v>1679</v>
      </c>
      <c r="C64" s="18" t="s">
        <v>1715</v>
      </c>
      <c r="D64" s="22">
        <v>155.0</v>
      </c>
      <c r="E64" s="9">
        <v>6.4584007E7</v>
      </c>
      <c r="F64" s="9">
        <v>3.1709404E7</v>
      </c>
      <c r="G64" s="10" t="str">
        <f>IF(E64&gt;percent,"YES","NO")</f>
        <v>YES</v>
      </c>
      <c r="H64" s="19">
        <v>100000.0</v>
      </c>
      <c r="I64" s="12" t="str">
        <f t="shared" si="2"/>
        <v>NOT FUNDED</v>
      </c>
      <c r="J64" s="20">
        <f t="shared" si="3"/>
        <v>23377</v>
      </c>
      <c r="K64" s="14" t="str">
        <f t="shared" si="1"/>
        <v>Over Budget</v>
      </c>
    </row>
    <row r="65">
      <c r="A65" s="7" t="b">
        <v>0</v>
      </c>
      <c r="B65" s="7" t="s">
        <v>1652</v>
      </c>
      <c r="C65" s="18" t="s">
        <v>1716</v>
      </c>
      <c r="D65" s="22">
        <v>243.0</v>
      </c>
      <c r="E65" s="9">
        <v>6.3918192E7</v>
      </c>
      <c r="F65" s="9">
        <v>3.4923377E7</v>
      </c>
      <c r="G65" s="10" t="str">
        <f>IF(E65&gt;percent,"YES","NO")</f>
        <v>YES</v>
      </c>
      <c r="H65" s="19">
        <v>200000.0</v>
      </c>
      <c r="I65" s="12" t="str">
        <f t="shared" si="2"/>
        <v>NOT FUNDED</v>
      </c>
      <c r="J65" s="20">
        <f t="shared" si="3"/>
        <v>23377</v>
      </c>
      <c r="K65" s="14" t="str">
        <f t="shared" si="1"/>
        <v>Over Budget</v>
      </c>
    </row>
    <row r="66">
      <c r="A66" s="7" t="b">
        <v>0</v>
      </c>
      <c r="B66" s="7" t="s">
        <v>1652</v>
      </c>
      <c r="C66" s="18" t="s">
        <v>1717</v>
      </c>
      <c r="D66" s="22">
        <v>209.0</v>
      </c>
      <c r="E66" s="9">
        <v>6.3643198E7</v>
      </c>
      <c r="F66" s="9">
        <v>3.9413914E7</v>
      </c>
      <c r="G66" s="10" t="str">
        <f>IF(E66&gt;percent,"YES","NO")</f>
        <v>YES</v>
      </c>
      <c r="H66" s="19">
        <v>190000.0</v>
      </c>
      <c r="I66" s="12" t="str">
        <f t="shared" si="2"/>
        <v>NOT FUNDED</v>
      </c>
      <c r="J66" s="20">
        <f t="shared" si="3"/>
        <v>23377</v>
      </c>
      <c r="K66" s="14" t="str">
        <f t="shared" si="1"/>
        <v>Over Budget</v>
      </c>
    </row>
    <row r="67">
      <c r="A67" s="7" t="b">
        <v>0</v>
      </c>
      <c r="B67" s="7" t="s">
        <v>1652</v>
      </c>
      <c r="C67" s="18" t="s">
        <v>1718</v>
      </c>
      <c r="D67" s="22">
        <v>328.0</v>
      </c>
      <c r="E67" s="9">
        <v>6.263861E7</v>
      </c>
      <c r="F67" s="9">
        <v>3.2922139E7</v>
      </c>
      <c r="G67" s="10" t="str">
        <f>IF(E67&gt;percent,"YES","NO")</f>
        <v>YES</v>
      </c>
      <c r="H67" s="19">
        <v>200000.0</v>
      </c>
      <c r="I67" s="12" t="str">
        <f t="shared" si="2"/>
        <v>NOT FUNDED</v>
      </c>
      <c r="J67" s="20">
        <f t="shared" si="3"/>
        <v>23377</v>
      </c>
      <c r="K67" s="14" t="str">
        <f t="shared" si="1"/>
        <v>Over Budget</v>
      </c>
    </row>
    <row r="68">
      <c r="A68" s="7" t="b">
        <v>0</v>
      </c>
      <c r="B68" s="7" t="s">
        <v>1652</v>
      </c>
      <c r="C68" s="18" t="s">
        <v>1719</v>
      </c>
      <c r="D68" s="22">
        <v>258.0</v>
      </c>
      <c r="E68" s="9">
        <v>6.192424E7</v>
      </c>
      <c r="F68" s="9">
        <v>4.5820291E7</v>
      </c>
      <c r="G68" s="10" t="str">
        <f>IF(E68&gt;percent,"YES","NO")</f>
        <v>YES</v>
      </c>
      <c r="H68" s="19">
        <v>200000.0</v>
      </c>
      <c r="I68" s="12" t="str">
        <f t="shared" si="2"/>
        <v>NOT FUNDED</v>
      </c>
      <c r="J68" s="20">
        <f t="shared" si="3"/>
        <v>23377</v>
      </c>
      <c r="K68" s="14" t="str">
        <f t="shared" si="1"/>
        <v>Over Budget</v>
      </c>
    </row>
    <row r="69">
      <c r="A69" s="7" t="b">
        <v>0</v>
      </c>
      <c r="B69" s="7" t="s">
        <v>1652</v>
      </c>
      <c r="C69" s="18" t="s">
        <v>1720</v>
      </c>
      <c r="D69" s="22">
        <v>310.0</v>
      </c>
      <c r="E69" s="9">
        <v>6.1873395E7</v>
      </c>
      <c r="F69" s="9">
        <v>4.4825427E7</v>
      </c>
      <c r="G69" s="10" t="str">
        <f>IF(E69&gt;percent,"YES","NO")</f>
        <v>YES</v>
      </c>
      <c r="H69" s="19">
        <v>194750.0</v>
      </c>
      <c r="I69" s="12" t="str">
        <f t="shared" si="2"/>
        <v>NOT FUNDED</v>
      </c>
      <c r="J69" s="20">
        <f t="shared" si="3"/>
        <v>23377</v>
      </c>
      <c r="K69" s="14" t="str">
        <f t="shared" si="1"/>
        <v>Over Budget</v>
      </c>
    </row>
    <row r="70">
      <c r="A70" s="7" t="b">
        <v>0</v>
      </c>
      <c r="B70" s="7" t="s">
        <v>1652</v>
      </c>
      <c r="C70" s="18" t="s">
        <v>1721</v>
      </c>
      <c r="D70" s="22">
        <v>262.0</v>
      </c>
      <c r="E70" s="9">
        <v>6.1601527E7</v>
      </c>
      <c r="F70" s="9">
        <v>2.1568499E7</v>
      </c>
      <c r="G70" s="10" t="str">
        <f>IF(E70&gt;percent,"YES","NO")</f>
        <v>YES</v>
      </c>
      <c r="H70" s="19">
        <v>48950.0</v>
      </c>
      <c r="I70" s="12" t="str">
        <f t="shared" si="2"/>
        <v>NOT FUNDED</v>
      </c>
      <c r="J70" s="20">
        <f t="shared" si="3"/>
        <v>23377</v>
      </c>
      <c r="K70" s="14" t="str">
        <f t="shared" si="1"/>
        <v>Over Budget</v>
      </c>
    </row>
    <row r="71">
      <c r="A71" s="7" t="b">
        <v>0</v>
      </c>
      <c r="B71" s="7" t="s">
        <v>1652</v>
      </c>
      <c r="C71" s="18" t="s">
        <v>1722</v>
      </c>
      <c r="D71" s="22">
        <v>218.0</v>
      </c>
      <c r="E71" s="9">
        <v>6.13593E7</v>
      </c>
      <c r="F71" s="9">
        <v>2.6174171E7</v>
      </c>
      <c r="G71" s="10" t="str">
        <f>IF(E71&gt;percent,"YES","NO")</f>
        <v>YES</v>
      </c>
      <c r="H71" s="19">
        <v>37000.0</v>
      </c>
      <c r="I71" s="12" t="str">
        <f t="shared" si="2"/>
        <v>NOT FUNDED</v>
      </c>
      <c r="J71" s="20">
        <f t="shared" si="3"/>
        <v>23377</v>
      </c>
      <c r="K71" s="14" t="str">
        <f t="shared" si="1"/>
        <v>Over Budget</v>
      </c>
    </row>
    <row r="72">
      <c r="A72" s="7" t="b">
        <v>0</v>
      </c>
      <c r="B72" s="7" t="s">
        <v>1679</v>
      </c>
      <c r="C72" s="18" t="s">
        <v>1723</v>
      </c>
      <c r="D72" s="22">
        <v>133.0</v>
      </c>
      <c r="E72" s="9">
        <v>6.0884907E7</v>
      </c>
      <c r="F72" s="9">
        <v>2.903253E7</v>
      </c>
      <c r="G72" s="10" t="str">
        <f>IF(E72&gt;percent,"YES","NO")</f>
        <v>YES</v>
      </c>
      <c r="H72" s="19">
        <v>80000.0</v>
      </c>
      <c r="I72" s="12" t="str">
        <f t="shared" si="2"/>
        <v>NOT FUNDED</v>
      </c>
      <c r="J72" s="20">
        <f t="shared" si="3"/>
        <v>23377</v>
      </c>
      <c r="K72" s="14" t="str">
        <f t="shared" si="1"/>
        <v>Over Budget</v>
      </c>
    </row>
    <row r="73">
      <c r="A73" s="7" t="b">
        <v>0</v>
      </c>
      <c r="B73" s="7" t="s">
        <v>1679</v>
      </c>
      <c r="C73" s="18" t="s">
        <v>1724</v>
      </c>
      <c r="D73" s="22">
        <v>146.0</v>
      </c>
      <c r="E73" s="9">
        <v>6.0311747E7</v>
      </c>
      <c r="F73" s="9">
        <v>2.7493139E7</v>
      </c>
      <c r="G73" s="10" t="str">
        <f>IF(E73&gt;percent,"YES","NO")</f>
        <v>YES</v>
      </c>
      <c r="H73" s="19">
        <v>70000.0</v>
      </c>
      <c r="I73" s="12" t="str">
        <f t="shared" si="2"/>
        <v>NOT FUNDED</v>
      </c>
      <c r="J73" s="20">
        <f t="shared" si="3"/>
        <v>23377</v>
      </c>
      <c r="K73" s="14" t="str">
        <f t="shared" si="1"/>
        <v>Over Budget</v>
      </c>
    </row>
    <row r="74">
      <c r="A74" s="7" t="b">
        <v>0</v>
      </c>
      <c r="B74" s="7" t="s">
        <v>1650</v>
      </c>
      <c r="C74" s="24" t="s">
        <v>1725</v>
      </c>
      <c r="D74" s="22">
        <v>253.0</v>
      </c>
      <c r="E74" s="9">
        <v>5.9602878E7</v>
      </c>
      <c r="F74" s="9">
        <v>5.1228517E7</v>
      </c>
      <c r="G74" s="10" t="str">
        <f>IF(E74&gt;percent,"YES","NO")</f>
        <v>YES</v>
      </c>
      <c r="H74" s="19">
        <v>150000.0</v>
      </c>
      <c r="I74" s="12" t="str">
        <f t="shared" si="2"/>
        <v>NOT FUNDED</v>
      </c>
      <c r="J74" s="20">
        <f t="shared" si="3"/>
        <v>23377</v>
      </c>
      <c r="K74" s="14" t="str">
        <f t="shared" si="1"/>
        <v>Over Budget</v>
      </c>
    </row>
    <row r="75">
      <c r="A75" s="7" t="b">
        <v>0</v>
      </c>
      <c r="B75" s="7" t="s">
        <v>1650</v>
      </c>
      <c r="C75" s="24" t="s">
        <v>1726</v>
      </c>
      <c r="D75" s="22">
        <v>185.0</v>
      </c>
      <c r="E75" s="9">
        <v>5.941204E7</v>
      </c>
      <c r="F75" s="9">
        <v>4.7719462E7</v>
      </c>
      <c r="G75" s="10" t="str">
        <f>IF(E75&gt;percent,"YES","NO")</f>
        <v>YES</v>
      </c>
      <c r="H75" s="19">
        <v>150000.0</v>
      </c>
      <c r="I75" s="12" t="str">
        <f t="shared" si="2"/>
        <v>NOT FUNDED</v>
      </c>
      <c r="J75" s="20">
        <f t="shared" si="3"/>
        <v>23377</v>
      </c>
      <c r="K75" s="14" t="str">
        <f t="shared" si="1"/>
        <v>Over Budget</v>
      </c>
    </row>
    <row r="76">
      <c r="A76" s="7" t="b">
        <v>0</v>
      </c>
      <c r="B76" s="7" t="s">
        <v>1652</v>
      </c>
      <c r="C76" s="18" t="s">
        <v>1727</v>
      </c>
      <c r="D76" s="22">
        <v>270.0</v>
      </c>
      <c r="E76" s="9">
        <v>5.9282936E7</v>
      </c>
      <c r="F76" s="9">
        <v>3.4020468E7</v>
      </c>
      <c r="G76" s="10" t="str">
        <f>IF(E76&gt;percent,"YES","NO")</f>
        <v>YES</v>
      </c>
      <c r="H76" s="19">
        <v>30000.0</v>
      </c>
      <c r="I76" s="12" t="str">
        <f t="shared" si="2"/>
        <v>NOT FUNDED</v>
      </c>
      <c r="J76" s="20">
        <f t="shared" si="3"/>
        <v>23377</v>
      </c>
      <c r="K76" s="14" t="str">
        <f t="shared" si="1"/>
        <v>Over Budget</v>
      </c>
    </row>
    <row r="77">
      <c r="A77" s="7" t="b">
        <v>0</v>
      </c>
      <c r="B77" s="7" t="s">
        <v>1652</v>
      </c>
      <c r="C77" s="18" t="s">
        <v>1728</v>
      </c>
      <c r="D77" s="22">
        <v>322.0</v>
      </c>
      <c r="E77" s="9">
        <v>5.9145326E7</v>
      </c>
      <c r="F77" s="9">
        <v>3.9398722E7</v>
      </c>
      <c r="G77" s="10" t="str">
        <f>IF(E77&gt;percent,"YES","NO")</f>
        <v>YES</v>
      </c>
      <c r="H77" s="19">
        <v>170000.0</v>
      </c>
      <c r="I77" s="12" t="str">
        <f t="shared" si="2"/>
        <v>NOT FUNDED</v>
      </c>
      <c r="J77" s="20">
        <f t="shared" si="3"/>
        <v>23377</v>
      </c>
      <c r="K77" s="14" t="str">
        <f t="shared" si="1"/>
        <v>Over Budget</v>
      </c>
    </row>
    <row r="78">
      <c r="A78" s="7" t="b">
        <v>0</v>
      </c>
      <c r="B78" s="7" t="s">
        <v>1679</v>
      </c>
      <c r="C78" s="18" t="s">
        <v>1729</v>
      </c>
      <c r="D78" s="22">
        <v>222.0</v>
      </c>
      <c r="E78" s="9">
        <v>5.8786839E7</v>
      </c>
      <c r="F78" s="9">
        <v>3.9208952E7</v>
      </c>
      <c r="G78" s="10" t="str">
        <f>IF(E78&gt;percent,"YES","NO")</f>
        <v>YES</v>
      </c>
      <c r="H78" s="19">
        <v>100000.0</v>
      </c>
      <c r="I78" s="12" t="str">
        <f t="shared" si="2"/>
        <v>NOT FUNDED</v>
      </c>
      <c r="J78" s="20">
        <f t="shared" si="3"/>
        <v>23377</v>
      </c>
      <c r="K78" s="14" t="str">
        <f t="shared" si="1"/>
        <v>Over Budget</v>
      </c>
    </row>
    <row r="79">
      <c r="A79" s="7" t="b">
        <v>0</v>
      </c>
      <c r="B79" s="7" t="s">
        <v>1679</v>
      </c>
      <c r="C79" s="18" t="s">
        <v>1730</v>
      </c>
      <c r="D79" s="22">
        <v>181.0</v>
      </c>
      <c r="E79" s="9">
        <v>5.7842621E7</v>
      </c>
      <c r="F79" s="9">
        <v>3.303416E7</v>
      </c>
      <c r="G79" s="10" t="str">
        <f>IF(E79&gt;percent,"YES","NO")</f>
        <v>YES</v>
      </c>
      <c r="H79" s="19">
        <v>100000.0</v>
      </c>
      <c r="I79" s="12" t="str">
        <f t="shared" si="2"/>
        <v>NOT FUNDED</v>
      </c>
      <c r="J79" s="20">
        <f t="shared" si="3"/>
        <v>23377</v>
      </c>
      <c r="K79" s="14" t="str">
        <f t="shared" si="1"/>
        <v>Over Budget</v>
      </c>
    </row>
    <row r="80">
      <c r="A80" s="7" t="b">
        <v>0</v>
      </c>
      <c r="B80" s="7" t="s">
        <v>1650</v>
      </c>
      <c r="C80" s="24" t="s">
        <v>1731</v>
      </c>
      <c r="D80" s="22">
        <v>183.0</v>
      </c>
      <c r="E80" s="9">
        <v>5.7709222E7</v>
      </c>
      <c r="F80" s="9">
        <v>4.3415962E7</v>
      </c>
      <c r="G80" s="10" t="str">
        <f>IF(E80&gt;percent,"YES","NO")</f>
        <v>YES</v>
      </c>
      <c r="H80" s="19">
        <v>150000.0</v>
      </c>
      <c r="I80" s="12" t="str">
        <f t="shared" si="2"/>
        <v>NOT FUNDED</v>
      </c>
      <c r="J80" s="20">
        <f t="shared" si="3"/>
        <v>23377</v>
      </c>
      <c r="K80" s="14" t="str">
        <f t="shared" si="1"/>
        <v>Over Budget</v>
      </c>
    </row>
    <row r="81">
      <c r="A81" s="7" t="b">
        <v>0</v>
      </c>
      <c r="B81" s="7" t="s">
        <v>1679</v>
      </c>
      <c r="C81" s="18" t="s">
        <v>1732</v>
      </c>
      <c r="D81" s="22">
        <v>173.0</v>
      </c>
      <c r="E81" s="9">
        <v>5.7391009E7</v>
      </c>
      <c r="F81" s="9">
        <v>3.7470227E7</v>
      </c>
      <c r="G81" s="10" t="str">
        <f>IF(E81&gt;percent,"YES","NO")</f>
        <v>YES</v>
      </c>
      <c r="H81" s="19">
        <v>100000.0</v>
      </c>
      <c r="I81" s="12" t="str">
        <f t="shared" si="2"/>
        <v>NOT FUNDED</v>
      </c>
      <c r="J81" s="20">
        <f t="shared" si="3"/>
        <v>23377</v>
      </c>
      <c r="K81" s="14" t="str">
        <f t="shared" si="1"/>
        <v>Over Budget</v>
      </c>
    </row>
    <row r="82">
      <c r="A82" s="7" t="b">
        <v>0</v>
      </c>
      <c r="B82" s="7" t="s">
        <v>1652</v>
      </c>
      <c r="C82" s="18" t="s">
        <v>1733</v>
      </c>
      <c r="D82" s="22">
        <v>234.0</v>
      </c>
      <c r="E82" s="9">
        <v>5.6249528E7</v>
      </c>
      <c r="F82" s="9">
        <v>4.9225646E7</v>
      </c>
      <c r="G82" s="10" t="str">
        <f>IF(E82&gt;percent,"YES","NO")</f>
        <v>YES</v>
      </c>
      <c r="H82" s="19">
        <v>150000.0</v>
      </c>
      <c r="I82" s="12" t="str">
        <f t="shared" si="2"/>
        <v>NOT FUNDED</v>
      </c>
      <c r="J82" s="20">
        <f t="shared" si="3"/>
        <v>23377</v>
      </c>
      <c r="K82" s="14" t="str">
        <f t="shared" si="1"/>
        <v>Over Budget</v>
      </c>
    </row>
    <row r="83">
      <c r="A83" s="7" t="b">
        <v>0</v>
      </c>
      <c r="B83" s="7" t="s">
        <v>1652</v>
      </c>
      <c r="C83" s="18" t="s">
        <v>1734</v>
      </c>
      <c r="D83" s="22">
        <v>242.0</v>
      </c>
      <c r="E83" s="9">
        <v>5.6230933E7</v>
      </c>
      <c r="F83" s="9">
        <v>3.2806559E7</v>
      </c>
      <c r="G83" s="10" t="str">
        <f>IF(E83&gt;percent,"YES","NO")</f>
        <v>YES</v>
      </c>
      <c r="H83" s="19">
        <v>24730.0</v>
      </c>
      <c r="I83" s="12" t="str">
        <f t="shared" si="2"/>
        <v>NOT FUNDED</v>
      </c>
      <c r="J83" s="20">
        <f t="shared" si="3"/>
        <v>23377</v>
      </c>
      <c r="K83" s="14" t="str">
        <f t="shared" si="1"/>
        <v>Over Budget</v>
      </c>
    </row>
    <row r="84">
      <c r="A84" s="7" t="b">
        <v>0</v>
      </c>
      <c r="B84" s="7" t="s">
        <v>1679</v>
      </c>
      <c r="C84" s="18" t="s">
        <v>1735</v>
      </c>
      <c r="D84" s="22">
        <v>138.0</v>
      </c>
      <c r="E84" s="9">
        <v>5.5581189E7</v>
      </c>
      <c r="F84" s="9">
        <v>3.336361E7</v>
      </c>
      <c r="G84" s="10" t="str">
        <f>IF(E84&gt;percent,"YES","NO")</f>
        <v>YES</v>
      </c>
      <c r="H84" s="19">
        <v>100000.0</v>
      </c>
      <c r="I84" s="12" t="str">
        <f t="shared" si="2"/>
        <v>NOT FUNDED</v>
      </c>
      <c r="J84" s="20">
        <f t="shared" si="3"/>
        <v>23377</v>
      </c>
      <c r="K84" s="14" t="str">
        <f t="shared" si="1"/>
        <v>Over Budget</v>
      </c>
    </row>
    <row r="85">
      <c r="A85" s="7" t="b">
        <v>0</v>
      </c>
      <c r="B85" s="7" t="s">
        <v>1652</v>
      </c>
      <c r="C85" s="18" t="s">
        <v>1736</v>
      </c>
      <c r="D85" s="22">
        <v>224.0</v>
      </c>
      <c r="E85" s="9">
        <v>5.5469861E7</v>
      </c>
      <c r="F85" s="9">
        <v>2.6998271E7</v>
      </c>
      <c r="G85" s="10" t="str">
        <f>IF(E85&gt;percent,"YES","NO")</f>
        <v>YES</v>
      </c>
      <c r="H85" s="19">
        <v>50000.0</v>
      </c>
      <c r="I85" s="12" t="str">
        <f t="shared" si="2"/>
        <v>NOT FUNDED</v>
      </c>
      <c r="J85" s="20">
        <f t="shared" si="3"/>
        <v>23377</v>
      </c>
      <c r="K85" s="14" t="str">
        <f t="shared" si="1"/>
        <v>Over Budget</v>
      </c>
    </row>
    <row r="86">
      <c r="A86" s="7" t="b">
        <v>0</v>
      </c>
      <c r="B86" s="7" t="s">
        <v>1652</v>
      </c>
      <c r="C86" s="18" t="s">
        <v>1737</v>
      </c>
      <c r="D86" s="22">
        <v>266.0</v>
      </c>
      <c r="E86" s="9">
        <v>5.5344007E7</v>
      </c>
      <c r="F86" s="9">
        <v>3.3831375E7</v>
      </c>
      <c r="G86" s="10" t="str">
        <f>IF(E86&gt;percent,"YES","NO")</f>
        <v>YES</v>
      </c>
      <c r="H86" s="19">
        <v>187533.0</v>
      </c>
      <c r="I86" s="12" t="str">
        <f t="shared" si="2"/>
        <v>NOT FUNDED</v>
      </c>
      <c r="J86" s="20">
        <f t="shared" si="3"/>
        <v>23377</v>
      </c>
      <c r="K86" s="14" t="str">
        <f t="shared" si="1"/>
        <v>Over Budget</v>
      </c>
    </row>
    <row r="87">
      <c r="A87" s="7" t="b">
        <v>0</v>
      </c>
      <c r="B87" s="7" t="s">
        <v>1679</v>
      </c>
      <c r="C87" s="18" t="s">
        <v>1738</v>
      </c>
      <c r="D87" s="22">
        <v>132.0</v>
      </c>
      <c r="E87" s="9">
        <v>5.5090344E7</v>
      </c>
      <c r="F87" s="9">
        <v>3.1163895E7</v>
      </c>
      <c r="G87" s="10" t="str">
        <f>IF(E87&gt;percent,"YES","NO")</f>
        <v>YES</v>
      </c>
      <c r="H87" s="19">
        <v>100000.0</v>
      </c>
      <c r="I87" s="12" t="str">
        <f t="shared" si="2"/>
        <v>NOT FUNDED</v>
      </c>
      <c r="J87" s="20">
        <f t="shared" si="3"/>
        <v>23377</v>
      </c>
      <c r="K87" s="14" t="str">
        <f t="shared" si="1"/>
        <v>Over Budget</v>
      </c>
    </row>
    <row r="88">
      <c r="A88" s="7" t="b">
        <v>0</v>
      </c>
      <c r="B88" s="7" t="s">
        <v>1652</v>
      </c>
      <c r="C88" s="18" t="s">
        <v>1739</v>
      </c>
      <c r="D88" s="22">
        <v>286.0</v>
      </c>
      <c r="E88" s="9">
        <v>5.4470201E7</v>
      </c>
      <c r="F88" s="9">
        <v>4.5567953E7</v>
      </c>
      <c r="G88" s="10" t="str">
        <f>IF(E88&gt;percent,"YES","NO")</f>
        <v>YES</v>
      </c>
      <c r="H88" s="19">
        <v>150000.0</v>
      </c>
      <c r="I88" s="12" t="str">
        <f t="shared" si="2"/>
        <v>NOT FUNDED</v>
      </c>
      <c r="J88" s="20">
        <f t="shared" si="3"/>
        <v>23377</v>
      </c>
      <c r="K88" s="14" t="str">
        <f t="shared" si="1"/>
        <v>Over Budget</v>
      </c>
    </row>
    <row r="89">
      <c r="A89" s="7" t="b">
        <v>0</v>
      </c>
      <c r="B89" s="7" t="s">
        <v>1652</v>
      </c>
      <c r="C89" s="18" t="s">
        <v>1740</v>
      </c>
      <c r="D89" s="22">
        <v>279.0</v>
      </c>
      <c r="E89" s="9">
        <v>5.3923644E7</v>
      </c>
      <c r="F89" s="9">
        <v>4.5331846E7</v>
      </c>
      <c r="G89" s="10" t="str">
        <f>IF(E89&gt;percent,"YES","NO")</f>
        <v>YES</v>
      </c>
      <c r="H89" s="19">
        <v>200000.0</v>
      </c>
      <c r="I89" s="12" t="str">
        <f t="shared" si="2"/>
        <v>NOT FUNDED</v>
      </c>
      <c r="J89" s="20">
        <f t="shared" si="3"/>
        <v>23377</v>
      </c>
      <c r="K89" s="14" t="str">
        <f t="shared" si="1"/>
        <v>Over Budget</v>
      </c>
    </row>
    <row r="90">
      <c r="A90" s="7" t="b">
        <v>0</v>
      </c>
      <c r="B90" s="7" t="s">
        <v>1679</v>
      </c>
      <c r="C90" s="18" t="s">
        <v>1741</v>
      </c>
      <c r="D90" s="22">
        <v>158.0</v>
      </c>
      <c r="E90" s="9">
        <v>5.374201E7</v>
      </c>
      <c r="F90" s="9">
        <v>3.2156166E7</v>
      </c>
      <c r="G90" s="10" t="str">
        <f>IF(E90&gt;percent,"YES","NO")</f>
        <v>YES</v>
      </c>
      <c r="H90" s="19">
        <v>75000.0</v>
      </c>
      <c r="I90" s="12" t="str">
        <f t="shared" si="2"/>
        <v>NOT FUNDED</v>
      </c>
      <c r="J90" s="20">
        <f t="shared" si="3"/>
        <v>23377</v>
      </c>
      <c r="K90" s="14" t="str">
        <f t="shared" si="1"/>
        <v>Over Budget</v>
      </c>
    </row>
    <row r="91">
      <c r="A91" s="7" t="b">
        <v>0</v>
      </c>
      <c r="B91" s="7" t="s">
        <v>1650</v>
      </c>
      <c r="C91" s="24" t="s">
        <v>1742</v>
      </c>
      <c r="D91" s="22">
        <v>156.0</v>
      </c>
      <c r="E91" s="9">
        <v>5.3674573E7</v>
      </c>
      <c r="F91" s="9">
        <v>4.4927087E7</v>
      </c>
      <c r="G91" s="10" t="str">
        <f>IF(E91&gt;percent,"YES","NO")</f>
        <v>YES</v>
      </c>
      <c r="H91" s="19">
        <v>150000.0</v>
      </c>
      <c r="I91" s="12" t="str">
        <f t="shared" si="2"/>
        <v>NOT FUNDED</v>
      </c>
      <c r="J91" s="20">
        <f t="shared" si="3"/>
        <v>23377</v>
      </c>
      <c r="K91" s="14" t="str">
        <f t="shared" si="1"/>
        <v>Over Budget</v>
      </c>
    </row>
    <row r="92">
      <c r="A92" s="7" t="b">
        <v>0</v>
      </c>
      <c r="B92" s="7" t="s">
        <v>1679</v>
      </c>
      <c r="C92" s="18" t="s">
        <v>1743</v>
      </c>
      <c r="D92" s="22">
        <v>134.0</v>
      </c>
      <c r="E92" s="9">
        <v>5.2682051E7</v>
      </c>
      <c r="F92" s="9">
        <v>3.9828828E7</v>
      </c>
      <c r="G92" s="10" t="str">
        <f>IF(E92&gt;percent,"YES","NO")</f>
        <v>YES</v>
      </c>
      <c r="H92" s="19">
        <v>100000.0</v>
      </c>
      <c r="I92" s="12" t="str">
        <f t="shared" si="2"/>
        <v>NOT FUNDED</v>
      </c>
      <c r="J92" s="20">
        <f t="shared" si="3"/>
        <v>23377</v>
      </c>
      <c r="K92" s="14" t="str">
        <f t="shared" si="1"/>
        <v>Over Budget</v>
      </c>
    </row>
    <row r="93">
      <c r="A93" s="7" t="b">
        <v>0</v>
      </c>
      <c r="B93" s="7" t="s">
        <v>1679</v>
      </c>
      <c r="C93" s="18" t="s">
        <v>1744</v>
      </c>
      <c r="D93" s="22">
        <v>162.0</v>
      </c>
      <c r="E93" s="9">
        <v>5.2512928E7</v>
      </c>
      <c r="F93" s="9">
        <v>2.5096619E7</v>
      </c>
      <c r="G93" s="10" t="str">
        <f>IF(E93&gt;percent,"YES","NO")</f>
        <v>YES</v>
      </c>
      <c r="H93" s="19">
        <v>29200.0</v>
      </c>
      <c r="I93" s="12" t="str">
        <f t="shared" si="2"/>
        <v>NOT FUNDED</v>
      </c>
      <c r="J93" s="20">
        <f t="shared" si="3"/>
        <v>23377</v>
      </c>
      <c r="K93" s="14" t="str">
        <f t="shared" si="1"/>
        <v>Over Budget</v>
      </c>
    </row>
    <row r="94">
      <c r="A94" s="7" t="b">
        <v>0</v>
      </c>
      <c r="B94" s="7" t="s">
        <v>1650</v>
      </c>
      <c r="C94" s="24" t="s">
        <v>1745</v>
      </c>
      <c r="D94" s="22">
        <v>152.0</v>
      </c>
      <c r="E94" s="9">
        <v>5.1831549E7</v>
      </c>
      <c r="F94" s="9">
        <v>4.5448741E7</v>
      </c>
      <c r="G94" s="10" t="str">
        <f>IF(E94&gt;percent,"YES","NO")</f>
        <v>YES</v>
      </c>
      <c r="H94" s="19">
        <v>148000.0</v>
      </c>
      <c r="I94" s="12" t="str">
        <f t="shared" si="2"/>
        <v>NOT FUNDED</v>
      </c>
      <c r="J94" s="20">
        <f t="shared" si="3"/>
        <v>23377</v>
      </c>
      <c r="K94" s="14" t="str">
        <f t="shared" si="1"/>
        <v>Over Budget</v>
      </c>
    </row>
    <row r="95">
      <c r="A95" s="7" t="b">
        <v>0</v>
      </c>
      <c r="B95" s="7" t="s">
        <v>1679</v>
      </c>
      <c r="C95" s="18" t="s">
        <v>1746</v>
      </c>
      <c r="D95" s="22">
        <v>175.0</v>
      </c>
      <c r="E95" s="9">
        <v>5.1724723E7</v>
      </c>
      <c r="F95" s="9">
        <v>3.3643048E7</v>
      </c>
      <c r="G95" s="10" t="str">
        <f>IF(E95&gt;percent,"YES","NO")</f>
        <v>YES</v>
      </c>
      <c r="H95" s="19">
        <v>90000.0</v>
      </c>
      <c r="I95" s="12" t="str">
        <f t="shared" si="2"/>
        <v>NOT FUNDED</v>
      </c>
      <c r="J95" s="20">
        <f t="shared" si="3"/>
        <v>23377</v>
      </c>
      <c r="K95" s="14" t="str">
        <f t="shared" si="1"/>
        <v>Over Budget</v>
      </c>
    </row>
    <row r="96">
      <c r="A96" s="7" t="b">
        <v>0</v>
      </c>
      <c r="B96" s="7" t="s">
        <v>1652</v>
      </c>
      <c r="C96" s="18" t="s">
        <v>1747</v>
      </c>
      <c r="D96" s="22">
        <v>209.0</v>
      </c>
      <c r="E96" s="9">
        <v>5.1715942E7</v>
      </c>
      <c r="F96" s="9">
        <v>4.6012998E7</v>
      </c>
      <c r="G96" s="10" t="str">
        <f>IF(E96&gt;percent,"YES","NO")</f>
        <v>YES</v>
      </c>
      <c r="H96" s="19">
        <v>140000.0</v>
      </c>
      <c r="I96" s="12" t="str">
        <f t="shared" si="2"/>
        <v>NOT FUNDED</v>
      </c>
      <c r="J96" s="20">
        <f t="shared" si="3"/>
        <v>23377</v>
      </c>
      <c r="K96" s="14" t="str">
        <f t="shared" si="1"/>
        <v>Over Budget</v>
      </c>
    </row>
    <row r="97">
      <c r="A97" s="7" t="b">
        <v>0</v>
      </c>
      <c r="B97" s="7" t="s">
        <v>1650</v>
      </c>
      <c r="C97" s="24" t="s">
        <v>1748</v>
      </c>
      <c r="D97" s="22">
        <v>137.0</v>
      </c>
      <c r="E97" s="9">
        <v>5.13096E7</v>
      </c>
      <c r="F97" s="9">
        <v>4.3778607E7</v>
      </c>
      <c r="G97" s="10" t="str">
        <f>IF(E97&gt;percent,"YES","NO")</f>
        <v>YES</v>
      </c>
      <c r="H97" s="19">
        <v>43500.0</v>
      </c>
      <c r="I97" s="12" t="str">
        <f t="shared" si="2"/>
        <v>NOT FUNDED</v>
      </c>
      <c r="J97" s="20">
        <f t="shared" si="3"/>
        <v>23377</v>
      </c>
      <c r="K97" s="14" t="str">
        <f t="shared" si="1"/>
        <v>Over Budget</v>
      </c>
    </row>
    <row r="98">
      <c r="A98" s="7" t="b">
        <v>0</v>
      </c>
      <c r="B98" s="7" t="s">
        <v>1652</v>
      </c>
      <c r="C98" s="18" t="s">
        <v>1749</v>
      </c>
      <c r="D98" s="22">
        <v>249.0</v>
      </c>
      <c r="E98" s="9">
        <v>5.1213319E7</v>
      </c>
      <c r="F98" s="9">
        <v>5.1777647E7</v>
      </c>
      <c r="G98" s="10" t="str">
        <f>IF(E98&gt;percent,"YES","NO")</f>
        <v>YES</v>
      </c>
      <c r="H98" s="19">
        <v>182000.0</v>
      </c>
      <c r="I98" s="12" t="str">
        <f t="shared" si="2"/>
        <v>NOT FUNDED</v>
      </c>
      <c r="J98" s="20">
        <f t="shared" si="3"/>
        <v>23377</v>
      </c>
      <c r="K98" s="14" t="str">
        <f t="shared" si="1"/>
        <v>Over Budget</v>
      </c>
    </row>
    <row r="99">
      <c r="A99" s="7" t="b">
        <v>0</v>
      </c>
      <c r="B99" s="7" t="s">
        <v>1652</v>
      </c>
      <c r="C99" s="18" t="s">
        <v>1750</v>
      </c>
      <c r="D99" s="22">
        <v>191.0</v>
      </c>
      <c r="E99" s="9">
        <v>5.1136539E7</v>
      </c>
      <c r="F99" s="9">
        <v>4.4685997E7</v>
      </c>
      <c r="G99" s="10" t="str">
        <f>IF(E99&gt;percent,"YES","NO")</f>
        <v>YES</v>
      </c>
      <c r="H99" s="19">
        <v>78500.0</v>
      </c>
      <c r="I99" s="12" t="str">
        <f t="shared" si="2"/>
        <v>NOT FUNDED</v>
      </c>
      <c r="J99" s="20">
        <f t="shared" si="3"/>
        <v>23377</v>
      </c>
      <c r="K99" s="14" t="str">
        <f t="shared" si="1"/>
        <v>Over Budget</v>
      </c>
    </row>
    <row r="100">
      <c r="A100" s="7" t="b">
        <v>0</v>
      </c>
      <c r="B100" s="7" t="s">
        <v>1652</v>
      </c>
      <c r="C100" s="18" t="s">
        <v>1751</v>
      </c>
      <c r="D100" s="22">
        <v>254.0</v>
      </c>
      <c r="E100" s="9">
        <v>5.0965945E7</v>
      </c>
      <c r="F100" s="9">
        <v>4.4366825E7</v>
      </c>
      <c r="G100" s="10" t="str">
        <f>IF(E100&gt;percent,"YES","NO")</f>
        <v>YES</v>
      </c>
      <c r="H100" s="19">
        <v>100000.0</v>
      </c>
      <c r="I100" s="12" t="str">
        <f t="shared" si="2"/>
        <v>NOT FUNDED</v>
      </c>
      <c r="J100" s="20">
        <f t="shared" si="3"/>
        <v>23377</v>
      </c>
      <c r="K100" s="14" t="str">
        <f t="shared" si="1"/>
        <v>Over Budget</v>
      </c>
    </row>
    <row r="101">
      <c r="A101" s="7" t="b">
        <v>0</v>
      </c>
      <c r="B101" s="7" t="s">
        <v>1650</v>
      </c>
      <c r="C101" s="24" t="s">
        <v>1752</v>
      </c>
      <c r="D101" s="22">
        <v>168.0</v>
      </c>
      <c r="E101" s="9">
        <v>5.0719092E7</v>
      </c>
      <c r="F101" s="9">
        <v>2.755272E7</v>
      </c>
      <c r="G101" s="10" t="str">
        <f>IF(E101&gt;percent,"YES","NO")</f>
        <v>YES</v>
      </c>
      <c r="H101" s="19">
        <v>120000.0</v>
      </c>
      <c r="I101" s="12" t="str">
        <f t="shared" si="2"/>
        <v>NOT FUNDED</v>
      </c>
      <c r="J101" s="20">
        <f t="shared" si="3"/>
        <v>23377</v>
      </c>
      <c r="K101" s="14" t="str">
        <f t="shared" si="1"/>
        <v>Over Budget</v>
      </c>
    </row>
    <row r="102">
      <c r="A102" s="7" t="b">
        <v>0</v>
      </c>
      <c r="B102" s="7" t="s">
        <v>1650</v>
      </c>
      <c r="C102" s="24" t="s">
        <v>1753</v>
      </c>
      <c r="D102" s="22">
        <v>166.0</v>
      </c>
      <c r="E102" s="9">
        <v>5.0252737E7</v>
      </c>
      <c r="F102" s="9">
        <v>4.9515812E7</v>
      </c>
      <c r="G102" s="10" t="str">
        <f>IF(E102&gt;percent,"YES","NO")</f>
        <v>YES</v>
      </c>
      <c r="H102" s="19">
        <v>128000.0</v>
      </c>
      <c r="I102" s="12" t="str">
        <f t="shared" si="2"/>
        <v>NOT FUNDED</v>
      </c>
      <c r="J102" s="20">
        <f t="shared" si="3"/>
        <v>23377</v>
      </c>
      <c r="K102" s="14" t="str">
        <f t="shared" si="1"/>
        <v>Over Budget</v>
      </c>
    </row>
    <row r="103">
      <c r="A103" s="7" t="b">
        <v>0</v>
      </c>
      <c r="B103" s="7" t="s">
        <v>1652</v>
      </c>
      <c r="C103" s="18" t="s">
        <v>1754</v>
      </c>
      <c r="D103" s="22">
        <v>221.0</v>
      </c>
      <c r="E103" s="9">
        <v>5.0133906E7</v>
      </c>
      <c r="F103" s="9">
        <v>4.2738857E7</v>
      </c>
      <c r="G103" s="10" t="str">
        <f>IF(E103&gt;percent,"YES","NO")</f>
        <v>YES</v>
      </c>
      <c r="H103" s="19">
        <v>61000.0</v>
      </c>
      <c r="I103" s="12" t="str">
        <f t="shared" si="2"/>
        <v>NOT FUNDED</v>
      </c>
      <c r="J103" s="20">
        <f t="shared" si="3"/>
        <v>23377</v>
      </c>
      <c r="K103" s="14" t="str">
        <f t="shared" si="1"/>
        <v>Over Budget</v>
      </c>
    </row>
    <row r="104">
      <c r="A104" s="7" t="b">
        <v>0</v>
      </c>
      <c r="B104" s="7" t="s">
        <v>1652</v>
      </c>
      <c r="C104" s="18" t="s">
        <v>1755</v>
      </c>
      <c r="D104" s="22">
        <v>223.0</v>
      </c>
      <c r="E104" s="9">
        <v>5.0083073E7</v>
      </c>
      <c r="F104" s="9">
        <v>3.0632613E7</v>
      </c>
      <c r="G104" s="10" t="str">
        <f>IF(E104&gt;percent,"YES","NO")</f>
        <v>YES</v>
      </c>
      <c r="H104" s="19">
        <v>180000.0</v>
      </c>
      <c r="I104" s="12" t="str">
        <f t="shared" si="2"/>
        <v>NOT FUNDED</v>
      </c>
      <c r="J104" s="20">
        <f t="shared" si="3"/>
        <v>23377</v>
      </c>
      <c r="K104" s="14" t="str">
        <f t="shared" si="1"/>
        <v>Over Budget</v>
      </c>
    </row>
    <row r="105">
      <c r="A105" s="7" t="b">
        <v>0</v>
      </c>
      <c r="B105" s="7" t="s">
        <v>1652</v>
      </c>
      <c r="C105" s="18" t="s">
        <v>1756</v>
      </c>
      <c r="D105" s="22">
        <v>362.0</v>
      </c>
      <c r="E105" s="9">
        <v>4.8846065E7</v>
      </c>
      <c r="F105" s="9">
        <v>3.9918593E7</v>
      </c>
      <c r="G105" s="10" t="str">
        <f>IF(E105&gt;percent,"YES","NO")</f>
        <v>YES</v>
      </c>
      <c r="H105" s="19">
        <v>195000.0</v>
      </c>
      <c r="I105" s="12" t="str">
        <f t="shared" si="2"/>
        <v>NOT FUNDED</v>
      </c>
      <c r="J105" s="20">
        <f t="shared" si="3"/>
        <v>23377</v>
      </c>
      <c r="K105" s="14" t="str">
        <f t="shared" si="1"/>
        <v>Over Budget</v>
      </c>
    </row>
    <row r="106">
      <c r="A106" s="7" t="b">
        <v>0</v>
      </c>
      <c r="B106" s="7" t="s">
        <v>1650</v>
      </c>
      <c r="C106" s="24" t="s">
        <v>1757</v>
      </c>
      <c r="D106" s="22">
        <v>275.0</v>
      </c>
      <c r="E106" s="9">
        <v>4.875797E7</v>
      </c>
      <c r="F106" s="9">
        <v>4.8424728E7</v>
      </c>
      <c r="G106" s="10" t="str">
        <f>IF(E106&gt;percent,"YES","NO")</f>
        <v>YES</v>
      </c>
      <c r="H106" s="19">
        <v>96000.0</v>
      </c>
      <c r="I106" s="12" t="str">
        <f t="shared" si="2"/>
        <v>NOT FUNDED</v>
      </c>
      <c r="J106" s="20">
        <f t="shared" si="3"/>
        <v>23377</v>
      </c>
      <c r="K106" s="14" t="str">
        <f t="shared" si="1"/>
        <v>Over Budget</v>
      </c>
    </row>
    <row r="107">
      <c r="A107" s="7" t="b">
        <v>0</v>
      </c>
      <c r="B107" s="7" t="s">
        <v>1652</v>
      </c>
      <c r="C107" s="18" t="s">
        <v>1758</v>
      </c>
      <c r="D107" s="22">
        <v>204.0</v>
      </c>
      <c r="E107" s="9">
        <v>4.8395619E7</v>
      </c>
      <c r="F107" s="9">
        <v>4.8155622E7</v>
      </c>
      <c r="G107" s="10" t="str">
        <f>IF(E107&gt;percent,"YES","NO")</f>
        <v>YES</v>
      </c>
      <c r="H107" s="19">
        <v>142000.0</v>
      </c>
      <c r="I107" s="12" t="str">
        <f t="shared" si="2"/>
        <v>NOT FUNDED</v>
      </c>
      <c r="J107" s="20">
        <f t="shared" si="3"/>
        <v>23377</v>
      </c>
      <c r="K107" s="14" t="str">
        <f t="shared" si="1"/>
        <v>Over Budget</v>
      </c>
    </row>
    <row r="108">
      <c r="A108" s="7" t="b">
        <v>0</v>
      </c>
      <c r="B108" s="7" t="s">
        <v>1650</v>
      </c>
      <c r="C108" s="24" t="s">
        <v>1759</v>
      </c>
      <c r="D108" s="22">
        <v>167.0</v>
      </c>
      <c r="E108" s="9">
        <v>4.8365985E7</v>
      </c>
      <c r="F108" s="9">
        <v>3.3389554E7</v>
      </c>
      <c r="G108" s="10" t="str">
        <f>IF(E108&gt;percent,"YES","NO")</f>
        <v>YES</v>
      </c>
      <c r="H108" s="19">
        <v>100000.0</v>
      </c>
      <c r="I108" s="12" t="str">
        <f t="shared" si="2"/>
        <v>NOT FUNDED</v>
      </c>
      <c r="J108" s="20">
        <f t="shared" si="3"/>
        <v>23377</v>
      </c>
      <c r="K108" s="14" t="str">
        <f t="shared" si="1"/>
        <v>Over Budget</v>
      </c>
    </row>
    <row r="109">
      <c r="A109" s="7" t="b">
        <v>0</v>
      </c>
      <c r="B109" s="7" t="s">
        <v>1650</v>
      </c>
      <c r="C109" s="24" t="s">
        <v>1760</v>
      </c>
      <c r="D109" s="22">
        <v>180.0</v>
      </c>
      <c r="E109" s="9">
        <v>4.8354164E7</v>
      </c>
      <c r="F109" s="9">
        <v>2.933047E7</v>
      </c>
      <c r="G109" s="10" t="str">
        <f>IF(E109&gt;percent,"YES","NO")</f>
        <v>YES</v>
      </c>
      <c r="H109" s="19">
        <v>92000.0</v>
      </c>
      <c r="I109" s="12" t="str">
        <f t="shared" si="2"/>
        <v>NOT FUNDED</v>
      </c>
      <c r="J109" s="20">
        <f t="shared" si="3"/>
        <v>23377</v>
      </c>
      <c r="K109" s="14" t="str">
        <f t="shared" si="1"/>
        <v>Over Budget</v>
      </c>
    </row>
    <row r="110">
      <c r="A110" s="26" t="b">
        <v>1</v>
      </c>
      <c r="B110" s="26" t="s">
        <v>1650</v>
      </c>
      <c r="C110" s="27" t="s">
        <v>1761</v>
      </c>
      <c r="D110" s="28">
        <v>134.0</v>
      </c>
      <c r="E110" s="29">
        <v>1.89766115E8</v>
      </c>
      <c r="F110" s="29">
        <v>5.4022232E7</v>
      </c>
      <c r="G110" s="30" t="str">
        <f>IF(E110&gt;percent,"YES","NO")</f>
        <v>YES</v>
      </c>
      <c r="H110" s="31">
        <v>150000.0</v>
      </c>
      <c r="I110" s="32" t="s">
        <v>1762</v>
      </c>
      <c r="J110" s="33"/>
      <c r="K110" s="33"/>
    </row>
    <row r="111">
      <c r="A111" s="7" t="b">
        <v>1</v>
      </c>
      <c r="B111" s="7" t="s">
        <v>1650</v>
      </c>
      <c r="C111" s="24" t="s">
        <v>1763</v>
      </c>
      <c r="D111" s="22">
        <v>111.0</v>
      </c>
      <c r="E111" s="9">
        <v>1.89368224E8</v>
      </c>
      <c r="F111" s="9">
        <v>5.1876236E7</v>
      </c>
      <c r="G111" s="10" t="str">
        <f>IF(E111&gt;percent,"YES","NO")</f>
        <v>YES</v>
      </c>
      <c r="H111" s="19">
        <v>150000.0</v>
      </c>
      <c r="I111" s="34" t="s">
        <v>1762</v>
      </c>
    </row>
    <row r="112">
      <c r="A112" s="7" t="b">
        <v>1</v>
      </c>
      <c r="B112" s="7" t="s">
        <v>1652</v>
      </c>
      <c r="C112" s="18" t="s">
        <v>1764</v>
      </c>
      <c r="D112" s="22">
        <v>373.0</v>
      </c>
      <c r="E112" s="9">
        <v>1.45168456E8</v>
      </c>
      <c r="F112" s="9">
        <v>3.5473288E7</v>
      </c>
      <c r="G112" s="10" t="str">
        <f>IF(E112&gt;percent,"YES","NO")</f>
        <v>YES</v>
      </c>
      <c r="H112" s="19">
        <v>200000.0</v>
      </c>
      <c r="I112" s="34" t="s">
        <v>1762</v>
      </c>
    </row>
    <row r="113">
      <c r="A113" s="7" t="b">
        <v>1</v>
      </c>
      <c r="B113" s="7" t="s">
        <v>1652</v>
      </c>
      <c r="C113" s="18" t="s">
        <v>1765</v>
      </c>
      <c r="D113" s="22">
        <v>391.0</v>
      </c>
      <c r="E113" s="9">
        <v>1.34983125E8</v>
      </c>
      <c r="F113" s="9">
        <v>2.0269246E7</v>
      </c>
      <c r="G113" s="10" t="str">
        <f>IF(E113&gt;percent,"YES","NO")</f>
        <v>YES</v>
      </c>
      <c r="H113" s="19">
        <v>200000.0</v>
      </c>
      <c r="I113" s="34" t="s">
        <v>1762</v>
      </c>
    </row>
    <row r="114">
      <c r="A114" s="7" t="b">
        <v>1</v>
      </c>
      <c r="B114" s="7" t="s">
        <v>1652</v>
      </c>
      <c r="C114" s="18" t="s">
        <v>1766</v>
      </c>
      <c r="D114" s="22">
        <v>283.0</v>
      </c>
      <c r="E114" s="9">
        <v>1.32741711E8</v>
      </c>
      <c r="F114" s="9">
        <v>4.1431716E7</v>
      </c>
      <c r="G114" s="10" t="str">
        <f>IF(E114&gt;percent,"YES","NO")</f>
        <v>YES</v>
      </c>
      <c r="H114" s="19">
        <v>200000.0</v>
      </c>
      <c r="I114" s="34" t="s">
        <v>1762</v>
      </c>
    </row>
    <row r="115">
      <c r="A115" s="7" t="b">
        <v>1</v>
      </c>
      <c r="B115" s="7" t="s">
        <v>1652</v>
      </c>
      <c r="C115" s="18" t="s">
        <v>1767</v>
      </c>
      <c r="D115" s="22">
        <v>562.0</v>
      </c>
      <c r="E115" s="9">
        <v>1.32134293E8</v>
      </c>
      <c r="F115" s="9">
        <v>3.6224149E7</v>
      </c>
      <c r="G115" s="10" t="str">
        <f>IF(E115&gt;percent,"YES","NO")</f>
        <v>YES</v>
      </c>
      <c r="H115" s="19">
        <v>199900.0</v>
      </c>
      <c r="I115" s="34" t="s">
        <v>1762</v>
      </c>
    </row>
    <row r="116">
      <c r="A116" s="7" t="b">
        <v>1</v>
      </c>
      <c r="B116" s="7" t="s">
        <v>1652</v>
      </c>
      <c r="C116" s="18" t="s">
        <v>1768</v>
      </c>
      <c r="D116" s="22">
        <v>305.0</v>
      </c>
      <c r="E116" s="9">
        <v>1.2301037E8</v>
      </c>
      <c r="F116" s="9">
        <v>4.4638798E7</v>
      </c>
      <c r="G116" s="10" t="str">
        <f>IF(E116&gt;percent,"YES","NO")</f>
        <v>YES</v>
      </c>
      <c r="H116" s="19">
        <v>200000.0</v>
      </c>
      <c r="I116" s="34" t="s">
        <v>1762</v>
      </c>
    </row>
    <row r="117">
      <c r="A117" s="7" t="b">
        <v>1</v>
      </c>
      <c r="B117" s="7" t="s">
        <v>1652</v>
      </c>
      <c r="C117" s="18" t="s">
        <v>1769</v>
      </c>
      <c r="D117" s="22">
        <v>275.0</v>
      </c>
      <c r="E117" s="9">
        <v>1.21322588E8</v>
      </c>
      <c r="F117" s="9">
        <v>2.8944837E7</v>
      </c>
      <c r="G117" s="10" t="str">
        <f>IF(E117&gt;percent,"YES","NO")</f>
        <v>YES</v>
      </c>
      <c r="H117" s="19">
        <v>200000.0</v>
      </c>
      <c r="I117" s="34" t="s">
        <v>1762</v>
      </c>
    </row>
    <row r="118">
      <c r="A118" s="7" t="b">
        <v>1</v>
      </c>
      <c r="B118" s="7" t="s">
        <v>1650</v>
      </c>
      <c r="C118" s="24" t="s">
        <v>1770</v>
      </c>
      <c r="D118" s="22">
        <v>205.0</v>
      </c>
      <c r="E118" s="9">
        <v>1.20211969E8</v>
      </c>
      <c r="F118" s="9">
        <v>5.2171032E7</v>
      </c>
      <c r="G118" s="10" t="str">
        <f>IF(E118&gt;percent,"YES","NO")</f>
        <v>YES</v>
      </c>
      <c r="H118" s="19">
        <v>150000.0</v>
      </c>
      <c r="I118" s="34" t="s">
        <v>1762</v>
      </c>
    </row>
    <row r="119">
      <c r="A119" s="7" t="b">
        <v>1</v>
      </c>
      <c r="B119" s="7" t="s">
        <v>1652</v>
      </c>
      <c r="C119" s="18" t="s">
        <v>1771</v>
      </c>
      <c r="D119" s="22">
        <v>398.0</v>
      </c>
      <c r="E119" s="9">
        <v>1.15165598E8</v>
      </c>
      <c r="F119" s="9">
        <v>3.2603862E7</v>
      </c>
      <c r="G119" s="10" t="str">
        <f>IF(E119&gt;percent,"YES","NO")</f>
        <v>YES</v>
      </c>
      <c r="H119" s="19">
        <v>199943.0</v>
      </c>
      <c r="I119" s="34" t="s">
        <v>1762</v>
      </c>
    </row>
    <row r="120">
      <c r="A120" s="7" t="b">
        <v>1</v>
      </c>
      <c r="B120" s="7" t="s">
        <v>1652</v>
      </c>
      <c r="C120" s="18" t="s">
        <v>1772</v>
      </c>
      <c r="D120" s="22">
        <v>286.0</v>
      </c>
      <c r="E120" s="9">
        <v>9.3338395E7</v>
      </c>
      <c r="F120" s="9">
        <v>5.6702322E7</v>
      </c>
      <c r="G120" s="10" t="str">
        <f>IF(E120&gt;percent,"YES","NO")</f>
        <v>YES</v>
      </c>
      <c r="H120" s="19">
        <v>200000.0</v>
      </c>
      <c r="I120" s="34" t="s">
        <v>1762</v>
      </c>
    </row>
    <row r="121">
      <c r="A121" s="7" t="b">
        <v>1</v>
      </c>
      <c r="B121" s="7" t="s">
        <v>1652</v>
      </c>
      <c r="C121" s="18" t="s">
        <v>1773</v>
      </c>
      <c r="D121" s="22">
        <v>278.0</v>
      </c>
      <c r="E121" s="9">
        <v>9.2748975E7</v>
      </c>
      <c r="F121" s="9">
        <v>1.6817744E7</v>
      </c>
      <c r="G121" s="10" t="str">
        <f>IF(E121&gt;percent,"YES","NO")</f>
        <v>YES</v>
      </c>
      <c r="H121" s="19">
        <v>160000.0</v>
      </c>
      <c r="I121" s="34" t="s">
        <v>1762</v>
      </c>
    </row>
    <row r="122">
      <c r="A122" s="7" t="b">
        <v>1</v>
      </c>
      <c r="B122" s="7" t="s">
        <v>1650</v>
      </c>
      <c r="C122" s="24" t="s">
        <v>1774</v>
      </c>
      <c r="D122" s="22">
        <v>318.0</v>
      </c>
      <c r="E122" s="9">
        <v>8.6794712E7</v>
      </c>
      <c r="F122" s="9">
        <v>5.0708257E7</v>
      </c>
      <c r="G122" s="10" t="str">
        <f>IF(E122&gt;percent,"YES","NO")</f>
        <v>YES</v>
      </c>
      <c r="H122" s="19">
        <v>150000.0</v>
      </c>
      <c r="I122" s="34" t="s">
        <v>1762</v>
      </c>
    </row>
    <row r="123">
      <c r="A123" s="7" t="b">
        <v>1</v>
      </c>
      <c r="B123" s="7" t="s">
        <v>1650</v>
      </c>
      <c r="C123" s="24" t="s">
        <v>1775</v>
      </c>
      <c r="D123" s="22">
        <v>204.0</v>
      </c>
      <c r="E123" s="9">
        <v>8.6057451E7</v>
      </c>
      <c r="F123" s="9">
        <v>4.2939463E7</v>
      </c>
      <c r="G123" s="10" t="str">
        <f>IF(E123&gt;percent,"YES","NO")</f>
        <v>YES</v>
      </c>
      <c r="H123" s="19">
        <v>150000.0</v>
      </c>
      <c r="I123" s="34" t="s">
        <v>1762</v>
      </c>
    </row>
    <row r="124">
      <c r="A124" s="7" t="b">
        <v>1</v>
      </c>
      <c r="B124" s="7" t="s">
        <v>1650</v>
      </c>
      <c r="C124" s="24" t="s">
        <v>1776</v>
      </c>
      <c r="D124" s="22">
        <v>177.0</v>
      </c>
      <c r="E124" s="9">
        <v>8.1814995E7</v>
      </c>
      <c r="F124" s="9">
        <v>4.7658252E7</v>
      </c>
      <c r="G124" s="10" t="str">
        <f>IF(E124&gt;percent,"YES","NO")</f>
        <v>YES</v>
      </c>
      <c r="H124" s="19">
        <v>150000.0</v>
      </c>
      <c r="I124" s="34" t="s">
        <v>1762</v>
      </c>
    </row>
    <row r="125">
      <c r="A125" s="7" t="b">
        <v>1</v>
      </c>
      <c r="B125" s="7" t="s">
        <v>1650</v>
      </c>
      <c r="C125" s="24" t="s">
        <v>1777</v>
      </c>
      <c r="D125" s="22">
        <v>215.0</v>
      </c>
      <c r="E125" s="9">
        <v>7.954363E7</v>
      </c>
      <c r="F125" s="9">
        <v>5.3500444E7</v>
      </c>
      <c r="G125" s="10" t="str">
        <f>IF(E125&gt;percent,"YES","NO")</f>
        <v>YES</v>
      </c>
      <c r="H125" s="19">
        <v>150000.0</v>
      </c>
      <c r="I125" s="34" t="s">
        <v>1762</v>
      </c>
    </row>
    <row r="126">
      <c r="A126" s="7" t="b">
        <v>1</v>
      </c>
      <c r="B126" s="7" t="s">
        <v>1679</v>
      </c>
      <c r="C126" s="18" t="s">
        <v>1778</v>
      </c>
      <c r="D126" s="22">
        <v>199.0</v>
      </c>
      <c r="E126" s="9">
        <v>7.9141345E7</v>
      </c>
      <c r="F126" s="9">
        <v>2.9949022E7</v>
      </c>
      <c r="G126" s="10" t="str">
        <f>IF(E126&gt;percent,"YES","NO")</f>
        <v>YES</v>
      </c>
      <c r="H126" s="19">
        <v>100000.0</v>
      </c>
      <c r="I126" s="34" t="s">
        <v>1762</v>
      </c>
    </row>
    <row r="127">
      <c r="A127" s="7" t="b">
        <v>1</v>
      </c>
      <c r="B127" s="7" t="s">
        <v>1650</v>
      </c>
      <c r="C127" s="24" t="s">
        <v>1779</v>
      </c>
      <c r="D127" s="22">
        <v>199.0</v>
      </c>
      <c r="E127" s="9">
        <v>7.674412E7</v>
      </c>
      <c r="F127" s="9">
        <v>4.9321572E7</v>
      </c>
      <c r="G127" s="10" t="str">
        <f>IF(E127&gt;percent,"YES","NO")</f>
        <v>YES</v>
      </c>
      <c r="H127" s="19">
        <v>150000.0</v>
      </c>
      <c r="I127" s="34" t="s">
        <v>1762</v>
      </c>
    </row>
    <row r="128">
      <c r="A128" s="7" t="b">
        <v>1</v>
      </c>
      <c r="B128" s="7" t="s">
        <v>1650</v>
      </c>
      <c r="C128" s="24" t="s">
        <v>1780</v>
      </c>
      <c r="D128" s="22">
        <v>256.0</v>
      </c>
      <c r="E128" s="9">
        <v>7.3495621E7</v>
      </c>
      <c r="F128" s="9">
        <v>4.1542025E7</v>
      </c>
      <c r="G128" s="10" t="str">
        <f>IF(E128&gt;percent,"YES","NO")</f>
        <v>YES</v>
      </c>
      <c r="H128" s="19">
        <v>130500.0</v>
      </c>
      <c r="I128" s="34" t="s">
        <v>1762</v>
      </c>
    </row>
    <row r="129">
      <c r="A129" s="7" t="b">
        <v>1</v>
      </c>
      <c r="B129" s="7" t="s">
        <v>1650</v>
      </c>
      <c r="C129" s="24" t="s">
        <v>1781</v>
      </c>
      <c r="D129" s="22">
        <v>197.0</v>
      </c>
      <c r="E129" s="9">
        <v>7.3207266E7</v>
      </c>
      <c r="F129" s="9">
        <v>5.2073635E7</v>
      </c>
      <c r="G129" s="10" t="str">
        <f>IF(E129&gt;percent,"YES","NO")</f>
        <v>YES</v>
      </c>
      <c r="H129" s="19">
        <v>150000.0</v>
      </c>
      <c r="I129" s="34" t="s">
        <v>1762</v>
      </c>
    </row>
    <row r="130">
      <c r="A130" s="7" t="b">
        <v>1</v>
      </c>
      <c r="B130" s="7" t="s">
        <v>1679</v>
      </c>
      <c r="C130" s="18" t="s">
        <v>1782</v>
      </c>
      <c r="D130" s="22">
        <v>191.0</v>
      </c>
      <c r="E130" s="9">
        <v>6.9208181E7</v>
      </c>
      <c r="F130" s="9">
        <v>2.6282702E7</v>
      </c>
      <c r="G130" s="10" t="str">
        <f>IF(E130&gt;percent,"YES","NO")</f>
        <v>YES</v>
      </c>
      <c r="H130" s="19">
        <v>100000.0</v>
      </c>
      <c r="I130" s="34" t="s">
        <v>1762</v>
      </c>
    </row>
    <row r="131">
      <c r="A131" s="7" t="b">
        <v>1</v>
      </c>
      <c r="B131" s="7" t="s">
        <v>1650</v>
      </c>
      <c r="C131" s="24" t="s">
        <v>1783</v>
      </c>
      <c r="D131" s="22">
        <v>262.0</v>
      </c>
      <c r="E131" s="9">
        <v>6.6550289E7</v>
      </c>
      <c r="F131" s="9">
        <v>4.0058751E7</v>
      </c>
      <c r="G131" s="10" t="str">
        <f>IF(E131&gt;percent,"YES","NO")</f>
        <v>YES</v>
      </c>
      <c r="H131" s="19">
        <v>125000.0</v>
      </c>
      <c r="I131" s="34" t="s">
        <v>1762</v>
      </c>
    </row>
    <row r="132">
      <c r="A132" s="7" t="b">
        <v>1</v>
      </c>
      <c r="B132" s="7" t="s">
        <v>1652</v>
      </c>
      <c r="C132" s="18" t="s">
        <v>1784</v>
      </c>
      <c r="D132" s="22">
        <v>231.0</v>
      </c>
      <c r="E132" s="9">
        <v>6.2470014E7</v>
      </c>
      <c r="F132" s="9">
        <v>3.0667514E7</v>
      </c>
      <c r="G132" s="10" t="str">
        <f>IF(E132&gt;percent,"YES","NO")</f>
        <v>YES</v>
      </c>
      <c r="H132" s="19">
        <v>199000.0</v>
      </c>
      <c r="I132" s="34" t="s">
        <v>1762</v>
      </c>
    </row>
    <row r="133">
      <c r="A133" s="7" t="b">
        <v>1</v>
      </c>
      <c r="B133" s="7" t="s">
        <v>1679</v>
      </c>
      <c r="C133" s="18" t="s">
        <v>1785</v>
      </c>
      <c r="D133" s="22">
        <v>203.0</v>
      </c>
      <c r="E133" s="9">
        <v>5.9694053E7</v>
      </c>
      <c r="F133" s="9">
        <v>2.6546106E7</v>
      </c>
      <c r="G133" s="10" t="str">
        <f>IF(E133&gt;percent,"YES","NO")</f>
        <v>YES</v>
      </c>
      <c r="H133" s="19">
        <v>100000.0</v>
      </c>
      <c r="I133" s="34" t="s">
        <v>1762</v>
      </c>
    </row>
    <row r="134">
      <c r="A134" s="7" t="b">
        <v>1</v>
      </c>
      <c r="B134" s="7" t="s">
        <v>1650</v>
      </c>
      <c r="C134" s="24" t="s">
        <v>1786</v>
      </c>
      <c r="D134" s="22">
        <v>164.0</v>
      </c>
      <c r="E134" s="9">
        <v>5.6969858E7</v>
      </c>
      <c r="F134" s="9">
        <v>4.209714E7</v>
      </c>
      <c r="G134" s="10" t="str">
        <f>IF(E134&gt;percent,"YES","NO")</f>
        <v>YES</v>
      </c>
      <c r="H134" s="19">
        <v>146000.0</v>
      </c>
      <c r="I134" s="34" t="s">
        <v>1762</v>
      </c>
    </row>
  </sheetData>
  <autoFilter ref="$A$1:$H$109">
    <sortState ref="A1:H109">
      <sortCondition descending="1" ref="E1:E109"/>
      <sortCondition descending="1" ref="D1:D109"/>
    </sortState>
  </autoFilter>
  <mergeCells count="25">
    <mergeCell ref="I110:K110"/>
    <mergeCell ref="I111:K111"/>
    <mergeCell ref="I112:K112"/>
    <mergeCell ref="I113:K113"/>
    <mergeCell ref="I114:K114"/>
    <mergeCell ref="I115:K115"/>
    <mergeCell ref="I116:K116"/>
    <mergeCell ref="I117:K117"/>
    <mergeCell ref="I118:K118"/>
    <mergeCell ref="I119:K119"/>
    <mergeCell ref="I120:K120"/>
    <mergeCell ref="I121:K121"/>
    <mergeCell ref="I122:K122"/>
    <mergeCell ref="I123:K123"/>
    <mergeCell ref="I131:K131"/>
    <mergeCell ref="I132:K132"/>
    <mergeCell ref="I133:K133"/>
    <mergeCell ref="I134:K134"/>
    <mergeCell ref="I124:K124"/>
    <mergeCell ref="I125:K125"/>
    <mergeCell ref="I126:K126"/>
    <mergeCell ref="I127:K127"/>
    <mergeCell ref="I128:K128"/>
    <mergeCell ref="I129:K129"/>
    <mergeCell ref="I130:K130"/>
  </mergeCells>
  <conditionalFormatting sqref="I2:I134">
    <cfRule type="cellIs" dxfId="0" priority="1" operator="equal">
      <formula>"FUNDED"</formula>
    </cfRule>
  </conditionalFormatting>
  <conditionalFormatting sqref="I2:I134">
    <cfRule type="cellIs" dxfId="1" priority="2" operator="equal">
      <formula>"NOT FUNDED"</formula>
    </cfRule>
  </conditionalFormatting>
  <conditionalFormatting sqref="K2:K109">
    <cfRule type="cellIs" dxfId="0" priority="3" operator="greaterThan">
      <formula>999</formula>
    </cfRule>
  </conditionalFormatting>
  <conditionalFormatting sqref="K2:K109">
    <cfRule type="cellIs" dxfId="0" priority="4" operator="greaterThan">
      <formula>999</formula>
    </cfRule>
  </conditionalFormatting>
  <conditionalFormatting sqref="K2:K109">
    <cfRule type="containsText" dxfId="1" priority="5" operator="containsText" text="NOT FUNDED">
      <formula>NOT(ISERROR(SEARCH(("NOT FUNDED"),(K2))))</formula>
    </cfRule>
  </conditionalFormatting>
  <conditionalFormatting sqref="K2:K109">
    <cfRule type="cellIs" dxfId="2" priority="6" operator="equal">
      <formula>"Over Budget"</formula>
    </cfRule>
  </conditionalFormatting>
  <conditionalFormatting sqref="K2:K109">
    <cfRule type="cellIs" dxfId="1" priority="7" operator="equal">
      <formula>"Approval Threshold"</formula>
    </cfRule>
  </conditionalFormatting>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s>
  <drawing r:id="rId13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5"/>
    <col customWidth="1" min="2" max="2" width="18.63"/>
  </cols>
  <sheetData>
    <row r="1">
      <c r="A1" s="35" t="s">
        <v>1787</v>
      </c>
    </row>
    <row r="2">
      <c r="B2" s="35" t="s">
        <v>1652</v>
      </c>
      <c r="C2" s="35">
        <v>8000000.0</v>
      </c>
    </row>
    <row r="3">
      <c r="B3" s="35" t="s">
        <v>1679</v>
      </c>
      <c r="C3" s="35">
        <v>5000000.0</v>
      </c>
    </row>
    <row r="4">
      <c r="B4" s="35" t="s">
        <v>1650</v>
      </c>
      <c r="C4" s="35">
        <v>5000000.0</v>
      </c>
    </row>
    <row r="5">
      <c r="B5" s="35" t="s">
        <v>1788</v>
      </c>
      <c r="C5" s="35">
        <v>8500000.0</v>
      </c>
    </row>
    <row r="6">
      <c r="B6" s="35" t="s">
        <v>1789</v>
      </c>
      <c r="C6" s="35">
        <v>1.5E7</v>
      </c>
    </row>
    <row r="7">
      <c r="B7" s="35" t="s">
        <v>1790</v>
      </c>
      <c r="C7" s="35">
        <v>5000000.0</v>
      </c>
    </row>
    <row r="8">
      <c r="A8" s="35"/>
      <c r="B8" s="35"/>
    </row>
    <row r="9">
      <c r="A9" s="35" t="s">
        <v>1791</v>
      </c>
      <c r="B9" s="35"/>
      <c r="C9" s="35"/>
    </row>
    <row r="10">
      <c r="A10" s="35"/>
      <c r="B10" s="35" t="s">
        <v>1792</v>
      </c>
      <c r="C10" s="35">
        <v>4.803572582E9</v>
      </c>
    </row>
    <row r="11">
      <c r="A11" s="35"/>
      <c r="B11" s="35">
        <v>0.01</v>
      </c>
      <c r="C11" s="36">
        <f>C10*B11</f>
        <v>48035725.82</v>
      </c>
    </row>
    <row r="12">
      <c r="A12" s="35"/>
      <c r="B12" s="35"/>
    </row>
    <row r="13">
      <c r="A13" s="35" t="s">
        <v>1793</v>
      </c>
      <c r="B13" s="35"/>
    </row>
    <row r="14">
      <c r="A14" s="35"/>
      <c r="B14" s="35" t="s">
        <v>1794</v>
      </c>
    </row>
    <row r="15">
      <c r="A15" s="35"/>
      <c r="B15" s="35"/>
      <c r="C15" s="37">
        <f>SUM('Cardano Open Developers'!H358,'Cardano Open Ecosystem'!H518,'Cardano Use Cases Concept'!H529,'Cardano Use Cases Product'!H200,'Cardano Partners Enterprise R&amp;D'!H26,'Cardano Partners Growth &amp; Accel'!H14)</f>
        <v>763377</v>
      </c>
    </row>
    <row r="16">
      <c r="A16" s="35"/>
      <c r="B16" s="35"/>
    </row>
    <row r="17">
      <c r="A17" s="35"/>
      <c r="B17" s="35"/>
    </row>
    <row r="18">
      <c r="A18" s="35"/>
      <c r="B18" s="35"/>
    </row>
    <row r="19">
      <c r="A19" s="35"/>
      <c r="B19" s="35"/>
    </row>
  </sheetData>
  <drawing r:id="rId1"/>
</worksheet>
</file>