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HL-Master\"/>
    </mc:Choice>
  </mc:AlternateContent>
  <bookViews>
    <workbookView xWindow="0" yWindow="0" windowWidth="20490" windowHeight="7020" tabRatio="715" activeTab="1"/>
  </bookViews>
  <sheets>
    <sheet name="Summary" sheetId="36" r:id="rId1"/>
    <sheet name="W13 Status" sheetId="2" r:id="rId2"/>
    <sheet name="Localization" sheetId="15" r:id="rId3"/>
    <sheet name="W13 Timelines" sheetId="39" r:id="rId4"/>
    <sheet name="Defect_Tracker" sheetId="27" r:id="rId5"/>
    <sheet name="Daily_Tracker" sheetId="16" state="hidden" r:id="rId6"/>
    <sheet name="Doc Type Open Item" sheetId="33" r:id="rId7"/>
    <sheet name="Liquibase_scripts" sheetId="17" r:id="rId8"/>
    <sheet name="Risk Log" sheetId="13" r:id="rId9"/>
    <sheet name="Lang_Map" sheetId="26" r:id="rId10"/>
    <sheet name="RTP_Dates" sheetId="28" state="hidden" r:id="rId11"/>
    <sheet name="Attributes &amp; Confluence" sheetId="32" r:id="rId12"/>
    <sheet name="xPath Open Item" sheetId="37" r:id="rId13"/>
    <sheet name="SIRG modification" sheetId="40" r:id="rId14"/>
  </sheets>
  <definedNames>
    <definedName name="_xlnm._FilterDatabase" localSheetId="11" hidden="1">'Attributes &amp; Confluence'!$A$1:$D$16</definedName>
    <definedName name="_xlnm._FilterDatabase" localSheetId="4" hidden="1">Defect_Tracker!$B$1:$E$14</definedName>
    <definedName name="_xlnm._FilterDatabase" localSheetId="6" hidden="1">'Doc Type Open Item'!$A$1:$F$39</definedName>
    <definedName name="_xlnm._FilterDatabase" localSheetId="9" hidden="1">Lang_Map!$A$1:$H$19</definedName>
    <definedName name="_xlnm._FilterDatabase" localSheetId="7" hidden="1">Liquibase_scripts!$A$1:$I$1</definedName>
    <definedName name="_xlnm._FilterDatabase" localSheetId="2" hidden="1">Localization!$A$1:$J$19</definedName>
    <definedName name="_xlnm._FilterDatabase" localSheetId="1" hidden="1">'W13 Status'!$A$1:$Z$96</definedName>
    <definedName name="_xlnm._FilterDatabase" localSheetId="12" hidden="1">'xPath Open Item'!$A$1:$G$27</definedName>
  </definedNames>
  <calcPr calcId="162913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6" l="1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34" i="36"/>
  <c r="K33" i="36"/>
  <c r="L33" i="36"/>
  <c r="K34" i="36"/>
  <c r="L34" i="36"/>
  <c r="M34" i="36"/>
  <c r="E3" i="39"/>
  <c r="C4" i="39"/>
  <c r="E4" i="39"/>
  <c r="D5" i="39"/>
  <c r="D6" i="39" s="1"/>
  <c r="E5" i="39"/>
  <c r="C6" i="39"/>
  <c r="C7" i="39"/>
  <c r="E17" i="39"/>
  <c r="E18" i="39"/>
  <c r="E19" i="39"/>
  <c r="E20" i="39"/>
  <c r="E21" i="39"/>
  <c r="E22" i="39"/>
  <c r="E23" i="39"/>
  <c r="E24" i="39"/>
  <c r="E25" i="39"/>
  <c r="E26" i="39"/>
  <c r="K5" i="36"/>
  <c r="D7" i="39" l="1"/>
  <c r="E6" i="39"/>
  <c r="K2" i="15"/>
  <c r="E7" i="39" l="1"/>
  <c r="C8" i="39"/>
  <c r="K3" i="36"/>
  <c r="L5" i="36"/>
  <c r="B3" i="36" s="1"/>
  <c r="D8" i="39" l="1"/>
  <c r="C9" i="39" s="1"/>
  <c r="E8" i="39"/>
  <c r="B30" i="36"/>
  <c r="B31" i="36"/>
  <c r="C10" i="39" l="1"/>
  <c r="D9" i="39"/>
  <c r="E9" i="39" s="1"/>
  <c r="D10" i="39" l="1"/>
  <c r="C11" i="39" s="1"/>
  <c r="E10" i="39"/>
  <c r="D11" i="39" l="1"/>
  <c r="C12" i="39" s="1"/>
  <c r="E11" i="39"/>
  <c r="D12" i="39" l="1"/>
  <c r="E12" i="39"/>
</calcChain>
</file>

<file path=xl/sharedStrings.xml><?xml version="1.0" encoding="utf-8"?>
<sst xmlns="http://schemas.openxmlformats.org/spreadsheetml/2006/main" count="2246" uniqueCount="676">
  <si>
    <t>Config status</t>
  </si>
  <si>
    <t>Overall progress</t>
  </si>
  <si>
    <t>Total</t>
  </si>
  <si>
    <t>Count of #</t>
  </si>
  <si>
    <t xml:space="preserve"> </t>
  </si>
  <si>
    <t>Country</t>
  </si>
  <si>
    <t>01 - Yet to start</t>
  </si>
  <si>
    <t>02 - In progress</t>
  </si>
  <si>
    <t>03 - Under review</t>
  </si>
  <si>
    <t>04 - Sent to eCase</t>
  </si>
  <si>
    <t>05 - eCase config completed</t>
  </si>
  <si>
    <t>06 - Ready for QA</t>
  </si>
  <si>
    <t>07 - Blocked</t>
  </si>
  <si>
    <t>AU</t>
  </si>
  <si>
    <t>Config</t>
  </si>
  <si>
    <t>BB</t>
  </si>
  <si>
    <t>BO</t>
  </si>
  <si>
    <t>CL</t>
  </si>
  <si>
    <t>CR</t>
  </si>
  <si>
    <t>DO</t>
  </si>
  <si>
    <t>GB</t>
  </si>
  <si>
    <t>HU</t>
  </si>
  <si>
    <t>ID</t>
  </si>
  <si>
    <t>IL</t>
  </si>
  <si>
    <t>JO</t>
  </si>
  <si>
    <t>MA</t>
  </si>
  <si>
    <t>MM</t>
  </si>
  <si>
    <t>NZ</t>
  </si>
  <si>
    <t>SE</t>
  </si>
  <si>
    <t>SV</t>
  </si>
  <si>
    <t>TR</t>
  </si>
  <si>
    <t>VE</t>
  </si>
  <si>
    <t>XC</t>
  </si>
  <si>
    <t>GR</t>
  </si>
  <si>
    <t>AT</t>
  </si>
  <si>
    <t>QA Status</t>
  </si>
  <si>
    <t>Executed</t>
  </si>
  <si>
    <t>Pass rate</t>
  </si>
  <si>
    <t>02 - Fail</t>
  </si>
  <si>
    <t>03 - Func. Testing completed</t>
  </si>
  <si>
    <t>04 - Blocked</t>
  </si>
  <si>
    <t>UAT Status</t>
  </si>
  <si>
    <t>QA</t>
  </si>
  <si>
    <t>Dev daily tracking</t>
  </si>
  <si>
    <t>Column Labels</t>
  </si>
  <si>
    <t>Row Labels</t>
  </si>
  <si>
    <t>Grand Total</t>
  </si>
  <si>
    <t>Prasanna</t>
  </si>
  <si>
    <t>Rathna</t>
  </si>
  <si>
    <t>Syed</t>
  </si>
  <si>
    <t>Vijay</t>
  </si>
  <si>
    <t>Localization status</t>
  </si>
  <si>
    <t>03 - Blocked</t>
  </si>
  <si>
    <t>03 - Completed</t>
  </si>
  <si>
    <t>Loc</t>
  </si>
  <si>
    <t>#</t>
  </si>
  <si>
    <t>Global Hold Code</t>
  </si>
  <si>
    <t>Country Hold Code</t>
  </si>
  <si>
    <t>Country Code</t>
  </si>
  <si>
    <t>SIRG Code</t>
  </si>
  <si>
    <t>SIRG ID</t>
  </si>
  <si>
    <t>SIR Name</t>
  </si>
  <si>
    <t>JSON</t>
  </si>
  <si>
    <t>Complexity</t>
  </si>
  <si>
    <t>Assignee</t>
  </si>
  <si>
    <t>Hours (Portal)</t>
  </si>
  <si>
    <t>Portal QA Hrs(Functionality except localization)</t>
  </si>
  <si>
    <t>Components</t>
  </si>
  <si>
    <t>Comments</t>
  </si>
  <si>
    <t>Template Version</t>
  </si>
  <si>
    <t>Config Status</t>
  </si>
  <si>
    <t>Localization Status</t>
  </si>
  <si>
    <t>QA Testing Template Version</t>
  </si>
  <si>
    <t>QA status</t>
  </si>
  <si>
    <t>Portal Team Target Date</t>
  </si>
  <si>
    <t>Portal Delivered Date</t>
  </si>
  <si>
    <t>eCase Team Target Date</t>
  </si>
  <si>
    <t>Ecase Delivered Date</t>
  </si>
  <si>
    <t>Localization Portal Target Date</t>
  </si>
  <si>
    <t>FIT - QA/Testing</t>
  </si>
  <si>
    <t>Work Comment</t>
  </si>
  <si>
    <t>VALU</t>
  </si>
  <si>
    <t>CPPY</t>
  </si>
  <si>
    <t>ab097089-4df4-458e-ad53-a83553f51b67</t>
  </si>
  <si>
    <t>Proof of Payment - HU</t>
  </si>
  <si>
    <t>9f429d3c-19f9-4ad0-baff-7b8c58fd951a.json</t>
  </si>
  <si>
    <t>Simple</t>
  </si>
  <si>
    <t>NA</t>
  </si>
  <si>
    <t>only text change</t>
  </si>
  <si>
    <t>POA</t>
  </si>
  <si>
    <t>dfb77196-12f7-434c-9cab-deee448ad983</t>
  </si>
  <si>
    <t>POA Composed - BB</t>
  </si>
  <si>
    <t>6d3760ca-1b8f-4180-89b6-21e16ddd124a.json</t>
  </si>
  <si>
    <t>XMPT</t>
  </si>
  <si>
    <r>
      <rPr>
        <strike/>
        <sz val="11"/>
        <color rgb="FF000000"/>
        <rFont val="Calibri"/>
      </rPr>
      <t xml:space="preserve">DEXM
</t>
    </r>
    <r>
      <rPr>
        <sz val="11"/>
        <color rgb="FF000000"/>
        <rFont val="Calibri"/>
      </rPr>
      <t>DUXM</t>
    </r>
  </si>
  <si>
    <t>5c5c9bc1-a81d-4024-af5a-19441a159539</t>
  </si>
  <si>
    <t>VAT Reduction - BB</t>
  </si>
  <si>
    <t>4c10faf5-9462-4874-ae1b-ea52a50f957d.json</t>
  </si>
  <si>
    <t>Deployment in progress</t>
  </si>
  <si>
    <t>FDA</t>
  </si>
  <si>
    <t>B2B</t>
  </si>
  <si>
    <t>ILIC</t>
  </si>
  <si>
    <t xml:space="preserve">
6faf8993-4b7e-4054-b932-0417de638bc8</t>
  </si>
  <si>
    <t>Ministry of Health Permit - Facsimile B2B - IL</t>
  </si>
  <si>
    <t>0b28a8f0-46e8-4fb7-8248-6627c275eba6.json</t>
  </si>
  <si>
    <t>CIDM</t>
  </si>
  <si>
    <t>PII</t>
  </si>
  <si>
    <t>946b08d6-f18d-4cb6-a5f1-4888f1a5b646</t>
  </si>
  <si>
    <t xml:space="preserve">
dfb77196-12f7-434c-9cab-deee448ad983</t>
  </si>
  <si>
    <t>Power of Attorney</t>
  </si>
  <si>
    <t>Complex</t>
  </si>
  <si>
    <t>9 attribute
2 Rule</t>
  </si>
  <si>
    <t>New SIR JSON</t>
  </si>
  <si>
    <t>20230322_ TR_Wave13</t>
  </si>
  <si>
    <t>REXM</t>
  </si>
  <si>
    <t>b43ff36e-fe08-4d88-8534-b598d7fc089f</t>
  </si>
  <si>
    <t>Duty and Tax Exemption - TR</t>
  </si>
  <si>
    <t>91ae6036-3d4f-4e83-aae6-2024c825aacd.json</t>
  </si>
  <si>
    <t>Medium</t>
  </si>
  <si>
    <t>4 attribute
2 Rule</t>
  </si>
  <si>
    <t>RGR</t>
  </si>
  <si>
    <t>40f0bf90-1b8a-4816-bef8-3225f0dd813d</t>
  </si>
  <si>
    <t>Returned Goods Duty and Tax Exemption</t>
  </si>
  <si>
    <t>8 attribute
4 Rule</t>
  </si>
  <si>
    <t>TXXM</t>
  </si>
  <si>
    <t>22f50cd3-0572-4645-9c96-0c51fdbed355</t>
  </si>
  <si>
    <t>Tax exemption confirmation - TR</t>
  </si>
  <si>
    <t>94ff8ed1-3a94-4c19-b3e5-9c98c9150938.json</t>
  </si>
  <si>
    <t>2 attribute</t>
  </si>
  <si>
    <t>PFX</t>
  </si>
  <si>
    <t>PERS</t>
  </si>
  <si>
    <t>3c092920-4c97-4f66-ad0b-d391ddfa4fa6</t>
  </si>
  <si>
    <t>High Complex</t>
  </si>
  <si>
    <t>Attributes : 22
Rules: 15</t>
  </si>
  <si>
    <t xml:space="preserve"> xpath  dependency</t>
  </si>
  <si>
    <t>FTZ</t>
  </si>
  <si>
    <t>02025431-52ef-4bfb-adf1-f80bae596ab7</t>
  </si>
  <si>
    <t>Free Trade Zone Shipment - ID</t>
  </si>
  <si>
    <t>afaa65bd-db8b-4aa0-a60a-0b80c49ec0f1.json</t>
  </si>
  <si>
    <t>3 attribute
2 Rule
1 template</t>
  </si>
  <si>
    <t>V6.1</t>
  </si>
  <si>
    <t>Personal Effects relief confirmation - AU</t>
  </si>
  <si>
    <t>4  attribute
1 template</t>
  </si>
  <si>
    <t>v3.2</t>
  </si>
  <si>
    <t>Revenue (VAT &amp; Duty) exemption confirmation - AU</t>
  </si>
  <si>
    <t>0d4e03f0-3f95-4849-b8dc-7f0f90ad2feb.json</t>
  </si>
  <si>
    <t>5 attribute
2 Rule</t>
  </si>
  <si>
    <t>Return goods relief - AU</t>
  </si>
  <si>
    <t>7 attribute
2 Rule</t>
  </si>
  <si>
    <t>COO</t>
  </si>
  <si>
    <t xml:space="preserve">
80de4316-b8e0-4d9d-94bf-727a9e237e01</t>
  </si>
  <si>
    <t>Country of Origin Preference - AU</t>
  </si>
  <si>
    <t>44da36b5-9a9f-49e6-8439-d0a88846a421.json</t>
  </si>
  <si>
    <t>1 attribute
1 template</t>
  </si>
  <si>
    <t>PRS</t>
  </si>
  <si>
    <t xml:space="preserve">f59fb328-bc02-4afd-9095-b1535da8262b
</t>
  </si>
  <si>
    <t>Medical Prescription required - AU</t>
  </si>
  <si>
    <t>c5aa1617-ee1b-4f7a-b2d0-c0380e186f3c.json</t>
  </si>
  <si>
    <t>ICTC</t>
  </si>
  <si>
    <t xml:space="preserve">
8ce9d8e9-dc11-47a4-ae43-c0095889978f</t>
  </si>
  <si>
    <t>IOR Contact Details - AU</t>
  </si>
  <si>
    <t>42b55bff-8156-4131-956a-f6ae75231f89.json</t>
  </si>
  <si>
    <t>4 attribute</t>
  </si>
  <si>
    <t>AGLS</t>
  </si>
  <si>
    <t>c5955508-5239-49d0-8f4e-9104936bbc77</t>
  </si>
  <si>
    <r>
      <t>Agricultural or Livestock Permit</t>
    </r>
    <r>
      <rPr>
        <sz val="9"/>
        <color rgb="FF0A3069"/>
        <rFont val="Ui-Monospace"/>
        <charset val="1"/>
      </rPr>
      <t xml:space="preserve"> - BO</t>
    </r>
  </si>
  <si>
    <t>a604c0a5-002a-4dd3-89ac-efa85d965028.json</t>
  </si>
  <si>
    <t>1 attribute</t>
  </si>
  <si>
    <t>v2.3</t>
  </si>
  <si>
    <t>Country of Origin Preference - BO</t>
  </si>
  <si>
    <t>ce42105e-5c31-4700-81b6-b2a2f8f2bfd7.json</t>
  </si>
  <si>
    <t>IRID</t>
  </si>
  <si>
    <t>91a372ee-50b6-4e4c-8952-167acaea87ea</t>
  </si>
  <si>
    <t>Importer Registration ID - CR</t>
  </si>
  <si>
    <t>7d9ff8f1-e014-4e0d-9633-b51f9a4e57f5.json</t>
  </si>
  <si>
    <t>1 attribute + 1 Rule 
1 Template</t>
  </si>
  <si>
    <t>V3.0</t>
  </si>
  <si>
    <t>80de4316-b8e0-4d9d-94bf-727a9e237e01</t>
  </si>
  <si>
    <t>Country of Origin Preference - CR</t>
  </si>
  <si>
    <t>e12d3cc1-ad26-4dda-b70f-c0bdc039ec60.json</t>
  </si>
  <si>
    <t>1 attribute,1 Hyperlink,1 Rule</t>
  </si>
  <si>
    <t>Tax exemption confirmation - CR</t>
  </si>
  <si>
    <t>28702715-bc37-47f0-93ca-b88de347a2f3.json</t>
  </si>
  <si>
    <t>2 attribute + 2 Rule</t>
  </si>
  <si>
    <t>V3.1</t>
  </si>
  <si>
    <t>PHYT</t>
  </si>
  <si>
    <t>a7bef054-de8f-4fc6-aad5-1a64ba7c8058</t>
  </si>
  <si>
    <t>Phytosanitary certificate required - CR</t>
  </si>
  <si>
    <t>8d9aa031-efe2-4aaa-8f30-5e7c74a86782.json</t>
  </si>
  <si>
    <t>ZOOT_PHYT</t>
  </si>
  <si>
    <t>5363dbfc-7bc6-44cc-86bb-28ac9902728a</t>
  </si>
  <si>
    <t>Phytosanitary_Zoosanitary Certificate required - CR</t>
  </si>
  <si>
    <t>bda8f853-73d9-42c7-8e2e-504744e8dd7d.json</t>
  </si>
  <si>
    <t>5 attribute
4 Rules
2 Templates</t>
  </si>
  <si>
    <t>MED</t>
  </si>
  <si>
    <t>f64699c6-31db-456c-947a-cf86a8326f18</t>
  </si>
  <si>
    <t>Personal Identification - MM</t>
  </si>
  <si>
    <t>v2.0</t>
  </si>
  <si>
    <t>bdb1a6e5-ea64-4194-8c62-38cd96fcb77b.json</t>
  </si>
  <si>
    <t>4 attribure
1 Templates
1 Rule</t>
  </si>
  <si>
    <t>DIPL</t>
  </si>
  <si>
    <t>5070fa2c-f60a-44d0-82e3-0968ee295c06</t>
  </si>
  <si>
    <t>Diplomatic Exemption - MM</t>
  </si>
  <si>
    <t>f3598e4d-3e6d-4c9c-9c3d-3c060596ce87.json</t>
  </si>
  <si>
    <t>Agricultural or Livestock Permit - NZ</t>
  </si>
  <si>
    <t>645b559a-4ebd-460f-9c2f-4ffdd6a325e0.json</t>
  </si>
  <si>
    <t>v2.2</t>
  </si>
  <si>
    <t xml:space="preserve">3c092920-4c97-4f66-ad0b-d391ddfa4fa6
</t>
  </si>
  <si>
    <t>Personal Effects relief confirmation - NZ</t>
  </si>
  <si>
    <t>2f3186b8-6bfe-4449-b924-f64591c51331.json</t>
  </si>
  <si>
    <t>4 attribure
2 Templates
1 Rule</t>
  </si>
  <si>
    <t>Country of Origin Preference - VE</t>
  </si>
  <si>
    <t>09ad6d90-09e7-4c9e-bcee-ada26a9e04b7.json</t>
  </si>
  <si>
    <t>Phytosanitary Certificate Required - VE</t>
  </si>
  <si>
    <t>22728d61-a38e-4969-9f8d-4e33344431be.json</t>
  </si>
  <si>
    <t>CER</t>
  </si>
  <si>
    <t>06595f53-381e-4963-8f9b-4c8447dea555</t>
  </si>
  <si>
    <t>GOODS CERTIFICATE REQUIRED - VE</t>
  </si>
  <si>
    <t>6faf8993-4b7e-4054-b932-0417de638bc8</t>
  </si>
  <si>
    <t>IMPORT LICENSE REQUIRED - VE</t>
  </si>
  <si>
    <t>V2.3</t>
  </si>
  <si>
    <t>INV</t>
  </si>
  <si>
    <t>e4ab8623-c01b-4310-b3b1-d6550e6b6da6</t>
  </si>
  <si>
    <t>Commerical Invoice is required - XC</t>
  </si>
  <si>
    <t>802844e1-49cf-4769-882e-9f66271c9d2d.json</t>
  </si>
  <si>
    <t>Personal Identification - Composed - XC</t>
  </si>
  <si>
    <t>fa542918-fa00-4953-9c8a-0e1db82ebb33.json</t>
  </si>
  <si>
    <t>3 attribute
2 rule</t>
  </si>
  <si>
    <t>v1.8</t>
  </si>
  <si>
    <t>Defect - 762728</t>
  </si>
  <si>
    <t xml:space="preserve">
f64699c6-31db-456c-947a-cf86a8326f18</t>
  </si>
  <si>
    <t>Ministry of Health Permit - XC</t>
  </si>
  <si>
    <t>4 attribute
3 rule</t>
  </si>
  <si>
    <t>FOOD</t>
  </si>
  <si>
    <t>7e2eaccf-bca9-4bf9-8d0c-d005c71dc631</t>
  </si>
  <si>
    <t>Food Item Imports - XC</t>
  </si>
  <si>
    <t>Phytosanitary_Zoosanitary Certificate required - XC</t>
  </si>
  <si>
    <t>3 attribute</t>
  </si>
  <si>
    <t>Proof of Payment Document -Consignee - XC</t>
  </si>
  <si>
    <t>2c96e333-0b41-4771-b954-a6e04d1048ba.json</t>
  </si>
  <si>
    <t>New SIR</t>
  </si>
  <si>
    <t>Defect - 762738</t>
  </si>
  <si>
    <t>ELEC</t>
  </si>
  <si>
    <t>dc414c3d-a17a-41b7-ad96-d22443cc7e88</t>
  </si>
  <si>
    <t>Shipment Documentation Required - XC</t>
  </si>
  <si>
    <t>Agricultural or Livestock Permit - XC</t>
  </si>
  <si>
    <t>3 attribute 
2 Rules</t>
  </si>
  <si>
    <t>DUXM</t>
  </si>
  <si>
    <t xml:space="preserve">
e8ab1d40-65f7-4e2f-b87f-7d976dad0c86</t>
  </si>
  <si>
    <t>Duty exemption confirmation - XC</t>
  </si>
  <si>
    <t>v1.2</t>
  </si>
  <si>
    <t>SSPT</t>
  </si>
  <si>
    <t>Ship Details Confirmation</t>
  </si>
  <si>
    <t>e8ab1d40-65f7-4e2f-b87f-7d976dad0c86</t>
  </si>
  <si>
    <t>Duty exemption confirmation - DO</t>
  </si>
  <si>
    <t>db4d7381-c2b2-4fc1-93cb-ec7b7f8e43f5.json</t>
  </si>
  <si>
    <t>Proof of Payment Composed - DO</t>
  </si>
  <si>
    <t>a5e6599a-b3ee-4258-94af-27e84857775c.json</t>
  </si>
  <si>
    <t>IADR</t>
  </si>
  <si>
    <t>e313e062-2361-4335-bc37-d70e24699549</t>
  </si>
  <si>
    <t>IOR Address - DO</t>
  </si>
  <si>
    <t>2730e8a2-09df-4c7f-b7f5-1e17e996918e.json</t>
  </si>
  <si>
    <t>4 attributes</t>
  </si>
  <si>
    <t>Personal Effects relief confirmation - DO</t>
  </si>
  <si>
    <t>c5add819-c3f9-4584-9a9c-89a1fa1fcf4a.json</t>
  </si>
  <si>
    <t>Phytosanitary Certificate Required - DO</t>
  </si>
  <si>
    <t>daea2c70-e627-4e24-a530-6c0e00763987.json</t>
  </si>
  <si>
    <t xml:space="preserve">
06595f53-381e-4963-8f9b-4c8447dea555</t>
  </si>
  <si>
    <t>Goods Import License - DO</t>
  </si>
  <si>
    <t>e0fe2ca7-1d7d-41a9-bc88-9db7e1dcd8d8.json</t>
  </si>
  <si>
    <t>Phytosanitary_Zoosanitary Certificate required - DO</t>
  </si>
  <si>
    <t>a5a27f7e-53ce-4c00-a60d-92253f265e8c.json</t>
  </si>
  <si>
    <t xml:space="preserve">
91a372ee-50b6-4e4c-8952-167acaea87ea</t>
  </si>
  <si>
    <t>Importer Registration ID - DO</t>
  </si>
  <si>
    <t>36f34943-2f09-422a-a8b1-75aafd6755c9.json</t>
  </si>
  <si>
    <t>Medical Goods License Required - DO</t>
  </si>
  <si>
    <t>0a13a74a-3b90-4885-aa29-0f40d0702fdc.json</t>
  </si>
  <si>
    <t>Food Goods License - DO</t>
  </si>
  <si>
    <t>79fc9b6c-015c-4c8a-bf3c-9d22c0e6a4c7.json</t>
  </si>
  <si>
    <t>DRUG</t>
  </si>
  <si>
    <t>8edeb51d-d8e7-4fcd-a85c-577d04550778</t>
  </si>
  <si>
    <t>Drug License - DO</t>
  </si>
  <si>
    <t>0f6793b9-fb7e-433b-ae5e-c8dd499b36ff.json</t>
  </si>
  <si>
    <t>9 attribute</t>
  </si>
  <si>
    <t>v2.1</t>
  </si>
  <si>
    <t>QTY</t>
  </si>
  <si>
    <t xml:space="preserve">
991156f7-3c86-40a5-b418-06834f8b128b</t>
  </si>
  <si>
    <t>Item Quantity Required - DO</t>
  </si>
  <si>
    <t>94678db0-0f3b-4107-8649-06f17b304bab.json</t>
  </si>
  <si>
    <t>Free Trade Zone Shipment - DO</t>
  </si>
  <si>
    <t>b574c14f-9490-4b7b-b74a-a7de5033d14c.json</t>
  </si>
  <si>
    <t>AUTH</t>
  </si>
  <si>
    <t xml:space="preserve">
2bad716f-f42a-4d31-b1c7-f9e8b0508b0a</t>
  </si>
  <si>
    <t>Clearance Authorization Required - DO</t>
  </si>
  <si>
    <t>ae93903e-ef8b-47ee-9a55-abf799d3f5f3.json</t>
  </si>
  <si>
    <t>IVAL</t>
  </si>
  <si>
    <t>f20f8e34-f23a-44d4-b6d4-7ccb6085c97d</t>
  </si>
  <si>
    <t>Item Value Confirmation - DO</t>
  </si>
  <si>
    <t>b3dd0447-693b-4c6b-8376-580d4c0428cf.json</t>
  </si>
  <si>
    <t>POA Composed - DO</t>
  </si>
  <si>
    <t>d9f08186-cdc7-481f-a387-fab340519b96.json</t>
  </si>
  <si>
    <t>1 attribute addition
2 Rule</t>
  </si>
  <si>
    <t>Existing SIR</t>
  </si>
  <si>
    <t>Return goods relief - CR</t>
  </si>
  <si>
    <t>10 attribute
6 Rule</t>
  </si>
  <si>
    <t>V4.2</t>
  </si>
  <si>
    <t>REXP</t>
  </si>
  <si>
    <t>72da629b-e5b4-45c1-baf1-89b35ea1e939</t>
  </si>
  <si>
    <t>Returns Original Export uploader - CL</t>
  </si>
  <si>
    <t>Diplomatic exemption - CL</t>
  </si>
  <si>
    <t>cd17200d-1e55-43b7-84eb-c025196ff023.json</t>
  </si>
  <si>
    <t>v3.8</t>
  </si>
  <si>
    <t>DOV</t>
  </si>
  <si>
    <t>e9b031be-4bae-4049-94f4-9d8edeb4df08</t>
  </si>
  <si>
    <t>Declaration of Value - CL</t>
  </si>
  <si>
    <t>d091fec3-ea59-4302-8f47-e4036e740f38.json</t>
  </si>
  <si>
    <t>3 attribute
1 Template</t>
  </si>
  <si>
    <t>Defect - 763608</t>
  </si>
  <si>
    <t>Personal Identification - CL</t>
  </si>
  <si>
    <t>d30f325a-7223-4396-8c0a-3e6a782e4145.json</t>
  </si>
  <si>
    <t>1 attribute/rule addition. 1 Text change.</t>
  </si>
  <si>
    <t>Existing SIR.Maintain 2 version</t>
  </si>
  <si>
    <t>Personal/Commercial usage Consent - CL</t>
  </si>
  <si>
    <t>091dadc3-c695-4fe0-82e2-ce5eb8b829ca.json</t>
  </si>
  <si>
    <t xml:space="preserve">6 attribute addition
2 attribute deletion
4 Rules
</t>
  </si>
  <si>
    <t xml:space="preserve">
7e2eaccf-bca9-4bf9-8d0c-d005c71dc631</t>
  </si>
  <si>
    <t>Ministry of Health Permit - CL</t>
  </si>
  <si>
    <t>25a9e944-9c9e-4a33-a4e7-2cafbd89e25e.json</t>
  </si>
  <si>
    <t>5 attribute 
3 Template
2 Rule</t>
  </si>
  <si>
    <t xml:space="preserve">Personal Identification - Composed - MA	</t>
  </si>
  <si>
    <t>c02850d9-ade5-4586-b6d9-c14c72671c1d.json</t>
  </si>
  <si>
    <t>3 attribute
2 Rule</t>
  </si>
  <si>
    <t xml:space="preserve">
e4ab8623-c01b-4310-b3b1-d6550e6b6da6</t>
  </si>
  <si>
    <t>Commercial Invoice - MA</t>
  </si>
  <si>
    <t>9a06413e-aef7-4c56-bcaf-be1e3f51887e.json</t>
  </si>
  <si>
    <t>Power of Attorney - MA</t>
  </si>
  <si>
    <t>a3edf135-b422-44af-9618-5622ce9c7b82.json</t>
  </si>
  <si>
    <t>1 attribute
1 Template</t>
  </si>
  <si>
    <t>Defect - 764006</t>
  </si>
  <si>
    <t>Country of Origin Preference - MA</t>
  </si>
  <si>
    <t>334ebdd6-0aee-4d4a-8f40-37f096b45246.json</t>
  </si>
  <si>
    <t>V1.2</t>
  </si>
  <si>
    <t>Defect - 763288</t>
  </si>
  <si>
    <t>Medical Goods License Required - MA</t>
  </si>
  <si>
    <t>4b351eb3-a479-40fd-9193-0c1da3abe060.json</t>
  </si>
  <si>
    <t>202303223_JO_GCCP_SIR</t>
  </si>
  <si>
    <t xml:space="preserve">
946b08d6-f18d-4cb6-a5f1-4888f1a5b646</t>
  </si>
  <si>
    <t>Personal Identification - JO</t>
  </si>
  <si>
    <t>d50cc8d1-6052-47dc-8926-7bf6540b713e.json</t>
  </si>
  <si>
    <t>4 attribute
3 Rule</t>
  </si>
  <si>
    <t>Proof of Payment - JO</t>
  </si>
  <si>
    <t>0dceaf58-bfbd-40f4-8701-96ea72ca9c14.json</t>
  </si>
  <si>
    <t>CPOA</t>
  </si>
  <si>
    <t xml:space="preserve">
6b0de858-535b-48b1-8d2f-4d9667a25ab0</t>
  </si>
  <si>
    <t>Consignee Power of Attorney B2C - JO</t>
  </si>
  <si>
    <t>538c7c37-8e1f-4048-b07b-a2a76b392b9c.json</t>
  </si>
  <si>
    <t>1 attribute
2 Template</t>
  </si>
  <si>
    <t>Country of Origin Preference - JO</t>
  </si>
  <si>
    <t>96077045-65dc-49d3-a7fc-69610e66777a.json</t>
  </si>
  <si>
    <t>BTID</t>
  </si>
  <si>
    <t>607ab921-d397-499c-9a96-4fa8f026e01d</t>
  </si>
  <si>
    <t>Business Tax Identification - JO</t>
  </si>
  <si>
    <t>566ae893-2531-47dd-8149-e5a702352ccf.json</t>
  </si>
  <si>
    <t>DES</t>
  </si>
  <si>
    <t>98f5cf51-ac75-4461-a69f-48b211058bfc</t>
  </si>
  <si>
    <t>INS</t>
  </si>
  <si>
    <t xml:space="preserve">
a5c00c16-3375-438b-a8dd-d262222256dc</t>
  </si>
  <si>
    <t>]</t>
  </si>
  <si>
    <t>Proof of Payment - Composed - SE</t>
  </si>
  <si>
    <t>b7279fce-34b7-4c3d-bdc2-510c2f6dadda.json</t>
  </si>
  <si>
    <t>AVI</t>
  </si>
  <si>
    <t>ac52579a-004d-420a-8752-0cfdde22d06d</t>
  </si>
  <si>
    <t>Airworthiness certificate for Sweden</t>
  </si>
  <si>
    <t>fa7b4cd4-485b-488e-aef7-c46b0c02d08b.json</t>
  </si>
  <si>
    <t>Defect 763274</t>
  </si>
  <si>
    <t>ATR Certificate for Sweden - SE</t>
  </si>
  <si>
    <t>4319031e-00c0-4939-8d4e-c6aadf1979f4.json</t>
  </si>
  <si>
    <t>After the clearance RTP only eCase allowes the changes in ONB bulk upload template</t>
  </si>
  <si>
    <t>CPC</t>
  </si>
  <si>
    <t>c1342133-808e-4110-8eff-398f4aa6c3a2</t>
  </si>
  <si>
    <t>RNR Import Declaration for Sweden - SE</t>
  </si>
  <si>
    <t>73220ccb-fdd6-4c5b-b9c5-dea3d43bd147.json</t>
  </si>
  <si>
    <t>Importer Registration ID - GR</t>
  </si>
  <si>
    <t>4aab7051-26d0-49e5-85dc-44008255eb43.json</t>
  </si>
  <si>
    <t>2 attribute 
1 hyperlink</t>
  </si>
  <si>
    <t>v2.2.1</t>
  </si>
  <si>
    <t>Defect - 764000</t>
  </si>
  <si>
    <t>Proof of Payment - GR</t>
  </si>
  <si>
    <t>85b260ce-c25d-454f-9fff-ca789fd5f1b7.json</t>
  </si>
  <si>
    <t>2bad716f-f42a-4d31-b1c7-f9e8b0508b0a</t>
  </si>
  <si>
    <t>Clearance Authorization Required - GR</t>
  </si>
  <si>
    <t>fddd1192-938e-4dc5-9067-1be361e73474.json</t>
  </si>
  <si>
    <t>8 attributes
2 Rules</t>
  </si>
  <si>
    <t>Power of Attorney - GR</t>
  </si>
  <si>
    <t>1d2ef4ce-3577-4f3e-af6b-229b631fab27.json</t>
  </si>
  <si>
    <t>1 attribute
1 Template
1 Hyperlink</t>
  </si>
  <si>
    <t>4 attribute
4 Rules</t>
  </si>
  <si>
    <t>Goods Import License - GR</t>
  </si>
  <si>
    <t>0591e8db-0cda-4c17-ae9b-82ba59bad178.json</t>
  </si>
  <si>
    <t>8 attribute 
6 Rules</t>
  </si>
  <si>
    <t>Commercial Invoice - GR</t>
  </si>
  <si>
    <t>BKR</t>
  </si>
  <si>
    <t>b4ab2221-aaac-4257-9178-323ede15f547</t>
  </si>
  <si>
    <t>Broker Assignment Status Required - GR</t>
  </si>
  <si>
    <t>eae59938-811d-42fc-90e4-6060b070c0d9.json</t>
  </si>
  <si>
    <t>1 attribute
1 Rule</t>
  </si>
  <si>
    <t>Reason for Import - Composed - GR</t>
  </si>
  <si>
    <t>10 attribute
3 Rules</t>
  </si>
  <si>
    <t>EORI Details</t>
  </si>
  <si>
    <t>b8dc9365-8f4d-450c-b30b-bebbff773724.json</t>
  </si>
  <si>
    <t>Defect 759140</t>
  </si>
  <si>
    <t>Included in wave 13 scope</t>
  </si>
  <si>
    <t>Country Name</t>
  </si>
  <si>
    <t>RTC number</t>
  </si>
  <si>
    <t>Sent to Business</t>
  </si>
  <si>
    <t>Received date</t>
  </si>
  <si>
    <t>Update</t>
  </si>
  <si>
    <t>Country Localization (Static/Dynamic) Status</t>
  </si>
  <si>
    <t>Status</t>
  </si>
  <si>
    <t>Work comments</t>
  </si>
  <si>
    <t>UAT readiness</t>
  </si>
  <si>
    <t>United Kingdom</t>
  </si>
  <si>
    <t>Turkey</t>
  </si>
  <si>
    <t>Sweden</t>
  </si>
  <si>
    <t>Dynamic JSON completed</t>
  </si>
  <si>
    <t>Completed</t>
  </si>
  <si>
    <t>Myanmar</t>
  </si>
  <si>
    <t>Dynamic Localization completed.</t>
  </si>
  <si>
    <t xml:space="preserve">New Zealand </t>
  </si>
  <si>
    <t>Australia</t>
  </si>
  <si>
    <t>No static JSON update. Completed dynamic JSON for 3 SIRG's. Remaining 3 are in blocked status.</t>
  </si>
  <si>
    <t>Indonesia</t>
  </si>
  <si>
    <t>Costa Rica</t>
  </si>
  <si>
    <t xml:space="preserve">Bolivia </t>
  </si>
  <si>
    <t>No static JSON update.. Completed dynamic JSON.</t>
  </si>
  <si>
    <t>Dynamic text changes done.</t>
  </si>
  <si>
    <t>Venezuela</t>
  </si>
  <si>
    <t>Curacao</t>
  </si>
  <si>
    <t>Dominican Republic</t>
  </si>
  <si>
    <t>Chile</t>
  </si>
  <si>
    <t>Morocco</t>
  </si>
  <si>
    <t>Jordan</t>
  </si>
  <si>
    <t>General UI labels/error messages for static JSON creation are yet to be finalized.
Dynamic localization completed as per template v1.1.</t>
  </si>
  <si>
    <t>El Salvador</t>
  </si>
  <si>
    <t>Greece</t>
  </si>
  <si>
    <t>Static Localization Completed.</t>
  </si>
  <si>
    <t>Austria</t>
  </si>
  <si>
    <t>Wave 13 Plan [Without code changes]</t>
  </si>
  <si>
    <t>Activity</t>
  </si>
  <si>
    <t>Start date</t>
  </si>
  <si>
    <t>End date</t>
  </si>
  <si>
    <t>Key callouts</t>
  </si>
  <si>
    <t>SIR requirement submitted last date</t>
  </si>
  <si>
    <t>- Wave 13 timelines have been extended by 1week. Main reason is addition of GR 10 SIRs.
- No open cases expected in PROD that uses old generalized SIR config. 
- Existing SIRGs for CL - PII, 2 versions of SIRGs will be maintained to support any open cases.
- 27 DocFamily/DocType are not present in GIA. Based on discussion with Aditya config team will proceed with ENT/ENT for Wave 13. New DocFamily/DocType requires code changes hence not part of Wave 13.
- No structural CRs will be accepted during UAT. 
- No localization changes after 1st week of UAT will be accepted</t>
  </si>
  <si>
    <t>Understanding the templates/Clarifications/estimation</t>
  </si>
  <si>
    <t>SIRG set-up in portal</t>
  </si>
  <si>
    <t>SIRG set-up in eCase</t>
  </si>
  <si>
    <t>Important Deadlines for Business to Provide the details:
- SIR Submission Deadline: 29th March
- Text changes Deadline: 26th May
- File Template Changes + SIR Structure Changes: 5th April</t>
  </si>
  <si>
    <t xml:space="preserve">SIT </t>
  </si>
  <si>
    <t>UAT</t>
  </si>
  <si>
    <t>Regression Testing [any text change/bug fixes]</t>
  </si>
  <si>
    <t>Soft RTP/Fortify scan/TAT</t>
  </si>
  <si>
    <t>RTP</t>
  </si>
  <si>
    <t>Hyper care support</t>
  </si>
  <si>
    <t>S.No</t>
  </si>
  <si>
    <t>Defect/CR</t>
  </si>
  <si>
    <t>Summary</t>
  </si>
  <si>
    <t>Owned By</t>
  </si>
  <si>
    <t>ETA</t>
  </si>
  <si>
    <t>Notification Date Column sub header format is incorrect for SE - Expected YYYY-MM-DD is shown Actual dd-mm-yyyy - English</t>
  </si>
  <si>
    <t>CR: IL - FDA B2B Description Text updates</t>
  </si>
  <si>
    <t>Inprogress</t>
  </si>
  <si>
    <t>Raised PR for the defect, waiting for deployment.</t>
  </si>
  <si>
    <t>PA ACHR - Submit button is enabled without selecting any values in Portal UI</t>
  </si>
  <si>
    <t>As per the requirement, made the changes in JSON file and hand over to Senthil.</t>
  </si>
  <si>
    <t>BB-POA Input Text box description is missing in Portal</t>
  </si>
  <si>
    <t>AU - ICTC - eCase sub status still shows Customer Contacted after case submission</t>
  </si>
  <si>
    <t>Priyanka Shetty</t>
  </si>
  <si>
    <t>Fixed</t>
  </si>
  <si>
    <t>W12 Backlog items:</t>
  </si>
  <si>
    <t>Defect</t>
  </si>
  <si>
    <t>Date</t>
  </si>
  <si>
    <t>27th March</t>
  </si>
  <si>
    <t>Total SIR</t>
  </si>
  <si>
    <t>Ecase completed</t>
  </si>
  <si>
    <t>Customer portal set-up completed</t>
  </si>
  <si>
    <t>SIR work in progress</t>
  </si>
  <si>
    <t>SIR not started (includes SIR need to be code change )</t>
  </si>
  <si>
    <t>Total Countries</t>
  </si>
  <si>
    <t>Received from business</t>
  </si>
  <si>
    <t xml:space="preserve">Localization completed </t>
  </si>
  <si>
    <t>Localization work in progress</t>
  </si>
  <si>
    <t>Localization not started</t>
  </si>
  <si>
    <t>Testing Completed (Including SIR Localization  )</t>
  </si>
  <si>
    <t>Testing Completed (excludes SIR Localization  )</t>
  </si>
  <si>
    <t>Total Open Defects</t>
  </si>
  <si>
    <t>Localization Open Defects</t>
  </si>
  <si>
    <t>Open CR's</t>
  </si>
  <si>
    <t>SIR Open Defects</t>
  </si>
  <si>
    <t>Note</t>
  </si>
  <si>
    <t>SIRG</t>
  </si>
  <si>
    <t>DocFamily</t>
  </si>
  <si>
    <t>DocType</t>
  </si>
  <si>
    <t>Sub Type</t>
  </si>
  <si>
    <t>GIA supported?</t>
  </si>
  <si>
    <t>Wave 13 Doc Family</t>
  </si>
  <si>
    <t>Wave 13 Doc Type</t>
  </si>
  <si>
    <t>PDC</t>
  </si>
  <si>
    <t>PPL</t>
  </si>
  <si>
    <t>Not a doctype in GIA</t>
  </si>
  <si>
    <t>PMD</t>
  </si>
  <si>
    <t>Count of Country Code</t>
  </si>
  <si>
    <t>NID</t>
  </si>
  <si>
    <t>CA</t>
  </si>
  <si>
    <t>ADA</t>
  </si>
  <si>
    <t>ENT</t>
  </si>
  <si>
    <t>RNR</t>
  </si>
  <si>
    <t>CCD</t>
  </si>
  <si>
    <t>PLI</t>
  </si>
  <si>
    <r>
      <t>ZOO</t>
    </r>
    <r>
      <rPr>
        <sz val="11"/>
        <color theme="1"/>
        <rFont val="Calibri"/>
        <family val="2"/>
        <charset val="1"/>
      </rPr>
      <t>T</t>
    </r>
    <r>
      <rPr>
        <sz val="11"/>
        <color rgb="FF000000"/>
        <rFont val="Calibri"/>
        <family val="2"/>
        <charset val="1"/>
      </rPr>
      <t>_PHYT</t>
    </r>
  </si>
  <si>
    <t>EXP</t>
  </si>
  <si>
    <t>ECI</t>
  </si>
  <si>
    <t>Yes but not for GCCP</t>
  </si>
  <si>
    <t xml:space="preserve">CL </t>
  </si>
  <si>
    <t>PPW</t>
  </si>
  <si>
    <t>PKL</t>
  </si>
  <si>
    <t>Next steps</t>
  </si>
  <si>
    <t>Once decided by EA/DA finalize the DocType/Family</t>
  </si>
  <si>
    <t>Request to GIA. GIA will first implement</t>
  </si>
  <si>
    <t>ESB Service</t>
  </si>
  <si>
    <t xml:space="preserve">Yes but not for GCCP &gt; Mostly ESB config. These could be developed. </t>
  </si>
  <si>
    <t>What are the important doc types…can we get the BCRS for that first?</t>
  </si>
  <si>
    <t>Keeping the doc type configurable</t>
  </si>
  <si>
    <t>Based on the doctype, attributes to be sent to GIA will change</t>
  </si>
  <si>
    <t>100% configurability is not possible. But common framework can be made and reduce the repetitive effort which will cover aroun 60-70%</t>
  </si>
  <si>
    <t>Lang</t>
  </si>
  <si>
    <t>Form Name</t>
  </si>
  <si>
    <t>File Path</t>
  </si>
  <si>
    <t>Target Date</t>
  </si>
  <si>
    <t>en</t>
  </si>
  <si>
    <t>FTZ_Kode_Barang_Template</t>
  </si>
  <si>
    <t>Blocked</t>
  </si>
  <si>
    <t>MANF_DECL_FORM</t>
  </si>
  <si>
    <t>Auth_Letter_Form</t>
  </si>
  <si>
    <t>AR</t>
  </si>
  <si>
    <t>ar</t>
  </si>
  <si>
    <t>es</t>
  </si>
  <si>
    <t>Permit_App_Letter</t>
  </si>
  <si>
    <t>Auth_Doc</t>
  </si>
  <si>
    <t>InProgress</t>
  </si>
  <si>
    <t>Not Started</t>
  </si>
  <si>
    <t>ILRQ_Manual_Reg</t>
  </si>
  <si>
    <t>Affidavit</t>
  </si>
  <si>
    <t>fr</t>
  </si>
  <si>
    <t>Auth_Letter_Doc</t>
  </si>
  <si>
    <t>el</t>
  </si>
  <si>
    <t>ISISNET_GUIDE</t>
  </si>
  <si>
    <t>Sr No.</t>
  </si>
  <si>
    <t>Type</t>
  </si>
  <si>
    <t>Description</t>
  </si>
  <si>
    <t>Mitigation / Resolution</t>
  </si>
  <si>
    <t>Severity</t>
  </si>
  <si>
    <t>Start Date</t>
  </si>
  <si>
    <t>Resolution Date</t>
  </si>
  <si>
    <t>Templates analasis</t>
  </si>
  <si>
    <t>ONB team need to understand the Shared templates and need to check the config/code changes</t>
  </si>
  <si>
    <t>If its code changes need to effort the estimations asap</t>
  </si>
  <si>
    <t>Closed</t>
  </si>
  <si>
    <t>13th March</t>
  </si>
  <si>
    <t xml:space="preserve">30th March </t>
  </si>
  <si>
    <t>timelines Freeze</t>
  </si>
  <si>
    <t>onb team is not able to freeze the wave 13 time lines due to use cases are subimitting after cut of date</t>
  </si>
  <si>
    <t>Discussing with the business to Freeze the use case submission</t>
  </si>
  <si>
    <t xml:space="preserve">29th march </t>
  </si>
  <si>
    <t>Doctype</t>
  </si>
  <si>
    <t xml:space="preserve">Few doctypes is not present in GIA </t>
  </si>
  <si>
    <t>Aditya has shared the doc fmaily and doc type detials to proceed the configuraitons,but still 11 items having blocked due to the same</t>
  </si>
  <si>
    <t>In progress</t>
  </si>
  <si>
    <t>High</t>
  </si>
  <si>
    <t>3rd April</t>
  </si>
  <si>
    <t>18th April 2023</t>
  </si>
  <si>
    <t>Xpath clarifications</t>
  </si>
  <si>
    <t>ONB team need few clarificaitons from vignesh/senthil to proceed configuraiton of xpath related things for few SIRG'S</t>
  </si>
  <si>
    <t>onb team has received few details for couple SIRG'S rest ITS team is checking with architect team</t>
  </si>
  <si>
    <t>10th April</t>
  </si>
  <si>
    <t>28th April</t>
  </si>
  <si>
    <t>S.NO</t>
  </si>
  <si>
    <t>New/Existing</t>
  </si>
  <si>
    <t>Full Name</t>
  </si>
  <si>
    <t>Languages</t>
  </si>
  <si>
    <t>Default Language</t>
  </si>
  <si>
    <t>P/F</t>
  </si>
  <si>
    <t>SMS/Email Notificaton</t>
  </si>
  <si>
    <t>Existing</t>
  </si>
  <si>
    <t>English</t>
  </si>
  <si>
    <t>Turkish, English</t>
  </si>
  <si>
    <t>Turkish</t>
  </si>
  <si>
    <t>English, Swedish</t>
  </si>
  <si>
    <t>Swedish</t>
  </si>
  <si>
    <t>English, Indonesian</t>
  </si>
  <si>
    <t>Indonesian</t>
  </si>
  <si>
    <t>English,Spanish</t>
  </si>
  <si>
    <t>Spanish</t>
  </si>
  <si>
    <t>English, Spanish</t>
  </si>
  <si>
    <t xml:space="preserve">Venezuela </t>
  </si>
  <si>
    <t>New</t>
  </si>
  <si>
    <t>Fail</t>
  </si>
  <si>
    <t>ODD default language is pending from Business</t>
  </si>
  <si>
    <t>English,French</t>
  </si>
  <si>
    <t>French</t>
  </si>
  <si>
    <t>English,Arabic</t>
  </si>
  <si>
    <t>Arabic</t>
  </si>
  <si>
    <t>English.Greek</t>
  </si>
  <si>
    <t>Greek</t>
  </si>
  <si>
    <t>English,German</t>
  </si>
  <si>
    <t>German</t>
  </si>
  <si>
    <t>Existing_Backlog</t>
  </si>
  <si>
    <t>Barbados</t>
  </si>
  <si>
    <t>Hungary</t>
  </si>
  <si>
    <t>Hungarian, English</t>
  </si>
  <si>
    <t>Pass</t>
  </si>
  <si>
    <t>Israel</t>
  </si>
  <si>
    <t>Hebrew,English</t>
  </si>
  <si>
    <t>Hebrew</t>
  </si>
  <si>
    <t>April RTP with Clearence Integrations  Deadline details</t>
  </si>
  <si>
    <t>Item</t>
  </si>
  <si>
    <t>SIR set-up in portal</t>
  </si>
  <si>
    <t>SIT</t>
  </si>
  <si>
    <t>Regression Testing</t>
  </si>
  <si>
    <t>Go Live + HYP</t>
  </si>
  <si>
    <t>Attribute Status</t>
  </si>
  <si>
    <t>Confluence Status</t>
  </si>
  <si>
    <t>SIRG/Description</t>
  </si>
  <si>
    <t>Attributes</t>
  </si>
  <si>
    <t>XPATH</t>
  </si>
  <si>
    <t>Comments (Can we use below xpath's?)</t>
  </si>
  <si>
    <t>Note:</t>
  </si>
  <si>
    <t>Value of the Original Goods</t>
  </si>
  <si>
    <t> </t>
  </si>
  <si>
    <t>ShpPcdDetailsMsg/Bd/Shp/MonAmt/Amt/@TyCd=TCUSV</t>
  </si>
  <si>
    <t>Mentioned SIRG's are on hold until xPath clarification is completed</t>
  </si>
  <si>
    <t>Cost of Repair if repaired overseas</t>
  </si>
  <si>
    <t>Open</t>
  </si>
  <si>
    <t>Proof of Export</t>
  </si>
  <si>
    <t>Line Item Data</t>
  </si>
  <si>
    <t>Tariff Concession</t>
  </si>
  <si>
    <t>ShpDocType/DatElGrp/DatEl/Val</t>
  </si>
  <si>
    <t>Returning Residents</t>
  </si>
  <si>
    <t>Detailed Ingredient list or Product Webpage URL                                     </t>
  </si>
  <si>
    <t>ShpPcdDetailsMsg/Bd/Shp/ShpDoc/CmrcInv/Ln/DscGds</t>
  </si>
  <si>
    <t>Name of the Ship</t>
  </si>
  <si>
    <t>Port</t>
  </si>
  <si>
    <t>ShpPcdDetailsMsg/Bd/Shp/ShpDoc/CmrcInv/PortOfExNm</t>
  </si>
  <si>
    <t>Next Destination</t>
  </si>
  <si>
    <t>Flag of the ship</t>
  </si>
  <si>
    <t>Tariff Code</t>
  </si>
  <si>
    <t>Import Customs Regime</t>
  </si>
  <si>
    <t>Import Customs Sub-regime</t>
  </si>
  <si>
    <t>Reason for the return of the shipment</t>
  </si>
  <si>
    <t>ShpPcdDetailsMsg/Bd/Shp/ShpDoc/ReaForTrCd</t>
  </si>
  <si>
    <t>Transfer of Residency reference number(TextField)</t>
  </si>
  <si>
    <t>On what date did you arrive in the UK?(DateField)</t>
  </si>
  <si>
    <t>When you are due to leave the UK?(DateField)</t>
  </si>
  <si>
    <t>Reason for your visit to the UK(TextField)</t>
  </si>
  <si>
    <t>Reason for the goods returning to the UK(TextField)</t>
  </si>
  <si>
    <t>how long have you owned the goods?(TextField)</t>
  </si>
  <si>
    <t>Departure date from the UK(DateField)</t>
  </si>
  <si>
    <t>why the goods are being imported into the UK?(TextField)</t>
  </si>
  <si>
    <t>TXXM,RGR,REXP</t>
  </si>
  <si>
    <t xml:space="preserve"> Name of the customs agent or proxy</t>
  </si>
  <si>
    <t>All Countries</t>
  </si>
  <si>
    <r>
      <rPr>
        <b/>
        <sz val="11"/>
        <color rgb="FF000000"/>
        <rFont val="Calibri"/>
      </rPr>
      <t xml:space="preserve">xPath for Radiobuttons , Dropdowns
</t>
    </r>
    <r>
      <rPr>
        <sz val="11"/>
        <color rgb="FF000000"/>
        <rFont val="Calibri"/>
      </rPr>
      <t xml:space="preserve">Sample Ids of Radio Button:
312aa0b7-8dc6-487c-84c3-e065492fc17b
93412ba5-4452-46a4-be65-f0cfb429d6c0
021a71df-5826-4939-a588-7f780e39d9bd
072302ea-b1ca-4fc1-9a55-e0a43c829ff7
Sample Ids of Dropdown :
96bebc21-429c-4f60-b02c-0d71225aabd8
82977f52-0d52-4d4e-8048-823e8e5779a1
6e692241-fc08-48f7-979a-71e09b02856f
ad73bd9f-411a-4be6-9fd7-2118d82c4021
</t>
    </r>
  </si>
  <si>
    <t>Remarks</t>
  </si>
  <si>
    <t>Existing case will be cancelled due to low Volume</t>
  </si>
  <si>
    <t>Maintain 2 version of JSON</t>
  </si>
  <si>
    <t>Ecase to apply patch for existing cases mapped to DEXM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</si>
</sst>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color theme="1"/>
      <name val="Calibri"/>
      <family val="2"/>
      <scheme val="minor"/>
    </font>
    <font>
      <sz val="11"/>
      <color rgb="FF00206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Delivery"/>
      <family val="2"/>
    </font>
    <font>
      <sz val="10"/>
      <color rgb="FF000000"/>
      <name val="Delivery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onsolas"/>
      <family val="3"/>
    </font>
    <font>
      <sz val="11"/>
      <color rgb="FF444444"/>
      <name val="Calibri"/>
      <family val="2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-Apple-System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A3069"/>
      <name val="Ui-Monospace"/>
      <charset val="1"/>
    </font>
    <font>
      <sz val="10"/>
      <color rgb="FF000000"/>
      <name val="Delivery"/>
      <charset val="1"/>
    </font>
    <font>
      <sz val="10"/>
      <name val="Delivery"/>
    </font>
    <font>
      <sz val="10"/>
      <color rgb="FF000000"/>
      <name val="Delivery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 Semilight"/>
      <family val="2"/>
    </font>
    <font>
      <b/>
      <sz val="10"/>
      <color theme="1"/>
      <name val="Segoe UI Semilight"/>
      <family val="2"/>
    </font>
    <font>
      <sz val="10"/>
      <color theme="0"/>
      <name val="Calibri"/>
      <family val="2"/>
    </font>
    <font>
      <b/>
      <u/>
      <sz val="10"/>
      <color theme="1"/>
      <name val="Segoe UI Semilight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Segoe UI Semilight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Segoe UI Semilight"/>
    </font>
    <font>
      <sz val="10.5"/>
      <color rgb="FFA31515"/>
      <name val="Consolas"/>
      <charset val="1"/>
    </font>
    <font>
      <sz val="11"/>
      <color theme="1"/>
      <name val="Calibri"/>
      <charset val="1"/>
    </font>
    <font>
      <sz val="11"/>
      <color rgb="FF000000"/>
      <name val="Calibri"/>
    </font>
    <font>
      <sz val="11"/>
      <color rgb="FF444444"/>
      <name val="Calibri"/>
      <charset val="1"/>
    </font>
    <font>
      <sz val="9"/>
      <color rgb="FF000000"/>
      <name val="Arial"/>
      <charset val="1"/>
    </font>
    <font>
      <b/>
      <sz val="11"/>
      <color rgb="FF000000"/>
      <name val="Calibri"/>
    </font>
    <font>
      <sz val="11"/>
      <color rgb="FF002060"/>
      <name val="Calibri"/>
      <charset val="1"/>
    </font>
    <font>
      <sz val="11"/>
      <color rgb="FF000000"/>
      <name val="Calibri"/>
      <charset val="1"/>
    </font>
    <font>
      <sz val="10"/>
      <name val="Segoe UI Semilight"/>
      <family val="2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charset val="1"/>
    </font>
    <font>
      <strike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17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4" fillId="5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15" fontId="5" fillId="0" borderId="5" xfId="0" applyNumberFormat="1" applyFont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15" fontId="4" fillId="6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left" vertical="top"/>
    </xf>
    <xf numFmtId="0" fontId="0" fillId="2" borderId="5" xfId="0" applyFill="1" applyBorder="1"/>
    <xf numFmtId="0" fontId="9" fillId="0" borderId="0" xfId="0" applyFont="1"/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/>
    </xf>
    <xf numFmtId="0" fontId="0" fillId="8" borderId="5" xfId="0" applyFill="1" applyBorder="1"/>
    <xf numFmtId="0" fontId="0" fillId="8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13" fillId="0" borderId="5" xfId="1" applyBorder="1" applyAlignment="1">
      <alignment horizontal="left"/>
    </xf>
    <xf numFmtId="0" fontId="13" fillId="0" borderId="5" xfId="1" applyBorder="1"/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10" fillId="0" borderId="0" xfId="0" applyFont="1"/>
    <xf numFmtId="0" fontId="3" fillId="9" borderId="1" xfId="0" applyFont="1" applyFill="1" applyBorder="1"/>
    <xf numFmtId="0" fontId="3" fillId="9" borderId="2" xfId="0" applyFont="1" applyFill="1" applyBorder="1"/>
    <xf numFmtId="0" fontId="14" fillId="9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11" borderId="5" xfId="0" applyFont="1" applyFill="1" applyBorder="1" applyAlignment="1">
      <alignment horizontal="left" vertical="top"/>
    </xf>
    <xf numFmtId="0" fontId="6" fillId="11" borderId="5" xfId="0" applyFont="1" applyFill="1" applyBorder="1" applyAlignment="1">
      <alignment horizontal="left"/>
    </xf>
    <xf numFmtId="0" fontId="6" fillId="0" borderId="5" xfId="0" applyFont="1" applyBorder="1"/>
    <xf numFmtId="0" fontId="0" fillId="0" borderId="5" xfId="0" applyBorder="1" applyAlignment="1">
      <alignment horizontal="left" wrapText="1"/>
    </xf>
    <xf numFmtId="0" fontId="0" fillId="0" borderId="9" xfId="0" applyBorder="1"/>
    <xf numFmtId="0" fontId="0" fillId="0" borderId="0" xfId="0" applyAlignment="1">
      <alignment horizontal="left" vertical="top"/>
    </xf>
    <xf numFmtId="0" fontId="0" fillId="0" borderId="6" xfId="0" applyBorder="1"/>
    <xf numFmtId="0" fontId="2" fillId="10" borderId="11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0" fillId="0" borderId="6" xfId="0" applyBorder="1" applyAlignment="1">
      <alignment horizontal="left"/>
    </xf>
    <xf numFmtId="0" fontId="17" fillId="0" borderId="13" xfId="0" applyFont="1" applyBorder="1"/>
    <xf numFmtId="0" fontId="7" fillId="0" borderId="0" xfId="0" applyFont="1"/>
    <xf numFmtId="0" fontId="13" fillId="0" borderId="0" xfId="1"/>
    <xf numFmtId="0" fontId="18" fillId="12" borderId="12" xfId="0" applyFont="1" applyFill="1" applyBorder="1"/>
    <xf numFmtId="0" fontId="0" fillId="0" borderId="8" xfId="0" applyBorder="1"/>
    <xf numFmtId="0" fontId="6" fillId="0" borderId="0" xfId="0" applyFont="1"/>
    <xf numFmtId="0" fontId="17" fillId="2" borderId="5" xfId="0" applyFont="1" applyFill="1" applyBorder="1"/>
    <xf numFmtId="0" fontId="17" fillId="0" borderId="5" xfId="0" applyFont="1" applyBorder="1"/>
    <xf numFmtId="0" fontId="20" fillId="0" borderId="5" xfId="0" applyFont="1" applyBorder="1"/>
    <xf numFmtId="0" fontId="21" fillId="10" borderId="5" xfId="0" applyFont="1" applyFill="1" applyBorder="1" applyAlignment="1">
      <alignment wrapText="1"/>
    </xf>
    <xf numFmtId="0" fontId="22" fillId="10" borderId="5" xfId="0" applyFont="1" applyFill="1" applyBorder="1" applyAlignment="1">
      <alignment wrapText="1"/>
    </xf>
    <xf numFmtId="0" fontId="22" fillId="10" borderId="5" xfId="0" applyFont="1" applyFill="1" applyBorder="1"/>
    <xf numFmtId="0" fontId="17" fillId="0" borderId="8" xfId="0" applyFont="1" applyBorder="1"/>
    <xf numFmtId="0" fontId="17" fillId="0" borderId="9" xfId="0" applyFont="1" applyBorder="1"/>
    <xf numFmtId="0" fontId="17" fillId="0" borderId="16" xfId="0" applyFont="1" applyBorder="1"/>
    <xf numFmtId="0" fontId="23" fillId="0" borderId="5" xfId="0" applyFont="1" applyBorder="1"/>
    <xf numFmtId="0" fontId="0" fillId="0" borderId="17" xfId="0" applyBorder="1"/>
    <xf numFmtId="0" fontId="2" fillId="0" borderId="5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9" fontId="26" fillId="0" borderId="0" xfId="2" applyFont="1"/>
    <xf numFmtId="0" fontId="23" fillId="0" borderId="9" xfId="0" applyFont="1" applyBorder="1"/>
    <xf numFmtId="0" fontId="0" fillId="0" borderId="0" xfId="0" applyAlignment="1">
      <alignment horizontal="right" vertical="top"/>
    </xf>
    <xf numFmtId="0" fontId="25" fillId="0" borderId="9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9" fontId="26" fillId="0" borderId="0" xfId="2" applyFont="1" applyAlignment="1">
      <alignment horizontal="left"/>
    </xf>
    <xf numFmtId="0" fontId="29" fillId="0" borderId="0" xfId="0" applyFont="1"/>
    <xf numFmtId="0" fontId="28" fillId="0" borderId="10" xfId="0" applyFont="1" applyBorder="1" applyAlignment="1">
      <alignment horizontal="left" vertical="top" wrapText="1"/>
    </xf>
    <xf numFmtId="0" fontId="28" fillId="0" borderId="10" xfId="0" applyFont="1" applyBorder="1" applyAlignment="1">
      <alignment horizontal="left" vertical="top"/>
    </xf>
    <xf numFmtId="0" fontId="28" fillId="0" borderId="1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wrapText="1"/>
    </xf>
    <xf numFmtId="0" fontId="26" fillId="0" borderId="5" xfId="0" applyFont="1" applyBorder="1"/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/>
    </xf>
    <xf numFmtId="0" fontId="15" fillId="0" borderId="5" xfId="0" applyFont="1" applyBorder="1"/>
    <xf numFmtId="0" fontId="10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left"/>
    </xf>
    <xf numFmtId="0" fontId="10" fillId="8" borderId="5" xfId="0" applyFont="1" applyFill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8" borderId="5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23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 wrapText="1"/>
    </xf>
    <xf numFmtId="0" fontId="23" fillId="0" borderId="5" xfId="0" applyFont="1" applyBorder="1" applyAlignment="1">
      <alignment wrapText="1"/>
    </xf>
    <xf numFmtId="0" fontId="23" fillId="0" borderId="5" xfId="0" applyFont="1" applyBorder="1" applyAlignment="1">
      <alignment horizontal="right" vertical="top"/>
    </xf>
    <xf numFmtId="0" fontId="23" fillId="0" borderId="8" xfId="0" applyFont="1" applyBorder="1"/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wrapText="1"/>
    </xf>
    <xf numFmtId="0" fontId="26" fillId="0" borderId="6" xfId="0" applyFont="1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right" vertical="top"/>
    </xf>
    <xf numFmtId="0" fontId="0" fillId="0" borderId="16" xfId="0" applyBorder="1"/>
    <xf numFmtId="0" fontId="0" fillId="0" borderId="0" xfId="0" applyAlignment="1">
      <alignment horizontal="left"/>
    </xf>
    <xf numFmtId="0" fontId="0" fillId="8" borderId="0" xfId="0" applyFill="1"/>
    <xf numFmtId="0" fontId="11" fillId="0" borderId="5" xfId="0" applyFont="1" applyBorder="1" applyAlignment="1">
      <alignment horizontal="left" wrapText="1"/>
    </xf>
    <xf numFmtId="0" fontId="9" fillId="0" borderId="5" xfId="0" applyFont="1" applyBorder="1" applyAlignment="1">
      <alignment horizontal="left"/>
    </xf>
    <xf numFmtId="0" fontId="2" fillId="7" borderId="5" xfId="0" applyFont="1" applyFill="1" applyBorder="1" applyAlignment="1">
      <alignment horizontal="left" wrapText="1"/>
    </xf>
    <xf numFmtId="0" fontId="2" fillId="10" borderId="1" xfId="0" applyFont="1" applyFill="1" applyBorder="1"/>
    <xf numFmtId="0" fontId="2" fillId="0" borderId="2" xfId="0" applyFont="1" applyBorder="1"/>
    <xf numFmtId="0" fontId="2" fillId="2" borderId="6" xfId="0" applyFont="1" applyFill="1" applyBorder="1"/>
    <xf numFmtId="0" fontId="2" fillId="0" borderId="8" xfId="0" applyFont="1" applyBorder="1"/>
    <xf numFmtId="0" fontId="2" fillId="0" borderId="15" xfId="0" applyFont="1" applyBorder="1"/>
    <xf numFmtId="0" fontId="2" fillId="0" borderId="6" xfId="0" applyFont="1" applyBorder="1"/>
    <xf numFmtId="0" fontId="2" fillId="0" borderId="16" xfId="0" applyFont="1" applyBorder="1"/>
    <xf numFmtId="0" fontId="31" fillId="0" borderId="21" xfId="0" applyFont="1" applyBorder="1" applyAlignment="1">
      <alignment horizontal="left" vertical="top" wrapText="1"/>
    </xf>
    <xf numFmtId="0" fontId="30" fillId="14" borderId="20" xfId="0" applyFont="1" applyFill="1" applyBorder="1" applyAlignment="1">
      <alignment horizontal="left"/>
    </xf>
    <xf numFmtId="0" fontId="30" fillId="0" borderId="20" xfId="0" applyFont="1" applyBorder="1" applyAlignment="1">
      <alignment horizontal="left"/>
    </xf>
    <xf numFmtId="0" fontId="0" fillId="7" borderId="0" xfId="0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pivotButton="1" applyFont="1" applyBorder="1" applyAlignment="1">
      <alignment horizontal="center"/>
    </xf>
    <xf numFmtId="0" fontId="0" fillId="7" borderId="5" xfId="0" applyFill="1" applyBorder="1"/>
    <xf numFmtId="0" fontId="0" fillId="7" borderId="5" xfId="0" applyFill="1" applyBorder="1" applyAlignment="1">
      <alignment horizontal="left" wrapText="1"/>
    </xf>
    <xf numFmtId="0" fontId="0" fillId="7" borderId="5" xfId="0" applyFill="1" applyBorder="1" applyAlignment="1">
      <alignment wrapText="1"/>
    </xf>
    <xf numFmtId="0" fontId="30" fillId="7" borderId="20" xfId="0" applyFont="1" applyFill="1" applyBorder="1" applyAlignment="1">
      <alignment horizontal="left"/>
    </xf>
    <xf numFmtId="0" fontId="26" fillId="7" borderId="5" xfId="0" applyFont="1" applyFill="1" applyBorder="1"/>
    <xf numFmtId="0" fontId="0" fillId="7" borderId="5" xfId="0" applyFill="1" applyBorder="1" applyAlignment="1">
      <alignment horizontal="right" vertical="top"/>
    </xf>
    <xf numFmtId="0" fontId="0" fillId="7" borderId="8" xfId="0" applyFill="1" applyBorder="1"/>
    <xf numFmtId="0" fontId="0" fillId="7" borderId="9" xfId="0" applyFill="1" applyBorder="1"/>
    <xf numFmtId="0" fontId="17" fillId="0" borderId="17" xfId="0" applyFont="1" applyBorder="1"/>
    <xf numFmtId="0" fontId="21" fillId="10" borderId="6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left" vertical="top" wrapText="1"/>
    </xf>
    <xf numFmtId="0" fontId="33" fillId="0" borderId="0" xfId="0" applyFont="1"/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9" fontId="26" fillId="0" borderId="0" xfId="2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6" xfId="0" applyFont="1" applyBorder="1"/>
    <xf numFmtId="0" fontId="2" fillId="0" borderId="24" xfId="0" applyFont="1" applyBorder="1"/>
    <xf numFmtId="0" fontId="0" fillId="0" borderId="10" xfId="0" applyBorder="1" applyAlignment="1">
      <alignment horizontal="left" wrapText="1"/>
    </xf>
    <xf numFmtId="0" fontId="2" fillId="0" borderId="11" xfId="0" applyFont="1" applyBorder="1"/>
    <xf numFmtId="0" fontId="2" fillId="0" borderId="10" xfId="0" applyFont="1" applyBorder="1"/>
    <xf numFmtId="0" fontId="2" fillId="0" borderId="14" xfId="0" applyFont="1" applyBorder="1"/>
    <xf numFmtId="0" fontId="2" fillId="13" borderId="12" xfId="0" applyFont="1" applyFill="1" applyBorder="1"/>
    <xf numFmtId="0" fontId="2" fillId="13" borderId="18" xfId="0" applyFont="1" applyFill="1" applyBorder="1"/>
    <xf numFmtId="0" fontId="2" fillId="13" borderId="5" xfId="0" applyFont="1" applyFill="1" applyBorder="1"/>
    <xf numFmtId="0" fontId="2" fillId="0" borderId="13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3" xfId="0" applyFont="1" applyBorder="1"/>
    <xf numFmtId="0" fontId="35" fillId="0" borderId="0" xfId="0" applyFont="1"/>
    <xf numFmtId="0" fontId="36" fillId="0" borderId="0" xfId="0" applyFont="1"/>
    <xf numFmtId="0" fontId="37" fillId="0" borderId="5" xfId="0" applyFont="1" applyBorder="1" applyAlignment="1">
      <alignment horizontal="left"/>
    </xf>
    <xf numFmtId="0" fontId="38" fillId="0" borderId="5" xfId="0" applyFont="1" applyBorder="1"/>
    <xf numFmtId="0" fontId="9" fillId="0" borderId="5" xfId="0" applyFont="1" applyBorder="1"/>
    <xf numFmtId="0" fontId="8" fillId="0" borderId="6" xfId="0" applyFont="1" applyBorder="1"/>
    <xf numFmtId="0" fontId="39" fillId="0" borderId="0" xfId="0" applyFont="1"/>
    <xf numFmtId="0" fontId="37" fillId="0" borderId="10" xfId="0" applyFont="1" applyBorder="1" applyAlignment="1">
      <alignment horizontal="left" vertical="top"/>
    </xf>
    <xf numFmtId="0" fontId="37" fillId="0" borderId="0" xfId="0" applyFont="1" applyAlignment="1">
      <alignment wrapText="1"/>
    </xf>
    <xf numFmtId="0" fontId="9" fillId="0" borderId="6" xfId="0" applyFont="1" applyBorder="1"/>
    <xf numFmtId="0" fontId="37" fillId="0" borderId="6" xfId="0" applyFont="1" applyBorder="1" applyAlignment="1">
      <alignment horizontal="left"/>
    </xf>
    <xf numFmtId="0" fontId="15" fillId="0" borderId="0" xfId="0" applyFont="1"/>
    <xf numFmtId="0" fontId="23" fillId="0" borderId="6" xfId="0" applyFont="1" applyBorder="1" applyAlignment="1">
      <alignment horizontal="left"/>
    </xf>
    <xf numFmtId="0" fontId="23" fillId="0" borderId="6" xfId="0" applyFont="1" applyBorder="1" applyAlignment="1">
      <alignment horizontal="left" wrapText="1"/>
    </xf>
    <xf numFmtId="0" fontId="13" fillId="0" borderId="5" xfId="1" applyBorder="1" applyAlignment="1">
      <alignment horizontal="left" vertical="top"/>
    </xf>
    <xf numFmtId="0" fontId="41" fillId="2" borderId="9" xfId="0" applyFont="1" applyFill="1" applyBorder="1" applyAlignment="1">
      <alignment horizontal="left"/>
    </xf>
    <xf numFmtId="0" fontId="41" fillId="2" borderId="5" xfId="0" applyFont="1" applyFill="1" applyBorder="1" applyAlignment="1">
      <alignment horizontal="left"/>
    </xf>
    <xf numFmtId="0" fontId="42" fillId="0" borderId="9" xfId="0" applyFont="1" applyBorder="1" applyAlignment="1">
      <alignment horizontal="left"/>
    </xf>
    <xf numFmtId="0" fontId="42" fillId="0" borderId="5" xfId="0" applyFont="1" applyBorder="1" applyAlignment="1">
      <alignment horizontal="left"/>
    </xf>
    <xf numFmtId="0" fontId="42" fillId="8" borderId="9" xfId="0" applyFont="1" applyFill="1" applyBorder="1" applyAlignment="1">
      <alignment horizontal="left"/>
    </xf>
    <xf numFmtId="0" fontId="42" fillId="8" borderId="5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34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14" borderId="1" xfId="0" applyFont="1" applyFill="1" applyBorder="1" applyAlignment="1">
      <alignment horizontal="center"/>
    </xf>
    <xf numFmtId="0" fontId="29" fillId="0" borderId="0" xfId="0" applyFont="1" applyAlignment="1">
      <alignment horizontal="left"/>
    </xf>
    <xf numFmtId="0" fontId="34" fillId="0" borderId="1" xfId="0" pivotButton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44" fillId="0" borderId="5" xfId="0" applyFont="1" applyBorder="1" applyAlignment="1">
      <alignment horizontal="left" wrapText="1"/>
    </xf>
    <xf numFmtId="0" fontId="37" fillId="0" borderId="0" xfId="0" applyFont="1"/>
    <xf numFmtId="0" fontId="17" fillId="2" borderId="18" xfId="0" applyFont="1" applyFill="1" applyBorder="1"/>
    <xf numFmtId="0" fontId="45" fillId="0" borderId="19" xfId="0" applyFont="1" applyBorder="1"/>
    <xf numFmtId="0" fontId="17" fillId="0" borderId="19" xfId="0" applyFont="1" applyBorder="1"/>
    <xf numFmtId="0" fontId="10" fillId="7" borderId="5" xfId="0" applyFont="1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46" fillId="0" borderId="5" xfId="0" applyFont="1" applyBorder="1" applyAlignment="1">
      <alignment horizontal="left" wrapText="1"/>
    </xf>
    <xf numFmtId="0" fontId="2" fillId="8" borderId="5" xfId="0" applyFont="1" applyFill="1" applyBorder="1" applyAlignment="1">
      <alignment horizontal="left" wrapText="1"/>
    </xf>
    <xf numFmtId="0" fontId="23" fillId="8" borderId="5" xfId="0" applyFont="1" applyFill="1" applyBorder="1" applyAlignment="1">
      <alignment horizontal="left" wrapText="1"/>
    </xf>
    <xf numFmtId="0" fontId="3" fillId="1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/>
  </cellXfs>
  <cellStyles count="3">
    <cellStyle name="Hyperlink" xfId="1" builtinId="8"/>
    <cellStyle name="Normal" xfId="0" builtinId="0"/>
    <cellStyle name="Percent" xfId="2" builtinId="5"/>
  </cellStyles>
  <dxfs count="17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righ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0"/>
      </font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78</xdr:row>
      <xdr:rowOff>0</xdr:rowOff>
    </xdr:from>
    <xdr:to>
      <xdr:col>9</xdr:col>
      <xdr:colOff>215265</xdr:colOff>
      <xdr:row>96</xdr:row>
      <xdr:rowOff>91440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BDA6E7-3445-1A13-F686-5205021E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4371320"/>
          <a:ext cx="10591800" cy="352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mal Venukumar (DHL IT Services)" refreshedDate="45037.44618402778" createdVersion="8" refreshedVersion="8" minRefreshableVersion="3" recordCount="35">
  <cacheSource type="worksheet">
    <worksheetSource ref="A1:F37" sheet="Doc Type Open Item"/>
  </cacheSource>
  <cacheFields count="6">
    <cacheField name="Country Code" numFmtId="0">
      <sharedItems count="11">
        <s v="MM"/>
        <s v="NZ"/>
        <s v="AU"/>
        <s v="TR"/>
        <s v="XC"/>
        <s v="CL"/>
        <s v="CL "/>
        <s v="DO"/>
        <s v="VE"/>
        <s v="CR"/>
        <s v="GR"/>
      </sharedItems>
    </cacheField>
    <cacheField name="SIRG" numFmtId="0">
      <sharedItems count="22">
        <s v="MED"/>
        <s v="PERS"/>
        <s v="RGR"/>
        <s v="TXXM"/>
        <s v="ZOOT_PHYT"/>
        <s v="DIPL"/>
        <s v="REXP"/>
        <s v="PHYT"/>
        <s v="CER"/>
        <s v="IRID"/>
        <s v="DRUG"/>
        <s v="ELEC"/>
        <s v="ILIC"/>
        <s v="REXM"/>
        <s v="AUTH"/>
        <s v="CPC"/>
        <s v="INV"/>
        <s v="FOOD"/>
        <s v="AGLS"/>
        <s v="DUXM"/>
        <s v="PII"/>
        <s v="ZOOT_PTYH" u="1"/>
      </sharedItems>
    </cacheField>
    <cacheField name="DocFamily" numFmtId="0">
      <sharedItems count="5">
        <s v="PDC"/>
        <s v="ENT"/>
        <s v="CA"/>
        <s v="CCD"/>
        <s v="PPW"/>
      </sharedItems>
    </cacheField>
    <cacheField name="DocType" numFmtId="0">
      <sharedItems count="8">
        <s v="PPL"/>
        <s v="PFX"/>
        <s v="RNR"/>
        <s v="ADA"/>
        <s v="PLI"/>
        <s v="PKL"/>
        <s v="EXP"/>
        <s v="INV"/>
      </sharedItems>
    </cacheField>
    <cacheField name="Sub Type" numFmtId="0">
      <sharedItems containsBlank="1"/>
    </cacheField>
    <cacheField name="GIA supported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5040.738944791665" createdVersion="8" refreshedVersion="8" minRefreshableVersion="3" recordCount="95">
  <cacheSource type="worksheet">
    <worksheetSource name="Table1"/>
  </cacheSource>
  <cacheFields count="26">
    <cacheField name="#" numFmtId="0">
      <sharedItems containsSemiMixedTypes="0" containsString="0" containsNumber="1" containsInteger="1" minValue="1" maxValue="95"/>
    </cacheField>
    <cacheField name="Global Hold Code" numFmtId="0">
      <sharedItems containsBlank="1"/>
    </cacheField>
    <cacheField name="Country Hold Code" numFmtId="0">
      <sharedItems containsBlank="1"/>
    </cacheField>
    <cacheField name="Country Code" numFmtId="0">
      <sharedItems count="21">
        <s v="HU"/>
        <s v="BB"/>
        <s v="IL"/>
        <s v="TR"/>
        <s v="GB"/>
        <s v="ID"/>
        <s v="AU"/>
        <s v="BO"/>
        <s v="CR"/>
        <s v="MM"/>
        <s v="NZ"/>
        <s v="VE"/>
        <s v="XC"/>
        <s v="DO"/>
        <s v="CL"/>
        <s v="MA"/>
        <s v="JO"/>
        <s v="SV"/>
        <s v="SE"/>
        <s v="GR"/>
        <s v="AT"/>
      </sharedItems>
    </cacheField>
    <cacheField name="SIRG Code" numFmtId="0">
      <sharedItems/>
    </cacheField>
    <cacheField name="SIRG ID" numFmtId="0">
      <sharedItems containsBlank="1"/>
    </cacheField>
    <cacheField name="SIR Name" numFmtId="0">
      <sharedItems containsBlank="1"/>
    </cacheField>
    <cacheField name="JSON" numFmtId="0">
      <sharedItems containsBlank="1"/>
    </cacheField>
    <cacheField name="Complexity" numFmtId="0">
      <sharedItems/>
    </cacheField>
    <cacheField name="Assignee" numFmtId="0">
      <sharedItems count="6">
        <s v="Rathna"/>
        <s v="Prasanna"/>
        <s v="Vijay"/>
        <s v="Syed"/>
        <s v="Satya" u="1"/>
        <s v="Senthil" u="1"/>
      </sharedItems>
    </cacheField>
    <cacheField name="Hours (Portal)" numFmtId="0">
      <sharedItems containsSemiMixedTypes="0" containsString="0" containsNumber="1" minValue="1" maxValue="40"/>
    </cacheField>
    <cacheField name="Portal QA Hrs(Functionality except localization)" numFmtId="0">
      <sharedItems containsSemiMixedTypes="0" containsString="0" containsNumber="1" containsInteger="1" minValue="2" maxValue="30"/>
    </cacheField>
    <cacheField name="Components" numFmtId="0">
      <sharedItems containsBlank="1"/>
    </cacheField>
    <cacheField name="Comments" numFmtId="0">
      <sharedItems containsBlank="1"/>
    </cacheField>
    <cacheField name="Template Version" numFmtId="0">
      <sharedItems containsBlank="1"/>
    </cacheField>
    <cacheField name="Config Status" numFmtId="0">
      <sharedItems count="8">
        <s v="06 - Ready for QA"/>
        <s v="01 - Yet to start"/>
        <s v="07 - Blocked"/>
        <s v="05 - eCase config completed"/>
        <s v="04 - Sent to eCase"/>
        <s v="03 - Under review"/>
        <s v="02 - In progress"/>
        <s v="NA" u="1"/>
      </sharedItems>
    </cacheField>
    <cacheField name="Localization Status" numFmtId="0">
      <sharedItems containsBlank="1" count="8">
        <s v="03 - Completed"/>
        <s v="01 - Yet to start"/>
        <s v="03 - Blocked"/>
        <s v="02 - In progress"/>
        <m u="1"/>
        <s v="Not Started" u="1"/>
        <s v="Completed" u="1"/>
        <s v="UnderReview" u="1"/>
      </sharedItems>
    </cacheField>
    <cacheField name="QA Testing Template Version" numFmtId="0">
      <sharedItems containsBlank="1"/>
    </cacheField>
    <cacheField name="QA status" numFmtId="0">
      <sharedItems count="4">
        <s v="03 - Func. Testing completed"/>
        <s v="01 - Yet to start"/>
        <s v="04 - Blocked"/>
        <s v="02 - Fail"/>
      </sharedItems>
    </cacheField>
    <cacheField name="Portal Team Target Date" numFmtId="0">
      <sharedItems containsBlank="1"/>
    </cacheField>
    <cacheField name="Portal Delivered Date" numFmtId="0">
      <sharedItems containsNonDate="0" containsString="0" containsBlank="1"/>
    </cacheField>
    <cacheField name="eCase Team Target Date" numFmtId="0">
      <sharedItems containsNonDate="0" containsString="0" containsBlank="1"/>
    </cacheField>
    <cacheField name="Ecase Delivered Date" numFmtId="0">
      <sharedItems containsNonDate="0" containsString="0" containsBlank="1"/>
    </cacheField>
    <cacheField name="Localization Portal Target Date" numFmtId="0">
      <sharedItems containsNonDate="0" containsString="0" containsBlank="1"/>
    </cacheField>
    <cacheField name="FIT - QA/Testing" numFmtId="0">
      <sharedItems containsNonDate="0" containsString="0" containsBlank="1"/>
    </cacheField>
    <cacheField name="Work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m/>
    <s v="Not a doctype in GIA"/>
  </r>
  <r>
    <x v="1"/>
    <x v="1"/>
    <x v="0"/>
    <x v="1"/>
    <m/>
    <s v="Not a doctype in GIA"/>
  </r>
  <r>
    <x v="2"/>
    <x v="1"/>
    <x v="0"/>
    <x v="1"/>
    <m/>
    <s v="Not a doctype in GIA"/>
  </r>
  <r>
    <x v="2"/>
    <x v="2"/>
    <x v="1"/>
    <x v="2"/>
    <m/>
    <s v="Not a doctype in GIA"/>
  </r>
  <r>
    <x v="3"/>
    <x v="2"/>
    <x v="1"/>
    <x v="2"/>
    <m/>
    <s v="Not a doctype in GIA"/>
  </r>
  <r>
    <x v="3"/>
    <x v="3"/>
    <x v="1"/>
    <x v="2"/>
    <m/>
    <s v="Not a doctype in GIA"/>
  </r>
  <r>
    <x v="4"/>
    <x v="4"/>
    <x v="0"/>
    <x v="0"/>
    <m/>
    <s v="Not a doctype in GIA"/>
  </r>
  <r>
    <x v="5"/>
    <x v="1"/>
    <x v="2"/>
    <x v="3"/>
    <s v="ECI"/>
    <s v="Yes but not for GCCP"/>
  </r>
  <r>
    <x v="6"/>
    <x v="3"/>
    <x v="2"/>
    <x v="3"/>
    <s v="ECI"/>
    <s v="Yes but not for GCCP"/>
  </r>
  <r>
    <x v="6"/>
    <x v="5"/>
    <x v="2"/>
    <x v="3"/>
    <s v="ECI"/>
    <s v="Yes but not for GCCP"/>
  </r>
  <r>
    <x v="6"/>
    <x v="2"/>
    <x v="2"/>
    <x v="3"/>
    <s v="ECI"/>
    <s v="Yes but not for GCCP"/>
  </r>
  <r>
    <x v="6"/>
    <x v="6"/>
    <x v="2"/>
    <x v="3"/>
    <s v="ECI"/>
    <s v="Yes but not for GCCP"/>
  </r>
  <r>
    <x v="7"/>
    <x v="7"/>
    <x v="3"/>
    <x v="4"/>
    <m/>
    <s v="Yes but not for GCCP"/>
  </r>
  <r>
    <x v="7"/>
    <x v="8"/>
    <x v="3"/>
    <x v="4"/>
    <m/>
    <s v="Yes but not for GCCP"/>
  </r>
  <r>
    <x v="7"/>
    <x v="9"/>
    <x v="2"/>
    <x v="3"/>
    <s v="ECI"/>
    <s v="Yes but not for GCCP"/>
  </r>
  <r>
    <x v="7"/>
    <x v="0"/>
    <x v="3"/>
    <x v="4"/>
    <m/>
    <s v="Yes but not for GCCP"/>
  </r>
  <r>
    <x v="7"/>
    <x v="10"/>
    <x v="3"/>
    <x v="4"/>
    <m/>
    <s v="Yes but not for GCCP"/>
  </r>
  <r>
    <x v="7"/>
    <x v="10"/>
    <x v="2"/>
    <x v="3"/>
    <s v="ECI"/>
    <s v="Yes but not for GCCP"/>
  </r>
  <r>
    <x v="4"/>
    <x v="11"/>
    <x v="3"/>
    <x v="4"/>
    <m/>
    <s v="Yes but not for GCCP"/>
  </r>
  <r>
    <x v="8"/>
    <x v="8"/>
    <x v="3"/>
    <x v="4"/>
    <m/>
    <s v="Yes but not for GCCP"/>
  </r>
  <r>
    <x v="8"/>
    <x v="12"/>
    <x v="3"/>
    <x v="4"/>
    <m/>
    <s v="Yes but not for GCCP"/>
  </r>
  <r>
    <x v="3"/>
    <x v="13"/>
    <x v="2"/>
    <x v="3"/>
    <s v="ECI"/>
    <s v="Yes but not for GCCP"/>
  </r>
  <r>
    <x v="3"/>
    <x v="2"/>
    <x v="2"/>
    <x v="3"/>
    <s v="ECI"/>
    <s v="Yes but not for GCCP"/>
  </r>
  <r>
    <x v="3"/>
    <x v="3"/>
    <x v="2"/>
    <x v="3"/>
    <s v="ECI"/>
    <s v="Yes but not for GCCP"/>
  </r>
  <r>
    <x v="9"/>
    <x v="4"/>
    <x v="3"/>
    <x v="4"/>
    <m/>
    <s v="Yes but not for GCCP"/>
  </r>
  <r>
    <x v="10"/>
    <x v="14"/>
    <x v="4"/>
    <x v="5"/>
    <m/>
    <s v="Not a doctype in GIA"/>
  </r>
  <r>
    <x v="10"/>
    <x v="6"/>
    <x v="1"/>
    <x v="6"/>
    <m/>
    <s v="Not a doctype in GIA"/>
  </r>
  <r>
    <x v="10"/>
    <x v="15"/>
    <x v="4"/>
    <x v="5"/>
    <m/>
    <s v="Not a doctype in GIA"/>
  </r>
  <r>
    <x v="4"/>
    <x v="16"/>
    <x v="4"/>
    <x v="7"/>
    <m/>
    <s v="Yes but not for GCCP"/>
  </r>
  <r>
    <x v="4"/>
    <x v="0"/>
    <x v="4"/>
    <x v="7"/>
    <m/>
    <s v="Yes but not for GCCP"/>
  </r>
  <r>
    <x v="4"/>
    <x v="17"/>
    <x v="4"/>
    <x v="7"/>
    <m/>
    <s v="Yes but not for GCCP"/>
  </r>
  <r>
    <x v="4"/>
    <x v="4"/>
    <x v="4"/>
    <x v="7"/>
    <m/>
    <s v="Yes but not for GCCP"/>
  </r>
  <r>
    <x v="4"/>
    <x v="18"/>
    <x v="4"/>
    <x v="7"/>
    <m/>
    <s v="Yes but not for GCCP"/>
  </r>
  <r>
    <x v="4"/>
    <x v="19"/>
    <x v="4"/>
    <x v="7"/>
    <m/>
    <s v="Yes but not for GCCP"/>
  </r>
  <r>
    <x v="0"/>
    <x v="20"/>
    <x v="0"/>
    <x v="1"/>
    <m/>
    <s v="Not a doctype in G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VALU"/>
    <m/>
    <x v="0"/>
    <s v="CPPY"/>
    <s v="ab097089-4df4-458e-ad53-a83553f51b67"/>
    <s v="Proof of Payment - HU"/>
    <s v="9f429d3c-19f9-4ad0-baff-7b8c58fd951a.json"/>
    <s v="Simple"/>
    <x v="0"/>
    <n v="1"/>
    <n v="2"/>
    <s v="NA"/>
    <s v="only text change"/>
    <m/>
    <x v="0"/>
    <x v="0"/>
    <m/>
    <x v="0"/>
    <m/>
    <m/>
    <m/>
    <m/>
    <m/>
    <m/>
    <m/>
  </r>
  <r>
    <n v="2"/>
    <s v="POA"/>
    <m/>
    <x v="1"/>
    <s v="POA"/>
    <s v="dfb77196-12f7-434c-9cab-deee448ad983"/>
    <s v="POA Composed - BB"/>
    <s v="6d3760ca-1b8f-4180-89b6-21e16ddd124a.json"/>
    <s v="Simple"/>
    <x v="0"/>
    <n v="1"/>
    <n v="2"/>
    <s v="NA"/>
    <s v="only text change"/>
    <m/>
    <x v="0"/>
    <x v="0"/>
    <m/>
    <x v="0"/>
    <m/>
    <m/>
    <m/>
    <m/>
    <m/>
    <m/>
    <m/>
  </r>
  <r>
    <n v="3"/>
    <s v="XMPT"/>
    <m/>
    <x v="1"/>
    <s v="DEXM_x000a_DUXM"/>
    <s v="5c5c9bc1-a81d-4024-af5a-19441a159539"/>
    <s v="VAT Reduction - BB"/>
    <s v="4c10faf5-9462-4874-ae1b-ea52a50f957d.json"/>
    <s v="Simple"/>
    <x v="0"/>
    <n v="1"/>
    <n v="2"/>
    <s v="NA"/>
    <s v="only text change"/>
    <m/>
    <x v="0"/>
    <x v="0"/>
    <m/>
    <x v="0"/>
    <m/>
    <m/>
    <m/>
    <m/>
    <m/>
    <m/>
    <s v="Deployment in progress"/>
  </r>
  <r>
    <n v="4"/>
    <s v="FDA"/>
    <s v="B2B"/>
    <x v="2"/>
    <s v="ILIC"/>
    <s v="_x000a_6faf8993-4b7e-4054-b932-0417de638bc8"/>
    <s v="Ministry of Health Permit - Facsimile B2B - IL"/>
    <s v="0b28a8f0-46e8-4fb7-8248-6627c275eba6.json"/>
    <s v="Simple"/>
    <x v="1"/>
    <n v="1"/>
    <n v="2"/>
    <s v="NA"/>
    <s v="only text change"/>
    <m/>
    <x v="0"/>
    <x v="1"/>
    <m/>
    <x v="1"/>
    <m/>
    <m/>
    <m/>
    <m/>
    <m/>
    <m/>
    <s v="Deployment in progress"/>
  </r>
  <r>
    <n v="5"/>
    <s v="CIDM"/>
    <m/>
    <x v="2"/>
    <s v="PII"/>
    <s v="946b08d6-f18d-4cb6-a5f1-4888f1a5b646"/>
    <m/>
    <m/>
    <s v="Simple"/>
    <x v="2"/>
    <n v="1"/>
    <n v="3"/>
    <s v="NA"/>
    <s v="only text change"/>
    <m/>
    <x v="0"/>
    <x v="0"/>
    <m/>
    <x v="0"/>
    <m/>
    <m/>
    <m/>
    <m/>
    <m/>
    <m/>
    <s v="Deployment in progress"/>
  </r>
  <r>
    <n v="6"/>
    <m/>
    <m/>
    <x v="3"/>
    <s v="POA"/>
    <s v="_x000a_dfb77196-12f7-434c-9cab-deee448ad983"/>
    <s v="Power of Attorney"/>
    <m/>
    <s v="Complex"/>
    <x v="2"/>
    <n v="12"/>
    <n v="6"/>
    <s v="9 attribute_x000a_2 Rule"/>
    <s v="New SIR JSON"/>
    <s v="20230322_ TR_Wave13"/>
    <x v="1"/>
    <x v="1"/>
    <m/>
    <x v="1"/>
    <m/>
    <m/>
    <m/>
    <m/>
    <m/>
    <m/>
    <m/>
  </r>
  <r>
    <n v="7"/>
    <m/>
    <m/>
    <x v="3"/>
    <s v="REXM"/>
    <s v="b43ff36e-fe08-4d88-8534-b598d7fc089f"/>
    <s v="Duty and Tax Exemption - TR"/>
    <s v="91ae6036-3d4f-4e83-aae6-2024c825aacd.json"/>
    <s v="Medium"/>
    <x v="2"/>
    <n v="8"/>
    <n v="2"/>
    <s v="4 attribute_x000a_2 Rule"/>
    <s v="New SIR JSON"/>
    <s v="20230322_ TR_Wave13"/>
    <x v="0"/>
    <x v="1"/>
    <m/>
    <x v="1"/>
    <m/>
    <m/>
    <m/>
    <m/>
    <m/>
    <m/>
    <m/>
  </r>
  <r>
    <n v="8"/>
    <m/>
    <m/>
    <x v="3"/>
    <s v="RGR"/>
    <s v="40f0bf90-1b8a-4816-bef8-3225f0dd813d"/>
    <s v="Returned Goods Duty and Tax Exemption"/>
    <m/>
    <s v="Complex"/>
    <x v="2"/>
    <n v="14"/>
    <n v="6"/>
    <s v="8 attribute_x000a_4 Rule"/>
    <s v="New SIR JSON"/>
    <s v="20230322_ TR_Wave13"/>
    <x v="1"/>
    <x v="1"/>
    <m/>
    <x v="1"/>
    <m/>
    <m/>
    <m/>
    <m/>
    <m/>
    <m/>
    <m/>
  </r>
  <r>
    <n v="9"/>
    <m/>
    <m/>
    <x v="3"/>
    <s v="TXXM"/>
    <s v="22f50cd3-0572-4645-9c96-0c51fdbed355"/>
    <s v="Tax exemption confirmation - TR"/>
    <s v="94ff8ed1-3a94-4c19-b3e5-9c98c9150938.json"/>
    <s v="Simple"/>
    <x v="2"/>
    <n v="3"/>
    <n v="4"/>
    <s v="2 attribute"/>
    <s v="New SIR JSON"/>
    <s v="20230322_ TR_Wave13"/>
    <x v="0"/>
    <x v="1"/>
    <m/>
    <x v="1"/>
    <m/>
    <m/>
    <m/>
    <m/>
    <m/>
    <m/>
    <m/>
  </r>
  <r>
    <n v="10"/>
    <s v="PFX"/>
    <m/>
    <x v="4"/>
    <s v="PERS"/>
    <s v="3c092920-4c97-4f66-ad0b-d391ddfa4fa6"/>
    <m/>
    <m/>
    <s v="High Complex"/>
    <x v="2"/>
    <n v="40"/>
    <n v="30"/>
    <s v="Attributes : 22_x000a_Rules: 15"/>
    <m/>
    <m/>
    <x v="2"/>
    <x v="2"/>
    <m/>
    <x v="2"/>
    <m/>
    <m/>
    <m/>
    <m/>
    <m/>
    <m/>
    <s v=" xpath  dependency"/>
  </r>
  <r>
    <n v="11"/>
    <m/>
    <m/>
    <x v="5"/>
    <s v="FTZ"/>
    <s v="02025431-52ef-4bfb-adf1-f80bae596ab7"/>
    <s v="Free Trade Zone Shipment - ID"/>
    <s v="afaa65bd-db8b-4aa0-a60a-0b80c49ec0f1.json"/>
    <s v="Medium"/>
    <x v="0"/>
    <n v="8"/>
    <n v="18"/>
    <s v="3 attribute_x000a_2 Rule_x000a_1 template"/>
    <s v="New SIR JSON"/>
    <s v="V6.1"/>
    <x v="0"/>
    <x v="0"/>
    <m/>
    <x v="0"/>
    <m/>
    <m/>
    <m/>
    <m/>
    <m/>
    <m/>
    <m/>
  </r>
  <r>
    <n v="12"/>
    <m/>
    <m/>
    <x v="6"/>
    <s v="PERS"/>
    <s v="3c092920-4c97-4f66-ad0b-d391ddfa4fa6"/>
    <s v="Personal Effects relief confirmation - AU"/>
    <m/>
    <s v="Medium"/>
    <x v="3"/>
    <n v="8"/>
    <n v="4"/>
    <s v="4  attribute_x000a_1 template"/>
    <s v="New SIR JSON"/>
    <s v="v3.2"/>
    <x v="2"/>
    <x v="2"/>
    <m/>
    <x v="2"/>
    <m/>
    <m/>
    <m/>
    <m/>
    <m/>
    <m/>
    <s v=" xpath  dependency"/>
  </r>
  <r>
    <n v="13"/>
    <m/>
    <m/>
    <x v="6"/>
    <s v="REXM"/>
    <s v="b43ff36e-fe08-4d88-8534-b598d7fc089f"/>
    <s v="Revenue (VAT &amp; Duty) exemption confirmation - AU"/>
    <s v="0d4e03f0-3f95-4849-b8dc-7f0f90ad2feb.json"/>
    <s v="Complex"/>
    <x v="3"/>
    <n v="10"/>
    <n v="12"/>
    <s v="5 attribute_x000a_2 Rule"/>
    <s v="New SIR JSON"/>
    <s v="v3.2"/>
    <x v="2"/>
    <x v="2"/>
    <m/>
    <x v="2"/>
    <m/>
    <m/>
    <m/>
    <m/>
    <m/>
    <m/>
    <s v=" xpath  dependency"/>
  </r>
  <r>
    <n v="14"/>
    <m/>
    <m/>
    <x v="6"/>
    <s v="RGR"/>
    <s v="40f0bf90-1b8a-4816-bef8-3225f0dd813d"/>
    <s v="Return goods relief - AU"/>
    <m/>
    <s v="Complex"/>
    <x v="3"/>
    <n v="12.5"/>
    <n v="10"/>
    <s v="7 attribute_x000a_2 Rule"/>
    <s v="New SIR JSON"/>
    <s v="v3.2"/>
    <x v="2"/>
    <x v="2"/>
    <m/>
    <x v="2"/>
    <m/>
    <m/>
    <m/>
    <m/>
    <m/>
    <m/>
    <s v=" xpath  dependency"/>
  </r>
  <r>
    <n v="15"/>
    <m/>
    <m/>
    <x v="6"/>
    <s v="COO"/>
    <s v="_x000a_80de4316-b8e0-4d9d-94bf-727a9e237e01"/>
    <s v="Country of Origin Preference - AU"/>
    <s v="44da36b5-9a9f-49e6-8439-d0a88846a421.json"/>
    <s v="Medium"/>
    <x v="3"/>
    <n v="4"/>
    <n v="2"/>
    <s v="1 attribute_x000a_1 template"/>
    <s v="New SIR JSON"/>
    <s v="v3.2"/>
    <x v="0"/>
    <x v="0"/>
    <m/>
    <x v="0"/>
    <m/>
    <m/>
    <m/>
    <m/>
    <m/>
    <m/>
    <m/>
  </r>
  <r>
    <n v="16"/>
    <m/>
    <m/>
    <x v="6"/>
    <s v="PRS"/>
    <s v="f59fb328-bc02-4afd-9095-b1535da8262b_x000a_"/>
    <s v="Medical Prescription required - AU"/>
    <s v="c5aa1617-ee1b-4f7a-b2d0-c0380e186f3c.json"/>
    <s v="Simple"/>
    <x v="3"/>
    <n v="2"/>
    <n v="4"/>
    <s v="2 attribute"/>
    <s v="New SIR JSON"/>
    <s v="v3.2"/>
    <x v="0"/>
    <x v="0"/>
    <m/>
    <x v="0"/>
    <m/>
    <m/>
    <m/>
    <m/>
    <m/>
    <m/>
    <m/>
  </r>
  <r>
    <n v="17"/>
    <m/>
    <m/>
    <x v="6"/>
    <s v="ICTC"/>
    <s v="_x000a_8ce9d8e9-dc11-47a4-ae43-c0095889978f"/>
    <s v="IOR Contact Details - AU"/>
    <s v="42b55bff-8156-4131-956a-f6ae75231f89.json"/>
    <s v="Medium"/>
    <x v="3"/>
    <n v="6"/>
    <n v="4"/>
    <s v="4 attribute"/>
    <s v="New SIR JSON"/>
    <s v="v3.2"/>
    <x v="0"/>
    <x v="0"/>
    <m/>
    <x v="0"/>
    <m/>
    <m/>
    <m/>
    <m/>
    <m/>
    <m/>
    <m/>
  </r>
  <r>
    <n v="18"/>
    <m/>
    <m/>
    <x v="7"/>
    <s v="AGLS"/>
    <s v="c5955508-5239-49d0-8f4e-9104936bbc77"/>
    <s v="Agricultural or Livestock Permit - BO"/>
    <s v="a604c0a5-002a-4dd3-89ac-efa85d965028.json"/>
    <s v="Simple"/>
    <x v="3"/>
    <n v="2"/>
    <n v="2"/>
    <s v="1 attribute"/>
    <s v="New SIR JSON"/>
    <s v="v2.3"/>
    <x v="0"/>
    <x v="0"/>
    <m/>
    <x v="0"/>
    <m/>
    <m/>
    <m/>
    <m/>
    <m/>
    <m/>
    <m/>
  </r>
  <r>
    <n v="19"/>
    <m/>
    <m/>
    <x v="7"/>
    <s v="COO"/>
    <s v="_x000a_80de4316-b8e0-4d9d-94bf-727a9e237e01"/>
    <s v="Country of Origin Preference - BO"/>
    <s v="ce42105e-5c31-4700-81b6-b2a2f8f2bfd7.json"/>
    <s v="Simple"/>
    <x v="3"/>
    <n v="2"/>
    <n v="4"/>
    <s v="1 attribute"/>
    <s v="New SIR JSON"/>
    <s v="v2.3"/>
    <x v="0"/>
    <x v="0"/>
    <m/>
    <x v="0"/>
    <m/>
    <m/>
    <m/>
    <m/>
    <m/>
    <m/>
    <m/>
  </r>
  <r>
    <n v="20"/>
    <m/>
    <m/>
    <x v="8"/>
    <s v="IRID"/>
    <s v="91a372ee-50b6-4e4c-8952-167acaea87ea"/>
    <s v="Importer Registration ID - CR"/>
    <s v="7d9ff8f1-e014-4e0d-9633-b51f9a4e57f5.json"/>
    <s v="Medium"/>
    <x v="0"/>
    <n v="4"/>
    <n v="4"/>
    <s v="1 attribute + 1 Rule _x000a_1 Template"/>
    <s v="New SIR JSON"/>
    <s v="V3.0"/>
    <x v="0"/>
    <x v="0"/>
    <m/>
    <x v="0"/>
    <m/>
    <m/>
    <m/>
    <m/>
    <m/>
    <m/>
    <m/>
  </r>
  <r>
    <n v="21"/>
    <m/>
    <m/>
    <x v="8"/>
    <s v="COO"/>
    <s v="80de4316-b8e0-4d9d-94bf-727a9e237e01"/>
    <s v="Country of Origin Preference - CR"/>
    <s v="e12d3cc1-ad26-4dda-b70f-c0bdc039ec60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2"/>
    <m/>
    <m/>
    <x v="8"/>
    <s v="TXXM"/>
    <s v="22f50cd3-0572-4645-9c96-0c51fdbed355"/>
    <s v="Tax exemption confirmation - CR"/>
    <s v="28702715-bc37-47f0-93ca-b88de347a2f3.json"/>
    <s v="Medium"/>
    <x v="0"/>
    <n v="5"/>
    <n v="4"/>
    <s v="2 attribute + 2 Rule"/>
    <s v="New SIR JSON"/>
    <s v="V3.1"/>
    <x v="0"/>
    <x v="0"/>
    <m/>
    <x v="0"/>
    <m/>
    <m/>
    <m/>
    <m/>
    <m/>
    <m/>
    <m/>
  </r>
  <r>
    <n v="23"/>
    <m/>
    <m/>
    <x v="8"/>
    <s v="PHYT"/>
    <s v="a7bef054-de8f-4fc6-aad5-1a64ba7c8058"/>
    <s v="Phytosanitary certificate required - CR"/>
    <s v="8d9aa031-efe2-4aaa-8f30-5e7c74a86782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4"/>
    <m/>
    <m/>
    <x v="8"/>
    <s v="ZOOT_PHYT"/>
    <s v="5363dbfc-7bc6-44cc-86bb-28ac9902728a"/>
    <s v="Phytosanitary_Zoosanitary Certificate required - CR"/>
    <s v="bda8f853-73d9-42c7-8e2e-504744e8dd7d.json"/>
    <s v="Complex"/>
    <x v="0"/>
    <n v="16"/>
    <n v="6"/>
    <s v="5 attribute_x000a_4 Rules_x000a_2 Templates"/>
    <s v="New SIR JSON"/>
    <s v="V3.0"/>
    <x v="0"/>
    <x v="0"/>
    <m/>
    <x v="1"/>
    <m/>
    <m/>
    <m/>
    <m/>
    <m/>
    <m/>
    <m/>
  </r>
  <r>
    <n v="25"/>
    <m/>
    <m/>
    <x v="9"/>
    <s v="MED"/>
    <s v="f64699c6-31db-456c-947a-cf86a8326f18"/>
    <s v="Personal Identification - MM"/>
    <m/>
    <s v="Simple"/>
    <x v="1"/>
    <n v="2"/>
    <n v="2"/>
    <s v="1 attribute"/>
    <s v="New SIR JSON"/>
    <s v="v2.0"/>
    <x v="1"/>
    <x v="1"/>
    <m/>
    <x v="2"/>
    <m/>
    <m/>
    <m/>
    <m/>
    <m/>
    <m/>
    <m/>
  </r>
  <r>
    <n v="26"/>
    <m/>
    <m/>
    <x v="9"/>
    <s v="PII"/>
    <s v="946b08d6-f18d-4cb6-a5f1-4888f1a5b646"/>
    <s v="Personal Identification - MM"/>
    <s v="bdb1a6e5-ea64-4194-8c62-38cd96fcb77b.json"/>
    <s v="Complex"/>
    <x v="1"/>
    <n v="10"/>
    <n v="4"/>
    <s v="4 attribure_x000a_1 Templates_x000a_1 Rule"/>
    <s v="New SIR JSON"/>
    <s v="v2.0"/>
    <x v="3"/>
    <x v="3"/>
    <m/>
    <x v="1"/>
    <m/>
    <m/>
    <m/>
    <m/>
    <m/>
    <m/>
    <m/>
  </r>
  <r>
    <n v="27"/>
    <m/>
    <m/>
    <x v="9"/>
    <s v="DIPL"/>
    <s v="5070fa2c-f60a-44d0-82e3-0968ee295c06"/>
    <s v="Diplomatic Exemption - MM"/>
    <s v="f3598e4d-3e6d-4c9c-9c3d-3c060596ce87.json"/>
    <s v="Simple"/>
    <x v="1"/>
    <n v="2"/>
    <n v="2"/>
    <s v="1 attribute"/>
    <s v="New SIR JSON"/>
    <s v="v2.0"/>
    <x v="3"/>
    <x v="3"/>
    <m/>
    <x v="1"/>
    <m/>
    <m/>
    <m/>
    <m/>
    <m/>
    <m/>
    <m/>
  </r>
  <r>
    <n v="28"/>
    <m/>
    <m/>
    <x v="10"/>
    <s v="AGLS"/>
    <s v="c5955508-5239-49d0-8f4e-9104936bbc77"/>
    <s v="Agricultural or Livestock Permit - NZ"/>
    <s v="645b559a-4ebd-460f-9c2f-4ffdd6a325e0.json"/>
    <s v="Simple"/>
    <x v="1"/>
    <n v="2"/>
    <n v="2"/>
    <s v="2 attribute"/>
    <s v="New SIR JSON"/>
    <s v="v2.2"/>
    <x v="0"/>
    <x v="0"/>
    <m/>
    <x v="0"/>
    <m/>
    <m/>
    <m/>
    <m/>
    <m/>
    <m/>
    <m/>
  </r>
  <r>
    <n v="29"/>
    <m/>
    <m/>
    <x v="10"/>
    <s v="PERS"/>
    <s v="3c092920-4c97-4f66-ad0b-d391ddfa4fa6_x000a_"/>
    <s v="Personal Effects relief confirmation - NZ"/>
    <s v="2f3186b8-6bfe-4449-b924-f64591c51331.json"/>
    <s v="Complex"/>
    <x v="1"/>
    <n v="10"/>
    <n v="6"/>
    <s v="4 attribure_x000a_2 Templates_x000a_1 Rule"/>
    <s v="New SIR JSON"/>
    <s v="v2.2"/>
    <x v="1"/>
    <x v="1"/>
    <m/>
    <x v="2"/>
    <m/>
    <m/>
    <m/>
    <m/>
    <m/>
    <m/>
    <m/>
  </r>
  <r>
    <n v="30"/>
    <m/>
    <m/>
    <x v="11"/>
    <s v="COO"/>
    <s v="80de4316-b8e0-4d9d-94bf-727a9e237e01"/>
    <s v="Country of Origin Preference - VE"/>
    <s v="09ad6d90-09e7-4c9e-bcee-ada26a9e04b7.json"/>
    <s v="Simple"/>
    <x v="1"/>
    <n v="2"/>
    <n v="2"/>
    <s v="1 attribute"/>
    <s v="New SIR JSON"/>
    <s v="v2.3"/>
    <x v="0"/>
    <x v="0"/>
    <m/>
    <x v="0"/>
    <m/>
    <m/>
    <m/>
    <m/>
    <m/>
    <m/>
    <m/>
  </r>
  <r>
    <n v="31"/>
    <m/>
    <m/>
    <x v="11"/>
    <s v="PHYT"/>
    <s v="a7bef054-de8f-4fc6-aad5-1a64ba7c8058"/>
    <s v="Phytosanitary Certificate Required - VE"/>
    <s v="22728d61-a38e-4969-9f8d-4e33344431be.json"/>
    <s v="Simple"/>
    <x v="1"/>
    <n v="2"/>
    <n v="2"/>
    <s v="1 attribute"/>
    <s v="New SIR JSON"/>
    <s v="v2.3"/>
    <x v="0"/>
    <x v="3"/>
    <m/>
    <x v="3"/>
    <m/>
    <m/>
    <m/>
    <m/>
    <m/>
    <m/>
    <m/>
  </r>
  <r>
    <n v="32"/>
    <m/>
    <m/>
    <x v="11"/>
    <s v="CER"/>
    <s v="06595f53-381e-4963-8f9b-4c8447dea555"/>
    <s v="GOODS CERTIFICAT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3"/>
    <m/>
    <m/>
    <x v="11"/>
    <s v="ILIC"/>
    <s v="6faf8993-4b7e-4054-b932-0417de638bc8"/>
    <s v="IMPORT LICENS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4"/>
    <m/>
    <m/>
    <x v="12"/>
    <s v="INV"/>
    <s v="e4ab8623-c01b-4310-b3b1-d6550e6b6da6"/>
    <s v="Commerical Invoice is required - XC"/>
    <s v="802844e1-49cf-4769-882e-9f66271c9d2d.json"/>
    <s v="Simple"/>
    <x v="2"/>
    <n v="2"/>
    <n v="2"/>
    <s v="1 attribute"/>
    <s v="New SIR JSON"/>
    <m/>
    <x v="0"/>
    <x v="1"/>
    <m/>
    <x v="1"/>
    <m/>
    <m/>
    <m/>
    <m/>
    <m/>
    <m/>
    <m/>
  </r>
  <r>
    <n v="35"/>
    <m/>
    <m/>
    <x v="12"/>
    <s v="PII"/>
    <s v="946b08d6-f18d-4cb6-a5f1-4888f1a5b646"/>
    <s v="Personal Identification - Composed - XC"/>
    <s v="fa542918-fa00-4953-9c8a-0e1db82ebb33.json"/>
    <s v="Medium"/>
    <x v="2"/>
    <n v="6"/>
    <n v="4"/>
    <s v="3 attribute_x000a_2 rule"/>
    <s v="New SIR JSON"/>
    <s v="v1.8"/>
    <x v="0"/>
    <x v="1"/>
    <m/>
    <x v="3"/>
    <m/>
    <m/>
    <m/>
    <m/>
    <m/>
    <m/>
    <s v="Defect - 762728"/>
  </r>
  <r>
    <n v="36"/>
    <m/>
    <m/>
    <x v="12"/>
    <s v="MED"/>
    <s v="_x000a_f64699c6-31db-456c-947a-cf86a8326f18"/>
    <s v="Ministry of Health Permit - XC"/>
    <m/>
    <s v="Medium"/>
    <x v="2"/>
    <n v="8"/>
    <n v="4"/>
    <s v="4 attribute_x000a_3 rule"/>
    <s v="New SIR JSON"/>
    <m/>
    <x v="1"/>
    <x v="1"/>
    <m/>
    <x v="1"/>
    <m/>
    <m/>
    <m/>
    <m/>
    <m/>
    <m/>
    <m/>
  </r>
  <r>
    <n v="37"/>
    <m/>
    <m/>
    <x v="12"/>
    <s v="FOOD"/>
    <s v="7e2eaccf-bca9-4bf9-8d0c-d005c71dc631"/>
    <s v="Food Item Imports - XC"/>
    <m/>
    <s v="Simple"/>
    <x v="1"/>
    <n v="2"/>
    <n v="2"/>
    <s v="2 attribute"/>
    <s v="New SIR JSON"/>
    <s v="v1.8"/>
    <x v="1"/>
    <x v="1"/>
    <m/>
    <x v="1"/>
    <m/>
    <m/>
    <m/>
    <m/>
    <m/>
    <m/>
    <m/>
  </r>
  <r>
    <n v="38"/>
    <m/>
    <m/>
    <x v="12"/>
    <s v="ZOOT_PHYT"/>
    <s v="5363dbfc-7bc6-44cc-86bb-28ac9902728a"/>
    <s v="Phytosanitary_Zoosanitary Certificate required - XC"/>
    <m/>
    <s v="Simple"/>
    <x v="1"/>
    <n v="2"/>
    <n v="2"/>
    <s v="3 attribute"/>
    <m/>
    <s v="v1.8"/>
    <x v="1"/>
    <x v="1"/>
    <m/>
    <x v="2"/>
    <m/>
    <m/>
    <m/>
    <m/>
    <m/>
    <m/>
    <m/>
  </r>
  <r>
    <n v="39"/>
    <m/>
    <m/>
    <x v="12"/>
    <s v="CPPY"/>
    <s v="ab097089-4df4-458e-ad53-a83553f51b67"/>
    <s v="Proof of Payment Document -Consignee - XC"/>
    <s v="2c96e333-0b41-4771-b954-a6e04d1048ba.json"/>
    <s v="Simple"/>
    <x v="1"/>
    <n v="2"/>
    <n v="2"/>
    <s v="1 attribute"/>
    <s v="New SIR"/>
    <s v="v1.8"/>
    <x v="0"/>
    <x v="1"/>
    <m/>
    <x v="1"/>
    <m/>
    <m/>
    <m/>
    <m/>
    <m/>
    <m/>
    <s v="Defect - 762738"/>
  </r>
  <r>
    <n v="40"/>
    <m/>
    <m/>
    <x v="12"/>
    <s v="ELEC"/>
    <s v="dc414c3d-a17a-41b7-ad96-d22443cc7e88"/>
    <s v="Shipment Documentation Required - XC"/>
    <m/>
    <s v="Simple"/>
    <x v="1"/>
    <n v="2"/>
    <n v="2"/>
    <s v="1 attribute"/>
    <m/>
    <s v="v1.8"/>
    <x v="1"/>
    <x v="1"/>
    <m/>
    <x v="1"/>
    <m/>
    <m/>
    <m/>
    <m/>
    <m/>
    <m/>
    <m/>
  </r>
  <r>
    <n v="41"/>
    <m/>
    <m/>
    <x v="12"/>
    <s v="AGLS"/>
    <s v="c5955508-5239-49d0-8f4e-9104936bbc77"/>
    <s v="Agricultural or Livestock Permit - XC"/>
    <m/>
    <s v="Medium"/>
    <x v="1"/>
    <n v="6.5"/>
    <n v="4"/>
    <s v="3 attribute _x000a_2 Rules"/>
    <s v="New SIR JSON"/>
    <s v="v1.8"/>
    <x v="1"/>
    <x v="1"/>
    <m/>
    <x v="1"/>
    <m/>
    <m/>
    <m/>
    <m/>
    <m/>
    <m/>
    <m/>
  </r>
  <r>
    <n v="42"/>
    <m/>
    <m/>
    <x v="12"/>
    <s v="DUXM"/>
    <s v="_x000a_e8ab1d40-65f7-4e2f-b87f-7d976dad0c86"/>
    <s v="Duty exemption confirmation - XC"/>
    <m/>
    <s v="Complex"/>
    <x v="2"/>
    <n v="10"/>
    <n v="4"/>
    <s v="5 attribute_x000a_2 Rule"/>
    <s v="New SIR JSON"/>
    <s v="v1.2"/>
    <x v="1"/>
    <x v="1"/>
    <m/>
    <x v="1"/>
    <m/>
    <m/>
    <m/>
    <m/>
    <m/>
    <m/>
    <m/>
  </r>
  <r>
    <n v="43"/>
    <m/>
    <m/>
    <x v="12"/>
    <s v="SSPT"/>
    <m/>
    <s v="Ship Details Confirmation"/>
    <m/>
    <s v="Medium"/>
    <x v="2"/>
    <n v="6"/>
    <n v="2"/>
    <s v="4 attribute"/>
    <s v="New SIR JSON"/>
    <s v="v1.2"/>
    <x v="2"/>
    <x v="2"/>
    <m/>
    <x v="2"/>
    <m/>
    <m/>
    <m/>
    <m/>
    <m/>
    <m/>
    <s v=" xpath  dependency"/>
  </r>
  <r>
    <n v="44"/>
    <m/>
    <m/>
    <x v="13"/>
    <s v="DUXM"/>
    <s v="e8ab1d40-65f7-4e2f-b87f-7d976dad0c86"/>
    <s v="Duty exemption confirmation - DO"/>
    <s v="db4d7381-c2b2-4fc1-93cb-ec7b7f8e43f5.json"/>
    <s v="Simple"/>
    <x v="0"/>
    <n v="2"/>
    <n v="2"/>
    <s v="1 attribute"/>
    <s v="New SIR JSON"/>
    <m/>
    <x v="0"/>
    <x v="0"/>
    <m/>
    <x v="0"/>
    <m/>
    <m/>
    <m/>
    <m/>
    <m/>
    <m/>
    <m/>
  </r>
  <r>
    <n v="45"/>
    <m/>
    <m/>
    <x v="13"/>
    <s v="CPPY"/>
    <s v="ab097089-4df4-458e-ad53-a83553f51b67"/>
    <s v="Proof of Payment Composed - DO"/>
    <s v="a5e6599a-b3ee-4258-94af-27e84857775c.json"/>
    <s v="Simple"/>
    <x v="0"/>
    <n v="2"/>
    <n v="2"/>
    <s v="1 attribute"/>
    <s v="New SIR JSON"/>
    <m/>
    <x v="0"/>
    <x v="0"/>
    <m/>
    <x v="0"/>
    <m/>
    <m/>
    <m/>
    <m/>
    <m/>
    <m/>
    <m/>
  </r>
  <r>
    <n v="46"/>
    <m/>
    <m/>
    <x v="13"/>
    <s v="IADR"/>
    <s v="e313e062-2361-4335-bc37-d70e24699549"/>
    <s v="IOR Address - DO"/>
    <s v="2730e8a2-09df-4c7f-b7f5-1e17e996918e.json"/>
    <s v="Medium"/>
    <x v="0"/>
    <n v="6"/>
    <n v="4"/>
    <s v="4 attributes"/>
    <s v="New SIR JSON"/>
    <m/>
    <x v="0"/>
    <x v="0"/>
    <m/>
    <x v="0"/>
    <m/>
    <m/>
    <m/>
    <m/>
    <m/>
    <m/>
    <m/>
  </r>
  <r>
    <n v="47"/>
    <m/>
    <m/>
    <x v="13"/>
    <s v="PERS"/>
    <s v="3c092920-4c97-4f66-ad0b-d391ddfa4fa6"/>
    <s v="Personal Effects relief confirmation - DO"/>
    <s v="c5add819-c3f9-4584-9a9c-89a1fa1fcf4a.json"/>
    <s v="Simple"/>
    <x v="0"/>
    <n v="2"/>
    <n v="2"/>
    <s v="1 attribute"/>
    <s v="New SIR JSON"/>
    <m/>
    <x v="4"/>
    <x v="0"/>
    <m/>
    <x v="1"/>
    <m/>
    <m/>
    <m/>
    <m/>
    <m/>
    <m/>
    <m/>
  </r>
  <r>
    <n v="48"/>
    <m/>
    <m/>
    <x v="13"/>
    <s v="PHYT"/>
    <s v="a7bef054-de8f-4fc6-aad5-1a64ba7c8058"/>
    <s v="Phytosanitary Certificate Required - DO"/>
    <s v="daea2c70-e627-4e24-a530-6c0e00763987.json"/>
    <s v="Simple"/>
    <x v="0"/>
    <n v="2"/>
    <n v="2"/>
    <s v="1 attribute"/>
    <s v="New SIR JSON"/>
    <m/>
    <x v="0"/>
    <x v="0"/>
    <m/>
    <x v="1"/>
    <m/>
    <m/>
    <m/>
    <m/>
    <m/>
    <m/>
    <m/>
  </r>
  <r>
    <n v="49"/>
    <m/>
    <m/>
    <x v="13"/>
    <s v="CER"/>
    <s v="_x000a_06595f53-381e-4963-8f9b-4c8447dea555"/>
    <s v="Goods Import License - DO"/>
    <s v="e0fe2ca7-1d7d-41a9-bc88-9db7e1dcd8d8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0"/>
    <m/>
    <m/>
    <x v="13"/>
    <s v="ZOOT_PHYT"/>
    <s v="5363dbfc-7bc6-44cc-86bb-28ac9902728a"/>
    <s v="Phytosanitary_Zoosanitary Certificate required - DO"/>
    <s v="a5a27f7e-53ce-4c00-a60d-92253f265e8c.json"/>
    <s v="Simple"/>
    <x v="3"/>
    <n v="3"/>
    <n v="2"/>
    <s v="2 attribute"/>
    <s v="New SIR JSON"/>
    <s v="v1.8"/>
    <x v="0"/>
    <x v="0"/>
    <m/>
    <x v="1"/>
    <m/>
    <m/>
    <m/>
    <m/>
    <m/>
    <m/>
    <m/>
  </r>
  <r>
    <n v="51"/>
    <m/>
    <m/>
    <x v="13"/>
    <s v="IRID"/>
    <s v="_x000a_91a372ee-50b6-4e4c-8952-167acaea87ea"/>
    <s v="Importer Registration ID - DO"/>
    <s v="36f34943-2f09-422a-a8b1-75aafd6755c9.json"/>
    <s v="Simple"/>
    <x v="3"/>
    <n v="2"/>
    <n v="2"/>
    <s v="1 attribute"/>
    <s v="New SIR JSON"/>
    <s v="v1.8"/>
    <x v="1"/>
    <x v="1"/>
    <m/>
    <x v="1"/>
    <m/>
    <m/>
    <m/>
    <m/>
    <m/>
    <m/>
    <m/>
  </r>
  <r>
    <n v="52"/>
    <m/>
    <m/>
    <x v="13"/>
    <s v="MED"/>
    <s v="_x000a_f64699c6-31db-456c-947a-cf86a8326f18"/>
    <s v="Medical Goods License Required - DO"/>
    <s v="0a13a74a-3b90-4885-aa29-0f40d0702fdc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3"/>
    <m/>
    <m/>
    <x v="13"/>
    <s v="FOOD"/>
    <s v="7e2eaccf-bca9-4bf9-8d0c-d005c71dc631"/>
    <s v="Food Goods License - DO"/>
    <s v="79fc9b6c-015c-4c8a-bf3c-9d22c0e6a4c7.json"/>
    <s v="Simple"/>
    <x v="3"/>
    <n v="3"/>
    <n v="2"/>
    <s v="2 attribute"/>
    <s v="New SIR JSON"/>
    <s v="v1.8"/>
    <x v="0"/>
    <x v="0"/>
    <m/>
    <x v="0"/>
    <m/>
    <m/>
    <m/>
    <m/>
    <m/>
    <m/>
    <m/>
  </r>
  <r>
    <n v="54"/>
    <m/>
    <m/>
    <x v="13"/>
    <s v="DRUG"/>
    <s v="8edeb51d-d8e7-4fcd-a85c-577d04550778"/>
    <s v="Drug License - DO"/>
    <s v="0f6793b9-fb7e-433b-ae5e-c8dd499b36ff.json"/>
    <s v="Complex"/>
    <x v="1"/>
    <n v="12"/>
    <n v="2"/>
    <s v="9 attribute"/>
    <s v="New SIR"/>
    <s v="v2.1"/>
    <x v="3"/>
    <x v="1"/>
    <m/>
    <x v="1"/>
    <m/>
    <m/>
    <m/>
    <m/>
    <m/>
    <m/>
    <m/>
  </r>
  <r>
    <n v="55"/>
    <m/>
    <m/>
    <x v="13"/>
    <s v="QTY"/>
    <s v="_x000a_991156f7-3c86-40a5-b418-06834f8b128b"/>
    <s v="Item Quantity Required - DO"/>
    <s v="94678db0-0f3b-4107-8649-06f17b304bab.json"/>
    <s v="Simple"/>
    <x v="1"/>
    <n v="2"/>
    <n v="4"/>
    <s v="1 attribute"/>
    <s v="New SIR"/>
    <s v="v2.1"/>
    <x v="0"/>
    <x v="3"/>
    <m/>
    <x v="1"/>
    <m/>
    <m/>
    <m/>
    <m/>
    <m/>
    <m/>
    <m/>
  </r>
  <r>
    <n v="56"/>
    <m/>
    <m/>
    <x v="13"/>
    <s v="FTZ"/>
    <s v="02025431-52ef-4bfb-adf1-f80bae596ab7"/>
    <s v="Free Trade Zone Shipment - DO"/>
    <s v="b574c14f-9490-4b7b-b74a-a7de5033d14c.json"/>
    <s v="Simple"/>
    <x v="1"/>
    <n v="2"/>
    <n v="2"/>
    <s v="1 attribute"/>
    <s v="New SIR"/>
    <s v="v2.1"/>
    <x v="0"/>
    <x v="3"/>
    <m/>
    <x v="1"/>
    <m/>
    <m/>
    <m/>
    <m/>
    <m/>
    <m/>
    <m/>
  </r>
  <r>
    <n v="57"/>
    <m/>
    <m/>
    <x v="13"/>
    <s v="AUTH"/>
    <s v="_x000a_2bad716f-f42a-4d31-b1c7-f9e8b0508b0a"/>
    <s v="Clearance Authorization Required - DO"/>
    <s v="ae93903e-ef8b-47ee-9a55-abf799d3f5f3.json"/>
    <s v="Simple"/>
    <x v="1"/>
    <n v="2"/>
    <n v="4"/>
    <s v="1 attribute"/>
    <s v="New SIR"/>
    <s v="v2.1"/>
    <x v="0"/>
    <x v="3"/>
    <m/>
    <x v="1"/>
    <m/>
    <m/>
    <m/>
    <m/>
    <m/>
    <m/>
    <m/>
  </r>
  <r>
    <n v="58"/>
    <m/>
    <m/>
    <x v="13"/>
    <s v="IVAL"/>
    <s v="f20f8e34-f23a-44d4-b6d4-7ccb6085c97d"/>
    <s v="Item Value Confirmation - DO"/>
    <s v="b3dd0447-693b-4c6b-8376-580d4c0428cf.json"/>
    <s v="Simple"/>
    <x v="1"/>
    <n v="2"/>
    <n v="4"/>
    <s v="1 attribute"/>
    <s v="New SIR"/>
    <s v="v2.1"/>
    <x v="0"/>
    <x v="3"/>
    <m/>
    <x v="1"/>
    <m/>
    <m/>
    <m/>
    <m/>
    <m/>
    <m/>
    <m/>
  </r>
  <r>
    <n v="59"/>
    <m/>
    <m/>
    <x v="13"/>
    <s v="POA"/>
    <s v="_x000a_dfb77196-12f7-434c-9cab-deee448ad983"/>
    <s v="POA Composed - DO"/>
    <s v="d9f08186-cdc7-481f-a387-fab340519b96.json"/>
    <s v="Medium"/>
    <x v="1"/>
    <n v="4"/>
    <n v="4"/>
    <s v="1 attribute addition_x000a_2 Rule"/>
    <s v="Existing SIR"/>
    <s v="v2.1"/>
    <x v="5"/>
    <x v="3"/>
    <m/>
    <x v="1"/>
    <m/>
    <m/>
    <m/>
    <m/>
    <m/>
    <m/>
    <m/>
  </r>
  <r>
    <n v="60"/>
    <m/>
    <m/>
    <x v="14"/>
    <s v="RGR"/>
    <s v="40f0bf90-1b8a-4816-bef8-3225f0dd813d"/>
    <s v="Return goods relief - CR"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1"/>
    <m/>
    <m/>
    <x v="14"/>
    <s v="REXP"/>
    <s v="72da629b-e5b4-45c1-baf1-89b35ea1e939"/>
    <s v="Returns Original Export uploader - CL"/>
    <m/>
    <s v="Complex"/>
    <x v="1"/>
    <n v="18"/>
    <n v="12"/>
    <s v="10 attribute_x000a_6 Rule"/>
    <m/>
    <s v="v2.1"/>
    <x v="2"/>
    <x v="2"/>
    <m/>
    <x v="1"/>
    <m/>
    <m/>
    <m/>
    <m/>
    <m/>
    <m/>
    <s v=" xpath  dependency"/>
  </r>
  <r>
    <n v="62"/>
    <m/>
    <m/>
    <x v="14"/>
    <s v="DIPL"/>
    <s v="5070fa2c-f60a-44d0-82e3-0968ee295c06"/>
    <s v="Diplomatic exemption - CL"/>
    <s v="cd17200d-1e55-43b7-84eb-c025196ff023.json"/>
    <s v="Complex"/>
    <x v="3"/>
    <n v="18"/>
    <n v="12"/>
    <s v="10 attribute_x000a_6 Rule"/>
    <s v="New SIR JSON"/>
    <s v="v3.8"/>
    <x v="4"/>
    <x v="0"/>
    <m/>
    <x v="1"/>
    <m/>
    <m/>
    <m/>
    <m/>
    <m/>
    <m/>
    <m/>
  </r>
  <r>
    <n v="63"/>
    <m/>
    <m/>
    <x v="14"/>
    <s v="TXXM"/>
    <s v="22f50cd3-0572-4645-9c96-0c51fdbed355"/>
    <m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4"/>
    <m/>
    <m/>
    <x v="14"/>
    <s v="DOV"/>
    <s v="e9b031be-4bae-4049-94f4-9d8edeb4df08"/>
    <s v="Declaration of Value - CL"/>
    <s v="d091fec3-ea59-4302-8f47-e4036e740f38.json"/>
    <s v="Medium"/>
    <x v="1"/>
    <n v="6"/>
    <n v="6"/>
    <s v="3 attribute_x000a_1 Template"/>
    <s v="New SIR JSON"/>
    <s v="v2.1"/>
    <x v="3"/>
    <x v="3"/>
    <m/>
    <x v="3"/>
    <m/>
    <m/>
    <m/>
    <m/>
    <m/>
    <m/>
    <s v="Defect - 763608"/>
  </r>
  <r>
    <n v="65"/>
    <m/>
    <m/>
    <x v="14"/>
    <s v="PII"/>
    <s v="946b08d6-f18d-4cb6-a5f1-4888f1a5b646"/>
    <s v="Personal Identification - CL"/>
    <s v="d30f325a-7223-4396-8c0a-3e6a782e4145.json"/>
    <s v="Medium"/>
    <x v="3"/>
    <n v="8"/>
    <n v="16"/>
    <s v="1 attribute/rule addition. 1 Text change."/>
    <s v="Existing SIR.Maintain 2 version"/>
    <m/>
    <x v="4"/>
    <x v="0"/>
    <m/>
    <x v="1"/>
    <m/>
    <m/>
    <m/>
    <m/>
    <m/>
    <m/>
    <m/>
  </r>
  <r>
    <n v="66"/>
    <m/>
    <m/>
    <x v="14"/>
    <s v="PERS"/>
    <s v="3c092920-4c97-4f66-ad0b-d391ddfa4fa6"/>
    <s v="Personal/Commercial usage Consent - CL"/>
    <s v="091dadc3-c695-4fe0-82e2-ce5eb8b829ca.json"/>
    <s v="Complex"/>
    <x v="0"/>
    <n v="10"/>
    <n v="12"/>
    <s v="6 attribute addition_x000a_2 attribute deletion_x000a_4 Rules_x000a_"/>
    <s v="Existing SIR"/>
    <s v="V4.2"/>
    <x v="1"/>
    <x v="1"/>
    <m/>
    <x v="1"/>
    <m/>
    <m/>
    <m/>
    <m/>
    <m/>
    <m/>
    <m/>
  </r>
  <r>
    <n v="67"/>
    <m/>
    <m/>
    <x v="14"/>
    <s v="FOOD"/>
    <s v="_x000a_7e2eaccf-bca9-4bf9-8d0c-d005c71dc631"/>
    <s v="Ministry of Health Permit - CL"/>
    <s v="25a9e944-9c9e-4a33-a4e7-2cafbd89e25e.json"/>
    <s v="Medium"/>
    <x v="1"/>
    <n v="8"/>
    <n v="6"/>
    <s v="5 attribute _x000a_3 Template_x000a_2 Rule"/>
    <s v="Existing SIR"/>
    <s v="v2.1"/>
    <x v="5"/>
    <x v="0"/>
    <m/>
    <x v="1"/>
    <m/>
    <m/>
    <m/>
    <m/>
    <m/>
    <m/>
    <m/>
  </r>
  <r>
    <n v="68"/>
    <m/>
    <m/>
    <x v="15"/>
    <s v="PII"/>
    <s v="946b08d6-f18d-4cb6-a5f1-4888f1a5b646"/>
    <s v="Personal Identification - Composed - MA_x0009_"/>
    <s v="c02850d9-ade5-4586-b6d9-c14c72671c1d.json"/>
    <s v="Medium"/>
    <x v="2"/>
    <n v="6"/>
    <n v="4"/>
    <s v="3 attribute_x000a_2 Rule"/>
    <m/>
    <m/>
    <x v="3"/>
    <x v="1"/>
    <m/>
    <x v="1"/>
    <m/>
    <m/>
    <m/>
    <m/>
    <m/>
    <m/>
    <m/>
  </r>
  <r>
    <n v="69"/>
    <m/>
    <m/>
    <x v="15"/>
    <s v="INV"/>
    <s v="_x000a_e4ab8623-c01b-4310-b3b1-d6550e6b6da6"/>
    <s v="Commercial Invoice - MA"/>
    <s v="9a06413e-aef7-4c56-bcaf-be1e3f51887e.json"/>
    <s v="Simple"/>
    <x v="2"/>
    <n v="2"/>
    <n v="2"/>
    <s v="1 attribute"/>
    <s v="New SIR JSON"/>
    <m/>
    <x v="3"/>
    <x v="1"/>
    <m/>
    <x v="1"/>
    <m/>
    <m/>
    <m/>
    <m/>
    <m/>
    <m/>
    <m/>
  </r>
  <r>
    <n v="70"/>
    <m/>
    <m/>
    <x v="15"/>
    <s v="POA"/>
    <s v="dfb77196-12f7-434c-9cab-deee448ad983"/>
    <s v="Power of Attorney - MA"/>
    <s v="a3edf135-b422-44af-9618-5622ce9c7b82.json"/>
    <s v="Medium"/>
    <x v="3"/>
    <n v="4"/>
    <n v="2"/>
    <s v="1 attribute_x000a_1 Template"/>
    <s v="New SIR JSON"/>
    <m/>
    <x v="0"/>
    <x v="0"/>
    <m/>
    <x v="3"/>
    <m/>
    <m/>
    <m/>
    <m/>
    <m/>
    <m/>
    <s v="Defect - 764006"/>
  </r>
  <r>
    <n v="71"/>
    <m/>
    <m/>
    <x v="15"/>
    <s v="COO"/>
    <s v="80de4316-b8e0-4d9d-94bf-727a9e237e01"/>
    <s v="Country of Origin Preference - MA"/>
    <s v="334ebdd6-0aee-4d4a-8f40-37f096b45246.json"/>
    <s v="Simple"/>
    <x v="2"/>
    <n v="2"/>
    <n v="2"/>
    <s v="1 attribute"/>
    <m/>
    <m/>
    <x v="0"/>
    <x v="1"/>
    <s v="V1.2"/>
    <x v="3"/>
    <m/>
    <m/>
    <m/>
    <m/>
    <m/>
    <m/>
    <s v="Defect - 763288"/>
  </r>
  <r>
    <n v="72"/>
    <m/>
    <m/>
    <x v="15"/>
    <s v="MED"/>
    <s v="f64699c6-31db-456c-947a-cf86a8326f18"/>
    <s v="Medical Goods License Required - MA"/>
    <s v="4b351eb3-a479-40fd-9193-0c1da3abe060.json"/>
    <s v="Simple"/>
    <x v="2"/>
    <n v="2"/>
    <n v="2"/>
    <s v="1 attribute"/>
    <s v="New SIR"/>
    <s v="202303223_JO_GCCP_SIR"/>
    <x v="0"/>
    <x v="1"/>
    <s v="V1.2"/>
    <x v="3"/>
    <m/>
    <m/>
    <m/>
    <m/>
    <m/>
    <m/>
    <s v="Defect - 763288"/>
  </r>
  <r>
    <n v="73"/>
    <m/>
    <m/>
    <x v="16"/>
    <s v="PII"/>
    <s v="_x000a_946b08d6-f18d-4cb6-a5f1-4888f1a5b646"/>
    <s v="Personal Identification - JO"/>
    <s v="d50cc8d1-6052-47dc-8926-7bf6540b713e.json"/>
    <s v="Medium"/>
    <x v="3"/>
    <n v="8"/>
    <n v="6"/>
    <s v="4 attribute_x000a_3 Rule"/>
    <s v="New SIR"/>
    <s v="202303223_JO_GCCP_SIR"/>
    <x v="0"/>
    <x v="0"/>
    <m/>
    <x v="1"/>
    <m/>
    <m/>
    <m/>
    <m/>
    <m/>
    <m/>
    <m/>
  </r>
  <r>
    <n v="74"/>
    <m/>
    <m/>
    <x v="16"/>
    <s v="CPPY"/>
    <s v="ab097089-4df4-458e-ad53-a83553f51b67"/>
    <s v="Proof of Payment - JO"/>
    <s v="0dceaf58-bfbd-40f4-8701-96ea72ca9c14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5"/>
    <m/>
    <m/>
    <x v="16"/>
    <s v="CPOA"/>
    <s v="_x000a_6b0de858-535b-48b1-8d2f-4d9667a25ab0"/>
    <s v="Consignee Power of Attorney B2C - JO"/>
    <s v="538c7c37-8e1f-4048-b07b-a2a76b392b9c.json"/>
    <s v="Medium"/>
    <x v="3"/>
    <n v="4.5"/>
    <n v="2"/>
    <s v="1 attribute_x000a_2 Template"/>
    <s v="New SIR"/>
    <s v="202303223_JO_GCCP_SIR"/>
    <x v="0"/>
    <x v="0"/>
    <m/>
    <x v="1"/>
    <m/>
    <m/>
    <m/>
    <m/>
    <m/>
    <m/>
    <m/>
  </r>
  <r>
    <n v="76"/>
    <m/>
    <m/>
    <x v="16"/>
    <s v="COO"/>
    <s v="_x000a_80de4316-b8e0-4d9d-94bf-727a9e237e01"/>
    <s v="Country of Origin Preference - JO"/>
    <s v="96077045-65dc-49d3-a7fc-69610e66777a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7"/>
    <m/>
    <m/>
    <x v="16"/>
    <s v="BTID"/>
    <s v="607ab921-d397-499c-9a96-4fa8f026e01d"/>
    <s v="Business Tax Identification - JO"/>
    <s v="566ae893-2531-47dd-8149-e5a702352ccf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8"/>
    <m/>
    <m/>
    <x v="17"/>
    <s v="DES"/>
    <s v="98f5cf51-ac75-4461-a69f-48b211058bfc"/>
    <m/>
    <m/>
    <s v="Medium"/>
    <x v="0"/>
    <n v="7"/>
    <n v="4"/>
    <s v="4 attribute"/>
    <s v="New SIR"/>
    <m/>
    <x v="2"/>
    <x v="2"/>
    <m/>
    <x v="2"/>
    <m/>
    <m/>
    <m/>
    <m/>
    <m/>
    <m/>
    <s v=" xpath  dependency"/>
  </r>
  <r>
    <n v="79"/>
    <m/>
    <m/>
    <x v="17"/>
    <s v="INS"/>
    <s v="_x000a_a5c00c16-3375-438b-a8dd-d262222256dc"/>
    <m/>
    <m/>
    <s v="Medium"/>
    <x v="2"/>
    <n v="5"/>
    <n v="4"/>
    <s v="3 attribute"/>
    <s v="New SIR JSON"/>
    <m/>
    <x v="2"/>
    <x v="2"/>
    <m/>
    <x v="2"/>
    <m/>
    <m/>
    <m/>
    <m/>
    <m/>
    <m/>
    <s v=" xpath  dependency"/>
  </r>
  <r>
    <n v="80"/>
    <m/>
    <m/>
    <x v="18"/>
    <s v="POA"/>
    <s v="dfb77196-12f7-434c-9cab-deee448ad983"/>
    <m/>
    <m/>
    <s v="Simple"/>
    <x v="0"/>
    <n v="1"/>
    <n v="2"/>
    <s v="1 attribute"/>
    <s v="only text change"/>
    <m/>
    <x v="0"/>
    <x v="0"/>
    <m/>
    <x v="0"/>
    <s v="]"/>
    <m/>
    <m/>
    <m/>
    <m/>
    <m/>
    <m/>
  </r>
  <r>
    <n v="81"/>
    <m/>
    <m/>
    <x v="18"/>
    <s v="CPPY"/>
    <s v="ab097089-4df4-458e-ad53-a83553f51b67"/>
    <s v="Proof of Payment - Composed - SE"/>
    <s v="b7279fce-34b7-4c3d-bdc2-510c2f6dadda.json"/>
    <s v="Simple"/>
    <x v="0"/>
    <n v="1"/>
    <n v="2"/>
    <s v="1 attribute"/>
    <s v="only text change"/>
    <m/>
    <x v="0"/>
    <x v="0"/>
    <m/>
    <x v="0"/>
    <m/>
    <m/>
    <m/>
    <m/>
    <m/>
    <m/>
    <m/>
  </r>
  <r>
    <n v="82"/>
    <m/>
    <m/>
    <x v="18"/>
    <s v="AVI"/>
    <s v="ac52579a-004d-420a-8752-0cfdde22d06d"/>
    <s v="Airworthiness certificate for Sweden"/>
    <s v="fa7b4cd4-485b-488e-aef7-c46b0c02d08b.json"/>
    <s v="Simple"/>
    <x v="0"/>
    <n v="1"/>
    <n v="4"/>
    <s v="1 attribute"/>
    <s v="only text change"/>
    <m/>
    <x v="0"/>
    <x v="0"/>
    <m/>
    <x v="3"/>
    <m/>
    <m/>
    <m/>
    <m/>
    <m/>
    <m/>
    <s v="Defect 763274"/>
  </r>
  <r>
    <n v="83"/>
    <m/>
    <m/>
    <x v="18"/>
    <s v="DUXM"/>
    <s v="e8ab1d40-65f7-4e2f-b87f-7d976dad0c86"/>
    <s v="ATR Certificate for Sweden - SE"/>
    <s v="4319031e-00c0-4939-8d4e-c6aadf1979f4.json"/>
    <s v="Simple"/>
    <x v="0"/>
    <n v="1"/>
    <n v="4"/>
    <s v="1 attribute"/>
    <s v="only text change"/>
    <m/>
    <x v="0"/>
    <x v="0"/>
    <m/>
    <x v="1"/>
    <m/>
    <m/>
    <m/>
    <m/>
    <m/>
    <m/>
    <s v="After the clearance RTP only eCase allowes the changes in ONB bulk upload template"/>
  </r>
  <r>
    <n v="84"/>
    <m/>
    <m/>
    <x v="18"/>
    <s v="CPC"/>
    <s v="c1342133-808e-4110-8eff-398f4aa6c3a2"/>
    <s v="RNR Import Declaration for Sweden - SE"/>
    <s v="73220ccb-fdd6-4c5b-b9c5-dea3d43bd147.json"/>
    <s v="Simple"/>
    <x v="0"/>
    <n v="1"/>
    <n v="14"/>
    <s v="1 attribute"/>
    <s v="only text change"/>
    <m/>
    <x v="0"/>
    <x v="0"/>
    <m/>
    <x v="0"/>
    <m/>
    <m/>
    <m/>
    <m/>
    <m/>
    <m/>
    <s v="Deployment in progress"/>
  </r>
  <r>
    <n v="85"/>
    <m/>
    <m/>
    <x v="19"/>
    <s v="IRID"/>
    <s v="91a372ee-50b6-4e4c-8952-167acaea87ea"/>
    <s v="Importer Registration ID - GR"/>
    <s v="4aab7051-26d0-49e5-85dc-44008255eb43.json"/>
    <s v="Medium"/>
    <x v="3"/>
    <n v="4"/>
    <n v="2"/>
    <s v="2 attribute _x000a_1 hyperlink"/>
    <s v="New SIR JSON"/>
    <s v="v2.2.1"/>
    <x v="0"/>
    <x v="0"/>
    <m/>
    <x v="3"/>
    <m/>
    <m/>
    <m/>
    <m/>
    <m/>
    <m/>
    <s v="Defect - 764000"/>
  </r>
  <r>
    <n v="86"/>
    <m/>
    <m/>
    <x v="19"/>
    <s v="CPPY"/>
    <s v="ab097089-4df4-458e-ad53-a83553f51b67"/>
    <s v="Proof of Payment - GR"/>
    <s v="85b260ce-c25d-454f-9fff-ca789fd5f1b7.json"/>
    <s v="Simple"/>
    <x v="3"/>
    <n v="2"/>
    <n v="2"/>
    <s v="1 attribute"/>
    <s v="New SIR JSON"/>
    <s v="v2.2.1"/>
    <x v="0"/>
    <x v="0"/>
    <m/>
    <x v="0"/>
    <m/>
    <m/>
    <m/>
    <m/>
    <m/>
    <m/>
    <m/>
  </r>
  <r>
    <n v="87"/>
    <m/>
    <m/>
    <x v="19"/>
    <s v="AUTH"/>
    <s v="2bad716f-f42a-4d31-b1c7-f9e8b0508b0a"/>
    <s v="Clearance Authorization Required - GR"/>
    <s v="fddd1192-938e-4dc5-9067-1be361e73474.json"/>
    <s v="Complex"/>
    <x v="3"/>
    <n v="14"/>
    <n v="10"/>
    <s v="8 attributes_x000a_2 Rules"/>
    <s v="New SIR JSON"/>
    <m/>
    <x v="6"/>
    <x v="1"/>
    <m/>
    <x v="1"/>
    <m/>
    <m/>
    <m/>
    <m/>
    <m/>
    <m/>
    <m/>
  </r>
  <r>
    <n v="88"/>
    <m/>
    <m/>
    <x v="19"/>
    <s v="POA"/>
    <s v="_x000a_dfb77196-12f7-434c-9cab-deee448ad983"/>
    <s v="Power of Attorney - GR"/>
    <s v="1d2ef4ce-3577-4f3e-af6b-229b631fab27.json"/>
    <s v="Medium"/>
    <x v="0"/>
    <n v="4"/>
    <n v="2"/>
    <s v="1 attribute_x000a_1 Template_x000a_1 Hyperlink"/>
    <s v="New SIR JSON"/>
    <m/>
    <x v="0"/>
    <x v="0"/>
    <m/>
    <x v="0"/>
    <m/>
    <m/>
    <m/>
    <m/>
    <m/>
    <m/>
    <m/>
  </r>
  <r>
    <n v="89"/>
    <m/>
    <m/>
    <x v="19"/>
    <s v="PII"/>
    <m/>
    <m/>
    <m/>
    <s v="Medium"/>
    <x v="2"/>
    <n v="8"/>
    <n v="6"/>
    <s v="4 attribute_x000a_4 Rules"/>
    <s v="New SIR JSON"/>
    <m/>
    <x v="1"/>
    <x v="1"/>
    <m/>
    <x v="1"/>
    <m/>
    <m/>
    <m/>
    <m/>
    <m/>
    <m/>
    <m/>
  </r>
  <r>
    <n v="90"/>
    <m/>
    <m/>
    <x v="19"/>
    <s v="CER"/>
    <s v="06595f53-381e-4963-8f9b-4c8447dea555"/>
    <s v="Goods Import License - GR"/>
    <s v="0591e8db-0cda-4c17-ae9b-82ba59bad178.json"/>
    <s v="Simple"/>
    <x v="1"/>
    <n v="2"/>
    <n v="2"/>
    <s v="1 attribute"/>
    <s v="New SIR"/>
    <m/>
    <x v="0"/>
    <x v="3"/>
    <m/>
    <x v="1"/>
    <m/>
    <m/>
    <m/>
    <m/>
    <m/>
    <m/>
    <m/>
  </r>
  <r>
    <n v="91"/>
    <m/>
    <m/>
    <x v="19"/>
    <s v="REXP"/>
    <m/>
    <m/>
    <m/>
    <s v="Complex"/>
    <x v="2"/>
    <n v="16"/>
    <n v="20"/>
    <s v="8 attribute _x000a_6 Rules"/>
    <m/>
    <m/>
    <x v="1"/>
    <x v="1"/>
    <m/>
    <x v="1"/>
    <m/>
    <m/>
    <m/>
    <m/>
    <m/>
    <m/>
    <m/>
  </r>
  <r>
    <n v="92"/>
    <m/>
    <m/>
    <x v="19"/>
    <s v="INV"/>
    <s v="e4ab8623-c01b-4310-b3b1-d6550e6b6da6"/>
    <s v="Commercial Invoice - GR"/>
    <m/>
    <s v="Simple"/>
    <x v="1"/>
    <n v="2"/>
    <n v="2"/>
    <s v="1 attribute"/>
    <s v="New SIR"/>
    <m/>
    <x v="1"/>
    <x v="1"/>
    <m/>
    <x v="1"/>
    <m/>
    <m/>
    <m/>
    <m/>
    <m/>
    <m/>
    <m/>
  </r>
  <r>
    <n v="93"/>
    <m/>
    <m/>
    <x v="19"/>
    <s v="BKR"/>
    <s v="b4ab2221-aaac-4257-9178-323ede15f547"/>
    <s v="Broker Assignment Status Required - GR"/>
    <s v="eae59938-811d-42fc-90e4-6060b070c0d9.json"/>
    <s v="Simple"/>
    <x v="1"/>
    <n v="3"/>
    <n v="4"/>
    <s v="1 attribute_x000a_1 Rule"/>
    <s v="New SIR"/>
    <m/>
    <x v="0"/>
    <x v="3"/>
    <m/>
    <x v="1"/>
    <m/>
    <m/>
    <m/>
    <m/>
    <m/>
    <m/>
    <m/>
  </r>
  <r>
    <n v="94"/>
    <m/>
    <m/>
    <x v="19"/>
    <s v="CPC"/>
    <s v="c1342133-808e-4110-8eff-398f4aa6c3a2"/>
    <s v="Reason for Import - Composed - GR"/>
    <m/>
    <s v="Complex"/>
    <x v="1"/>
    <n v="18"/>
    <n v="10"/>
    <s v="10 attribute_x000a_3 Rules"/>
    <s v="New SIR JSON"/>
    <m/>
    <x v="1"/>
    <x v="1"/>
    <m/>
    <x v="1"/>
    <m/>
    <m/>
    <m/>
    <m/>
    <m/>
    <m/>
    <m/>
  </r>
  <r>
    <n v="95"/>
    <m/>
    <m/>
    <x v="20"/>
    <s v="IRID"/>
    <s v="91a372ee-50b6-4e4c-8952-167acaea87ea"/>
    <s v="EORI Details"/>
    <s v="b8dc9365-8f4d-450c-b30b-bebbff773724.json"/>
    <s v="Simple"/>
    <x v="0"/>
    <n v="2"/>
    <n v="6"/>
    <m/>
    <s v="Defect 759140"/>
    <m/>
    <x v="6"/>
    <x v="0"/>
    <m/>
    <x v="1"/>
    <m/>
    <m/>
    <m/>
    <m/>
    <m/>
    <m/>
    <s v="Included in wave 13 sc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32:F55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3" baseItem="3"/>
  </dataFields>
  <formats count="36"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15" type="button" dataOnly="0" labelOnly="1" outline="0"/>
    </format>
    <format dxfId="74">
      <pivotArea type="topRight" dataOnly="0" labelOnly="1" outline="0" fieldPosition="0"/>
    </format>
    <format dxfId="73">
      <pivotArea field="3" type="button" dataOnly="0" labelOnly="1" outline="0" axis="axisRow" fieldPosition="0"/>
    </format>
    <format dxfId="72">
      <pivotArea dataOnly="0" labelOnly="1" fieldPosition="0">
        <references count="1">
          <reference field="3" count="0"/>
        </references>
      </pivotArea>
    </format>
    <format dxfId="71">
      <pivotArea dataOnly="0" labelOnly="1" grandRow="1" outline="0" fieldPosition="0"/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15" type="button" dataOnly="0" labelOnly="1" outline="0"/>
    </format>
    <format dxfId="65">
      <pivotArea type="topRight" dataOnly="0" labelOnly="1" outline="0" fieldPosition="0"/>
    </format>
    <format dxfId="64">
      <pivotArea field="3" type="button" dataOnly="0" labelOnly="1" outline="0" axis="axisRow" fieldPosition="0"/>
    </format>
    <format dxfId="63">
      <pivotArea dataOnly="0" labelOnly="1" fieldPosition="0">
        <references count="1">
          <reference field="3" count="0"/>
        </references>
      </pivotArea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5" type="button" dataOnly="0" labelOnly="1" outline="0"/>
    </format>
    <format dxfId="56">
      <pivotArea type="topRight" dataOnly="0" labelOnly="1" outline="0" fieldPosition="0"/>
    </format>
    <format dxfId="55">
      <pivotArea field="3" type="button" dataOnly="0" labelOnly="1" outline="0" axis="axisRow" fieldPosition="0"/>
    </format>
    <format dxfId="54">
      <pivotArea dataOnly="0" labelOnly="1" fieldPosition="0">
        <references count="1">
          <reference field="3" count="0"/>
        </references>
      </pivotArea>
    </format>
    <format dxfId="53">
      <pivotArea dataOnly="0" labelOnly="1" grandRow="1" outline="0" fieldPosition="0"/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15" type="button" dataOnly="0" labelOnly="1" outline="0"/>
    </format>
    <format dxfId="47">
      <pivotArea type="topRight" dataOnly="0" labelOnly="1" outline="0" fieldPosition="0"/>
    </format>
    <format dxfId="46">
      <pivotArea field="3" type="button" dataOnly="0" labelOnly="1" outline="0" axis="axisRow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Row="1" outline="0" fieldPosition="0"/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59:I6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#" fld="0" subtotal="count" baseField="9" baseItem="0"/>
  </dataFields>
  <formats count="30"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field="15" type="button" dataOnly="0" labelOnly="1" outline="0" axis="axisCol" fieldPosition="0"/>
    </format>
    <format dxfId="104">
      <pivotArea type="topRight" dataOnly="0" labelOnly="1" outline="0" fieldPosition="0"/>
    </format>
    <format dxfId="103">
      <pivotArea field="9" type="button" dataOnly="0" labelOnly="1" outline="0" axis="axisRow" fieldPosition="0"/>
    </format>
    <format dxfId="102">
      <pivotArea dataOnly="0" labelOnly="1" fieldPosition="0">
        <references count="1">
          <reference field="9" count="0"/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1">
          <reference field="15" count="0"/>
        </references>
      </pivotArea>
    </format>
    <format dxfId="99">
      <pivotArea dataOnly="0" labelOnly="1" grandCol="1" outline="0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15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9" type="button" dataOnly="0" labelOnly="1" outline="0" axis="axisRow" fieldPosition="0"/>
    </format>
    <format dxfId="92">
      <pivotArea dataOnly="0" labelOnly="1" fieldPosition="0">
        <references count="1">
          <reference field="9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1">
          <reference field="15" count="0"/>
        </references>
      </pivotArea>
    </format>
    <format dxfId="89">
      <pivotArea dataOnly="0" labelOnly="1" grandCol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15" type="button" dataOnly="0" labelOnly="1" outline="0" axis="axisCol" fieldPosition="0"/>
    </format>
    <format dxfId="84">
      <pivotArea type="topRight" dataOnly="0" labelOnly="1" outline="0" fieldPosition="0"/>
    </format>
    <format dxfId="83">
      <pivotArea field="9" type="button" dataOnly="0" labelOnly="1" outline="0" axis="axisRow" fieldPosition="0"/>
    </format>
    <format dxfId="82">
      <pivotArea dataOnly="0" labelOnly="1" fieldPosition="0">
        <references count="1">
          <reference field="9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15" count="0"/>
        </references>
      </pivotArea>
    </format>
    <format dxfId="7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4:I27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#" fld="0" subtotal="count" baseField="3" baseItem="3"/>
  </dataFields>
  <formats count="40"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5" type="button" dataOnly="0" labelOnly="1" outline="0" axis="axisCol" fieldPosition="0"/>
    </format>
    <format dxfId="144">
      <pivotArea type="topRight" dataOnly="0" labelOnly="1" outline="0" fieldPosition="0"/>
    </format>
    <format dxfId="143">
      <pivotArea field="3" type="button" dataOnly="0" labelOnly="1" outline="0" axis="axisRow" fieldPosition="0"/>
    </format>
    <format dxfId="142">
      <pivotArea dataOnly="0" labelOnly="1" fieldPosition="0">
        <references count="1">
          <reference field="3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1">
          <reference field="15" count="0"/>
        </references>
      </pivotArea>
    </format>
    <format dxfId="139">
      <pivotArea dataOnly="0" labelOnly="1" grandCol="1" outline="0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15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3" type="button" dataOnly="0" labelOnly="1" outline="0" axis="axisRow" fieldPosition="0"/>
    </format>
    <format dxfId="132">
      <pivotArea dataOnly="0" labelOnly="1" fieldPosition="0">
        <references count="1">
          <reference field="3" count="0"/>
        </references>
      </pivotArea>
    </format>
    <format dxfId="131">
      <pivotArea dataOnly="0" labelOnly="1" grandRow="1" outline="0" fieldPosition="0"/>
    </format>
    <format dxfId="130">
      <pivotArea dataOnly="0" labelOnly="1" fieldPosition="0">
        <references count="1">
          <reference field="15" count="0"/>
        </references>
      </pivotArea>
    </format>
    <format dxfId="129">
      <pivotArea dataOnly="0" labelOnly="1" grandCol="1" outline="0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15" type="button" dataOnly="0" labelOnly="1" outline="0" axis="axisCol" fieldPosition="0"/>
    </format>
    <format dxfId="124">
      <pivotArea type="topRight" dataOnly="0" labelOnly="1" outline="0" fieldPosition="0"/>
    </format>
    <format dxfId="123">
      <pivotArea field="3" type="button" dataOnly="0" labelOnly="1" outline="0" axis="axisRow" fieldPosition="0"/>
    </format>
    <format dxfId="122">
      <pivotArea dataOnly="0" labelOnly="1" fieldPosition="0">
        <references count="1">
          <reference field="3" count="0"/>
        </references>
      </pivotArea>
    </format>
    <format dxfId="121">
      <pivotArea dataOnly="0" labelOnly="1" grandRow="1" outline="0" fieldPosition="0"/>
    </format>
    <format dxfId="120">
      <pivotArea dataOnly="0" labelOnly="1" fieldPosition="0">
        <references count="1">
          <reference field="15" count="0"/>
        </references>
      </pivotArea>
    </format>
    <format dxfId="119">
      <pivotArea dataOnly="0" labelOnly="1" grandCol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15" type="button" dataOnly="0" labelOnly="1" outline="0" axis="axisCol" fieldPosition="0"/>
    </format>
    <format dxfId="114">
      <pivotArea type="topRight" dataOnly="0" labelOnly="1" outline="0" fieldPosition="0"/>
    </format>
    <format dxfId="113">
      <pivotArea field="3" type="button" dataOnly="0" labelOnly="1" outline="0" axis="axisRow" fieldPosition="0"/>
    </format>
    <format dxfId="112">
      <pivotArea dataOnly="0" labelOnly="1" fieldPosition="0">
        <references count="1">
          <reference field="3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15" count="0"/>
        </references>
      </pivotArea>
    </format>
    <format dxfId="10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69:F7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axis="axisCol" showAll="0" sortType="ascending">
      <items count="9">
        <item x="1"/>
        <item x="3"/>
        <item x="2"/>
        <item x="0"/>
        <item m="1" x="6"/>
        <item m="1" x="5"/>
        <item m="1" x="7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9" baseItem="0"/>
  </dataFields>
  <formats count="27"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15" type="button" dataOnly="0" labelOnly="1" outline="0"/>
    </format>
    <format dxfId="171">
      <pivotArea type="topRight" dataOnly="0" labelOnly="1" outline="0" fieldPosition="0"/>
    </format>
    <format dxfId="170">
      <pivotArea field="9" type="button" dataOnly="0" labelOnly="1" outline="0" axis="axisRow" fieldPosition="0"/>
    </format>
    <format dxfId="169">
      <pivotArea dataOnly="0" labelOnly="1" fieldPosition="0">
        <references count="1">
          <reference field="9" count="0"/>
        </references>
      </pivotArea>
    </format>
    <format dxfId="168">
      <pivotArea dataOnly="0" labelOnly="1" grandRow="1" outline="0" fieldPosition="0"/>
    </format>
    <format dxfId="167">
      <pivotArea dataOnly="0" labelOnly="1" grandCol="1" outline="0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15" type="button" dataOnly="0" labelOnly="1" outline="0"/>
    </format>
    <format dxfId="162">
      <pivotArea type="topRight" dataOnly="0" labelOnly="1" outline="0" fieldPosition="0"/>
    </format>
    <format dxfId="161">
      <pivotArea field="9" type="button" dataOnly="0" labelOnly="1" outline="0" axis="axisRow" fieldPosition="0"/>
    </format>
    <format dxfId="160">
      <pivotArea dataOnly="0" labelOnly="1" fieldPosition="0">
        <references count="1">
          <reference field="9" count="0"/>
        </references>
      </pivotArea>
    </format>
    <format dxfId="159">
      <pivotArea dataOnly="0" labelOnly="1" grandRow="1" outline="0" fieldPosition="0"/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15" type="button" dataOnly="0" labelOnly="1" outline="0"/>
    </format>
    <format dxfId="153">
      <pivotArea type="topRight" dataOnly="0" labelOnly="1" outline="0" fieldPosition="0"/>
    </format>
    <format dxfId="152">
      <pivotArea field="9" type="button" dataOnly="0" labelOnly="1" outline="0" axis="axisRow" fieldPosition="0"/>
    </format>
    <format dxfId="151">
      <pivotArea dataOnly="0" labelOnly="1" fieldPosition="0">
        <references count="1">
          <reference field="9" count="0"/>
        </references>
      </pivotArea>
    </format>
    <format dxfId="150">
      <pivotArea dataOnly="0" labelOnly="1" grandRow="1" outline="0" fieldPosition="0"/>
    </format>
    <format dxfId="14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6" firstHeaderRow="1" firstDataRow="1" firstDataCol="1"/>
  <pivotFields count="6">
    <pivotField dataField="1"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Row" showAll="0">
      <items count="9">
        <item x="3"/>
        <item x="6"/>
        <item x="7"/>
        <item x="1"/>
        <item x="5"/>
        <item x="4"/>
        <item x="0"/>
        <item x="2"/>
        <item t="default"/>
      </items>
    </pivotField>
    <pivotField showAll="0"/>
    <pivotField showAll="0"/>
  </pivotFields>
  <rowFields count="2">
    <field x="2"/>
    <field x="3"/>
  </rowFields>
  <rowItems count="14">
    <i>
      <x/>
    </i>
    <i r="1">
      <x/>
    </i>
    <i>
      <x v="1"/>
    </i>
    <i r="1">
      <x v="5"/>
    </i>
    <i>
      <x v="2"/>
    </i>
    <i r="1">
      <x v="1"/>
    </i>
    <i r="1">
      <x v="7"/>
    </i>
    <i>
      <x v="3"/>
    </i>
    <i r="1">
      <x v="3"/>
    </i>
    <i r="1">
      <x v="6"/>
    </i>
    <i>
      <x v="4"/>
    </i>
    <i r="1">
      <x v="2"/>
    </i>
    <i r="1">
      <x v="4"/>
    </i>
    <i t="grand">
      <x/>
    </i>
  </rowItems>
  <colItems count="1">
    <i/>
  </colItems>
  <dataFields count="1">
    <dataField name="Count of Country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2:I85" firstHeaderRow="1" firstDataRow="1" firstDataCol="1"/>
  <pivotFields count="6">
    <pivotField axis="axisRow" showAll="0">
      <items count="12">
        <item x="2"/>
        <item x="5"/>
        <item x="6"/>
        <item x="9"/>
        <item x="7"/>
        <item x="10"/>
        <item x="0"/>
        <item x="1"/>
        <item x="3"/>
        <item x="8"/>
        <item x="4"/>
        <item t="default"/>
      </items>
    </pivotField>
    <pivotField axis="axisRow" showAll="0">
      <items count="23">
        <item x="18"/>
        <item x="14"/>
        <item x="8"/>
        <item x="15"/>
        <item x="5"/>
        <item x="10"/>
        <item x="19"/>
        <item x="11"/>
        <item x="17"/>
        <item x="12"/>
        <item x="16"/>
        <item x="9"/>
        <item x="0"/>
        <item x="1"/>
        <item x="7"/>
        <item x="20"/>
        <item x="13"/>
        <item x="6"/>
        <item x="2"/>
        <item x="3"/>
        <item x="4"/>
        <item m="1" x="2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43">
    <i>
      <x/>
    </i>
    <i r="1">
      <x v="13"/>
    </i>
    <i r="1">
      <x v="18"/>
    </i>
    <i>
      <x v="1"/>
    </i>
    <i r="1">
      <x v="13"/>
    </i>
    <i>
      <x v="2"/>
    </i>
    <i r="1">
      <x v="4"/>
    </i>
    <i r="1">
      <x v="17"/>
    </i>
    <i r="1">
      <x v="18"/>
    </i>
    <i r="1">
      <x v="19"/>
    </i>
    <i>
      <x v="3"/>
    </i>
    <i r="1">
      <x v="20"/>
    </i>
    <i>
      <x v="4"/>
    </i>
    <i r="1">
      <x v="2"/>
    </i>
    <i r="1">
      <x v="5"/>
    </i>
    <i r="1">
      <x v="11"/>
    </i>
    <i r="1">
      <x v="12"/>
    </i>
    <i r="1">
      <x v="14"/>
    </i>
    <i>
      <x v="5"/>
    </i>
    <i r="1">
      <x v="1"/>
    </i>
    <i r="1">
      <x v="3"/>
    </i>
    <i r="1">
      <x v="17"/>
    </i>
    <i>
      <x v="6"/>
    </i>
    <i r="1">
      <x v="12"/>
    </i>
    <i r="1">
      <x v="15"/>
    </i>
    <i>
      <x v="7"/>
    </i>
    <i r="1">
      <x v="13"/>
    </i>
    <i>
      <x v="8"/>
    </i>
    <i r="1">
      <x v="16"/>
    </i>
    <i r="1">
      <x v="18"/>
    </i>
    <i r="1">
      <x v="19"/>
    </i>
    <i>
      <x v="9"/>
    </i>
    <i r="1">
      <x v="2"/>
    </i>
    <i r="1">
      <x v="9"/>
    </i>
    <i>
      <x v="10"/>
    </i>
    <i r="1">
      <x/>
    </i>
    <i r="1">
      <x v="6"/>
    </i>
    <i r="1">
      <x v="7"/>
    </i>
    <i r="1">
      <x v="8"/>
    </i>
    <i r="1">
      <x v="10"/>
    </i>
    <i r="1">
      <x v="12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96" totalsRowShown="0" headerRowDxfId="42" headerRowBorderDxfId="41" tableBorderDxfId="40" totalsRowBorderDxfId="39">
  <autoFilter ref="A1:Z96">
    <filterColumn colId="3">
      <filters>
        <filter val="GR"/>
        <filter val="MA"/>
        <filter val="TR"/>
        <filter val="XC"/>
      </filters>
    </filterColumn>
    <filterColumn colId="9">
      <filters>
        <filter val="Vijay"/>
      </filters>
    </filterColumn>
    <filterColumn colId="15">
      <filters>
        <filter val="01 - Yet to start"/>
      </filters>
    </filterColumn>
    <filterColumn colId="16">
      <filters>
        <filter val="01 - Yet to start"/>
      </filters>
    </filterColumn>
  </autoFilter>
  <tableColumns count="26">
    <tableColumn id="1" name="#" dataDxfId="38"/>
    <tableColumn id="2" name="Global Hold Code" dataDxfId="37"/>
    <tableColumn id="3" name="Country Hold Code" dataDxfId="36"/>
    <tableColumn id="4" name="Country Code" dataDxfId="35"/>
    <tableColumn id="5" name="SIRG Code" dataDxfId="34"/>
    <tableColumn id="6" name="SIRG ID" dataDxfId="33"/>
    <tableColumn id="7" name="SIR Name" dataDxfId="32"/>
    <tableColumn id="8" name="JSON" dataDxfId="31"/>
    <tableColumn id="9" name="Complexity" dataDxfId="30"/>
    <tableColumn id="10" name="Assignee" dataDxfId="29"/>
    <tableColumn id="11" name="Hours (Portal)" dataDxfId="28"/>
    <tableColumn id="26" name="Portal QA Hrs(Functionality except localization)" dataDxfId="27"/>
    <tableColumn id="12" name="Components" dataDxfId="26"/>
    <tableColumn id="13" name="Comments" dataDxfId="25"/>
    <tableColumn id="14" name="Template Version" dataDxfId="24"/>
    <tableColumn id="15" name="Config Status" dataDxfId="23"/>
    <tableColumn id="16" name="Localization Status" dataDxfId="22"/>
    <tableColumn id="17" name="QA Testing Template Version" dataDxfId="21"/>
    <tableColumn id="18" name="QA status" dataDxfId="20"/>
    <tableColumn id="19" name="Portal Team Target Date" dataDxfId="19"/>
    <tableColumn id="20" name="Portal Delivered Date" dataDxfId="18"/>
    <tableColumn id="21" name="eCase Team Target Date" dataDxfId="17"/>
    <tableColumn id="22" name="Ecase Delivered Date" dataDxfId="16"/>
    <tableColumn id="23" name="Localization Portal Target Date" dataDxfId="15"/>
    <tableColumn id="24" name="FIT - QA/Testing" dataDxfId="14"/>
    <tableColumn id="25" name="Work 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19" totalsRowShown="0" headerRowDxfId="12" dataDxfId="11">
  <autoFilter ref="A1:K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ountry Code" dataDxfId="10"/>
    <tableColumn id="2" name="Country Name" dataDxfId="9"/>
    <tableColumn id="3" name="RTC number" dataDxfId="8"/>
    <tableColumn id="4" name="Sent to Business" dataDxfId="7"/>
    <tableColumn id="5" name="Received date" dataDxfId="6"/>
    <tableColumn id="6" name="Update" dataDxfId="5"/>
    <tableColumn id="7" name="Assignee" dataDxfId="4"/>
    <tableColumn id="8" name="Country Localization (Static/Dynamic) Status" dataDxfId="3"/>
    <tableColumn id="9" name="Status" dataDxfId="2"/>
    <tableColumn id="10" name="Work comments" dataDxfId="1"/>
    <tableColumn id="11" name="UAT readines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tc.prg-dc.dhl.com:9443/jazz/web/projects/Customs%20Customer%20Contact%20Portal%20(CM)" TargetMode="External"/><Relationship Id="rId2" Type="http://schemas.openxmlformats.org/officeDocument/2006/relationships/hyperlink" Target="https://rtc.prg-dc.dhl.com:9443/jazz/web/projects/Customs%20Customer%20Contact%20Portal%20(CM)" TargetMode="External"/><Relationship Id="rId1" Type="http://schemas.openxmlformats.org/officeDocument/2006/relationships/hyperlink" Target="https://rtc.prg-dc.dhl.com:9443/jazz/web/projects/Customs%20Customer%20Contact%20Portal%20(CM)" TargetMode="External"/><Relationship Id="rId5" Type="http://schemas.openxmlformats.org/officeDocument/2006/relationships/hyperlink" Target="https://rtc.prg-dc.dhl.com:9443/jazz/web/projects/Customs%20Customer%20Contact%20Portal%20(CM)" TargetMode="External"/><Relationship Id="rId4" Type="http://schemas.openxmlformats.org/officeDocument/2006/relationships/hyperlink" Target="https://rtc.prg-dc.dhl.com:9443/jazz/web/projects/Customs%20Customer%20Contact%20Portal%20(CM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showGridLines="0" topLeftCell="A53" workbookViewId="0">
      <selection activeCell="G35" sqref="G35"/>
    </sheetView>
  </sheetViews>
  <sheetFormatPr defaultColWidth="8.7109375" defaultRowHeight="14.25"/>
  <cols>
    <col min="1" max="1" width="19.85546875" style="72" bestFit="1" customWidth="1"/>
    <col min="2" max="2" width="19.42578125" style="72" bestFit="1" customWidth="1"/>
    <col min="3" max="3" width="16.140625" style="72" bestFit="1" customWidth="1"/>
    <col min="4" max="4" width="28.42578125" style="72" bestFit="1" customWidth="1"/>
    <col min="5" max="5" width="18.85546875" style="72" bestFit="1" customWidth="1"/>
    <col min="6" max="6" width="18.28515625" style="72" bestFit="1" customWidth="1"/>
    <col min="7" max="7" width="13.5703125" style="72" bestFit="1" customWidth="1"/>
    <col min="8" max="8" width="10.7109375" style="72" bestFit="1" customWidth="1"/>
    <col min="9" max="9" width="12.28515625" style="72" bestFit="1" customWidth="1"/>
    <col min="10" max="10" width="8.7109375" style="72"/>
    <col min="11" max="11" width="26" style="72" bestFit="1" customWidth="1"/>
    <col min="12" max="12" width="25.28515625" style="72" bestFit="1" customWidth="1"/>
    <col min="13" max="16384" width="8.7109375" style="72"/>
  </cols>
  <sheetData>
    <row r="2" spans="1:15">
      <c r="A2" s="80" t="s">
        <v>0</v>
      </c>
    </row>
    <row r="3" spans="1:15">
      <c r="A3" s="72" t="s">
        <v>1</v>
      </c>
      <c r="B3" s="79">
        <f>K5/L5</f>
        <v>0.54736842105263162</v>
      </c>
      <c r="E3" s="74"/>
      <c r="K3" s="140" t="str">
        <f>K11</f>
        <v>05 - eCase config completed</v>
      </c>
      <c r="L3" s="140" t="s">
        <v>2</v>
      </c>
    </row>
    <row r="4" spans="1:15" hidden="1">
      <c r="A4" s="200" t="s">
        <v>3</v>
      </c>
      <c r="B4" s="200" t="s">
        <v>4</v>
      </c>
      <c r="C4" s="201"/>
      <c r="D4" s="201"/>
      <c r="E4" s="201"/>
      <c r="F4" s="201"/>
      <c r="G4" s="201"/>
      <c r="H4" s="201"/>
      <c r="I4" s="201"/>
      <c r="K4" s="140"/>
      <c r="L4" s="140"/>
    </row>
    <row r="5" spans="1:15">
      <c r="A5" s="200" t="s">
        <v>5</v>
      </c>
      <c r="B5" s="201" t="s">
        <v>6</v>
      </c>
      <c r="C5" s="201" t="s">
        <v>7</v>
      </c>
      <c r="D5" s="201" t="s">
        <v>8</v>
      </c>
      <c r="E5" s="201" t="s">
        <v>9</v>
      </c>
      <c r="F5" s="201" t="s">
        <v>10</v>
      </c>
      <c r="G5" s="201" t="s">
        <v>11</v>
      </c>
      <c r="H5" s="201" t="s">
        <v>12</v>
      </c>
      <c r="I5" s="201" t="s">
        <v>2</v>
      </c>
      <c r="K5" s="140">
        <f>COUNTIF(Table1[Config Status],"="&amp;K12)</f>
        <v>52</v>
      </c>
      <c r="L5" s="140">
        <f>COUNT(Table1['#])</f>
        <v>95</v>
      </c>
    </row>
    <row r="6" spans="1:15">
      <c r="A6" s="201" t="s">
        <v>13</v>
      </c>
      <c r="B6" s="201"/>
      <c r="C6" s="201"/>
      <c r="D6" s="201"/>
      <c r="E6" s="201"/>
      <c r="F6" s="201"/>
      <c r="G6" s="201">
        <v>3</v>
      </c>
      <c r="H6" s="201">
        <v>3</v>
      </c>
      <c r="I6" s="201">
        <v>6</v>
      </c>
      <c r="K6" s="73" t="s">
        <v>14</v>
      </c>
    </row>
    <row r="7" spans="1:15">
      <c r="A7" s="201" t="s">
        <v>15</v>
      </c>
      <c r="B7" s="201"/>
      <c r="C7" s="201"/>
      <c r="D7" s="201"/>
      <c r="E7" s="201"/>
      <c r="F7" s="201"/>
      <c r="G7" s="201">
        <v>2</v>
      </c>
      <c r="H7" s="201"/>
      <c r="I7" s="201">
        <v>2</v>
      </c>
      <c r="K7" s="72" t="s">
        <v>6</v>
      </c>
    </row>
    <row r="8" spans="1:15">
      <c r="A8" s="201" t="s">
        <v>16</v>
      </c>
      <c r="B8" s="201"/>
      <c r="C8" s="201"/>
      <c r="D8" s="201"/>
      <c r="E8" s="201"/>
      <c r="F8" s="201"/>
      <c r="G8" s="201">
        <v>2</v>
      </c>
      <c r="H8" s="201"/>
      <c r="I8" s="201">
        <v>2</v>
      </c>
      <c r="K8" s="72" t="s">
        <v>7</v>
      </c>
    </row>
    <row r="9" spans="1:15">
      <c r="A9" s="201" t="s">
        <v>17</v>
      </c>
      <c r="B9" s="201">
        <v>1</v>
      </c>
      <c r="C9" s="201"/>
      <c r="D9" s="201">
        <v>1</v>
      </c>
      <c r="E9" s="201">
        <v>2</v>
      </c>
      <c r="F9" s="201">
        <v>1</v>
      </c>
      <c r="G9" s="201"/>
      <c r="H9" s="201">
        <v>3</v>
      </c>
      <c r="I9" s="201">
        <v>8</v>
      </c>
      <c r="K9" s="72" t="s">
        <v>8</v>
      </c>
    </row>
    <row r="10" spans="1:15">
      <c r="A10" s="201" t="s">
        <v>18</v>
      </c>
      <c r="B10" s="201"/>
      <c r="C10" s="201"/>
      <c r="D10" s="201"/>
      <c r="E10" s="201"/>
      <c r="F10" s="201"/>
      <c r="G10" s="201">
        <v>5</v>
      </c>
      <c r="H10" s="201"/>
      <c r="I10" s="201">
        <v>5</v>
      </c>
      <c r="K10" s="72" t="s">
        <v>9</v>
      </c>
    </row>
    <row r="11" spans="1:15">
      <c r="A11" s="201" t="s">
        <v>19</v>
      </c>
      <c r="B11" s="201">
        <v>1</v>
      </c>
      <c r="C11" s="201"/>
      <c r="D11" s="201">
        <v>1</v>
      </c>
      <c r="E11" s="201">
        <v>3</v>
      </c>
      <c r="F11" s="201">
        <v>1</v>
      </c>
      <c r="G11" s="201">
        <v>10</v>
      </c>
      <c r="H11" s="201"/>
      <c r="I11" s="201">
        <v>16</v>
      </c>
      <c r="K11" s="72" t="s">
        <v>10</v>
      </c>
      <c r="O11" s="74"/>
    </row>
    <row r="12" spans="1:15">
      <c r="A12" s="201" t="s">
        <v>20</v>
      </c>
      <c r="B12" s="201"/>
      <c r="C12" s="201"/>
      <c r="D12" s="201"/>
      <c r="E12" s="201"/>
      <c r="F12" s="201"/>
      <c r="G12" s="201"/>
      <c r="H12" s="201">
        <v>1</v>
      </c>
      <c r="I12" s="201">
        <v>1</v>
      </c>
      <c r="K12" s="72" t="s">
        <v>11</v>
      </c>
      <c r="O12" s="74"/>
    </row>
    <row r="13" spans="1:15">
      <c r="A13" s="201" t="s">
        <v>21</v>
      </c>
      <c r="B13" s="201"/>
      <c r="C13" s="201"/>
      <c r="D13" s="201"/>
      <c r="E13" s="201"/>
      <c r="F13" s="201"/>
      <c r="G13" s="201">
        <v>1</v>
      </c>
      <c r="H13" s="201"/>
      <c r="I13" s="201">
        <v>1</v>
      </c>
      <c r="K13" s="72" t="s">
        <v>12</v>
      </c>
    </row>
    <row r="14" spans="1:15">
      <c r="A14" s="201" t="s">
        <v>22</v>
      </c>
      <c r="B14" s="201"/>
      <c r="C14" s="201"/>
      <c r="D14" s="201"/>
      <c r="E14" s="201"/>
      <c r="F14" s="201"/>
      <c r="G14" s="201">
        <v>1</v>
      </c>
      <c r="H14" s="201"/>
      <c r="I14" s="201">
        <v>1</v>
      </c>
    </row>
    <row r="15" spans="1:15">
      <c r="A15" s="201" t="s">
        <v>23</v>
      </c>
      <c r="B15" s="201"/>
      <c r="C15" s="201"/>
      <c r="D15" s="201"/>
      <c r="E15" s="201"/>
      <c r="F15" s="201"/>
      <c r="G15" s="201">
        <v>2</v>
      </c>
      <c r="H15" s="201"/>
      <c r="I15" s="201">
        <v>2</v>
      </c>
    </row>
    <row r="16" spans="1:15">
      <c r="A16" s="201" t="s">
        <v>24</v>
      </c>
      <c r="B16" s="201"/>
      <c r="C16" s="201"/>
      <c r="D16" s="201"/>
      <c r="E16" s="201"/>
      <c r="F16" s="201"/>
      <c r="G16" s="201">
        <v>5</v>
      </c>
      <c r="H16" s="201"/>
      <c r="I16" s="201">
        <v>5</v>
      </c>
    </row>
    <row r="17" spans="1:13">
      <c r="A17" s="201" t="s">
        <v>25</v>
      </c>
      <c r="B17" s="201"/>
      <c r="C17" s="201"/>
      <c r="D17" s="201"/>
      <c r="E17" s="201"/>
      <c r="F17" s="201">
        <v>2</v>
      </c>
      <c r="G17" s="201">
        <v>3</v>
      </c>
      <c r="H17" s="201"/>
      <c r="I17" s="201">
        <v>5</v>
      </c>
    </row>
    <row r="18" spans="1:13">
      <c r="A18" s="201" t="s">
        <v>26</v>
      </c>
      <c r="B18" s="201">
        <v>1</v>
      </c>
      <c r="C18" s="201"/>
      <c r="D18" s="201"/>
      <c r="E18" s="201"/>
      <c r="F18" s="201">
        <v>2</v>
      </c>
      <c r="G18" s="201"/>
      <c r="H18" s="201"/>
      <c r="I18" s="201">
        <v>3</v>
      </c>
    </row>
    <row r="19" spans="1:13">
      <c r="A19" s="201" t="s">
        <v>27</v>
      </c>
      <c r="B19" s="201">
        <v>1</v>
      </c>
      <c r="C19" s="201"/>
      <c r="D19" s="201"/>
      <c r="E19" s="201"/>
      <c r="F19" s="201"/>
      <c r="G19" s="201">
        <v>1</v>
      </c>
      <c r="H19" s="201"/>
      <c r="I19" s="201">
        <v>2</v>
      </c>
    </row>
    <row r="20" spans="1:13">
      <c r="A20" s="201" t="s">
        <v>28</v>
      </c>
      <c r="B20" s="201"/>
      <c r="C20" s="201"/>
      <c r="D20" s="201"/>
      <c r="E20" s="201"/>
      <c r="F20" s="201"/>
      <c r="G20" s="201">
        <v>5</v>
      </c>
      <c r="H20" s="201"/>
      <c r="I20" s="201">
        <v>5</v>
      </c>
    </row>
    <row r="21" spans="1:13">
      <c r="A21" s="201" t="s">
        <v>29</v>
      </c>
      <c r="B21" s="201"/>
      <c r="C21" s="201"/>
      <c r="D21" s="201"/>
      <c r="E21" s="201"/>
      <c r="F21" s="201"/>
      <c r="G21" s="201"/>
      <c r="H21" s="201">
        <v>2</v>
      </c>
      <c r="I21" s="201">
        <v>2</v>
      </c>
    </row>
    <row r="22" spans="1:13">
      <c r="A22" s="201" t="s">
        <v>30</v>
      </c>
      <c r="B22" s="201">
        <v>2</v>
      </c>
      <c r="C22" s="201"/>
      <c r="D22" s="201"/>
      <c r="E22" s="201"/>
      <c r="F22" s="201"/>
      <c r="G22" s="201">
        <v>2</v>
      </c>
      <c r="H22" s="201"/>
      <c r="I22" s="201">
        <v>4</v>
      </c>
    </row>
    <row r="23" spans="1:13">
      <c r="A23" s="201" t="s">
        <v>31</v>
      </c>
      <c r="B23" s="201">
        <v>2</v>
      </c>
      <c r="C23" s="201"/>
      <c r="D23" s="201"/>
      <c r="E23" s="201"/>
      <c r="F23" s="201"/>
      <c r="G23" s="201">
        <v>2</v>
      </c>
      <c r="H23" s="201"/>
      <c r="I23" s="201">
        <v>4</v>
      </c>
    </row>
    <row r="24" spans="1:13">
      <c r="A24" s="201" t="s">
        <v>32</v>
      </c>
      <c r="B24" s="201">
        <v>6</v>
      </c>
      <c r="C24" s="201"/>
      <c r="D24" s="201"/>
      <c r="E24" s="201"/>
      <c r="F24" s="201"/>
      <c r="G24" s="201">
        <v>3</v>
      </c>
      <c r="H24" s="201">
        <v>1</v>
      </c>
      <c r="I24" s="201">
        <v>10</v>
      </c>
    </row>
    <row r="25" spans="1:13">
      <c r="A25" s="201" t="s">
        <v>33</v>
      </c>
      <c r="B25" s="201">
        <v>4</v>
      </c>
      <c r="C25" s="201">
        <v>1</v>
      </c>
      <c r="D25" s="201"/>
      <c r="E25" s="201"/>
      <c r="F25" s="201"/>
      <c r="G25" s="201">
        <v>5</v>
      </c>
      <c r="H25" s="201"/>
      <c r="I25" s="201">
        <v>10</v>
      </c>
    </row>
    <row r="26" spans="1:13">
      <c r="A26" s="201" t="s">
        <v>34</v>
      </c>
      <c r="B26" s="201"/>
      <c r="C26" s="201">
        <v>1</v>
      </c>
      <c r="D26" s="201"/>
      <c r="E26" s="201"/>
      <c r="F26" s="201"/>
      <c r="G26" s="201"/>
      <c r="H26" s="201"/>
      <c r="I26" s="201">
        <v>1</v>
      </c>
    </row>
    <row r="27" spans="1:13">
      <c r="A27" s="201" t="s">
        <v>2</v>
      </c>
      <c r="B27" s="201">
        <v>18</v>
      </c>
      <c r="C27" s="201">
        <v>2</v>
      </c>
      <c r="D27" s="201">
        <v>2</v>
      </c>
      <c r="E27" s="201">
        <v>5</v>
      </c>
      <c r="F27" s="201">
        <v>6</v>
      </c>
      <c r="G27" s="201">
        <v>52</v>
      </c>
      <c r="H27" s="201">
        <v>10</v>
      </c>
      <c r="I27" s="201">
        <v>95</v>
      </c>
    </row>
    <row r="28" spans="1:13" ht="15">
      <c r="A28" s="140"/>
      <c r="B28" s="140"/>
      <c r="C28" s="140"/>
      <c r="D28" s="140"/>
      <c r="E28" s="140"/>
      <c r="F28" s="140"/>
      <c r="G28" s="140"/>
      <c r="H28" s="140"/>
      <c r="I28"/>
    </row>
    <row r="29" spans="1:13">
      <c r="A29" s="80" t="s">
        <v>35</v>
      </c>
    </row>
    <row r="30" spans="1:13">
      <c r="A30" s="72" t="s">
        <v>36</v>
      </c>
      <c r="B30" s="79">
        <f>SUM(K34,L34)/M34</f>
        <v>0.3473684210526316</v>
      </c>
      <c r="K30" s="140"/>
      <c r="L30" s="140"/>
      <c r="M30" s="140"/>
    </row>
    <row r="31" spans="1:13">
      <c r="A31" s="72" t="s">
        <v>37</v>
      </c>
      <c r="B31" s="79">
        <f>L34/M34</f>
        <v>0.26315789473684209</v>
      </c>
      <c r="K31" s="155"/>
      <c r="L31" s="140"/>
      <c r="M31" s="140"/>
    </row>
    <row r="32" spans="1:13" ht="15" hidden="1">
      <c r="A32" s="200" t="s">
        <v>3</v>
      </c>
      <c r="B32" s="200" t="s">
        <v>4</v>
      </c>
      <c r="C32" s="201"/>
      <c r="D32" s="201"/>
      <c r="E32" s="201"/>
      <c r="F32" s="201"/>
      <c r="G32"/>
      <c r="H32"/>
    </row>
    <row r="33" spans="1:13" ht="15">
      <c r="A33" s="200" t="s">
        <v>5</v>
      </c>
      <c r="B33" s="201" t="s">
        <v>6</v>
      </c>
      <c r="C33" s="201" t="s">
        <v>38</v>
      </c>
      <c r="D33" s="201" t="s">
        <v>39</v>
      </c>
      <c r="E33" s="201" t="s">
        <v>40</v>
      </c>
      <c r="F33" s="201" t="s">
        <v>2</v>
      </c>
      <c r="G33" s="198" t="s">
        <v>41</v>
      </c>
      <c r="H33"/>
      <c r="K33" s="140" t="str">
        <f>K37</f>
        <v>02 - Fail</v>
      </c>
      <c r="L33" s="140" t="str">
        <f>K38</f>
        <v>03 - Func. Testing completed</v>
      </c>
      <c r="M33" s="140" t="s">
        <v>2</v>
      </c>
    </row>
    <row r="34" spans="1:13" ht="15">
      <c r="A34" s="201" t="s">
        <v>13</v>
      </c>
      <c r="B34" s="201"/>
      <c r="C34" s="201"/>
      <c r="D34" s="201">
        <v>3</v>
      </c>
      <c r="E34" s="201">
        <v>3</v>
      </c>
      <c r="F34" s="201">
        <v>6</v>
      </c>
      <c r="G34" s="197" t="str">
        <f>IF(COUNTIFS(Table1[[#All],[Country Code]],"="&amp;A34) = COUNTIFS(Table1[[#All],[Country Code]],"="&amp;A34,Table1[[#All],[QA status]],"="&amp;$K$38),"Ready for UAT", "QA in progress")</f>
        <v>QA in progress</v>
      </c>
      <c r="H34"/>
      <c r="K34" s="140">
        <f>COUNTIF(Table1[QA status],"="&amp;K37)</f>
        <v>8</v>
      </c>
      <c r="L34" s="140">
        <f>COUNTIF(Table1[QA status],"="&amp;K38)</f>
        <v>25</v>
      </c>
      <c r="M34" s="140">
        <f>COUNT(Table1['#])</f>
        <v>95</v>
      </c>
    </row>
    <row r="35" spans="1:13" ht="15">
      <c r="A35" s="201" t="s">
        <v>15</v>
      </c>
      <c r="B35" s="201"/>
      <c r="C35" s="201"/>
      <c r="D35" s="201">
        <v>2</v>
      </c>
      <c r="E35" s="201"/>
      <c r="F35" s="201">
        <v>2</v>
      </c>
      <c r="G35" s="197" t="str">
        <f>IF(COUNTIFS(Table1[[#All],[Country Code]],"="&amp;A35) = COUNTIFS(Table1[[#All],[Country Code]],"="&amp;A35,Table1[[#All],[QA status]],"="&amp;$K$38),"Ready for UAT", "QA in progress")</f>
        <v>Ready for UAT</v>
      </c>
      <c r="H35"/>
      <c r="K35" s="73" t="s">
        <v>42</v>
      </c>
    </row>
    <row r="36" spans="1:13" ht="15">
      <c r="A36" s="201" t="s">
        <v>16</v>
      </c>
      <c r="B36" s="201"/>
      <c r="C36" s="201"/>
      <c r="D36" s="201">
        <v>2</v>
      </c>
      <c r="E36" s="201"/>
      <c r="F36" s="201">
        <v>2</v>
      </c>
      <c r="G36" s="197" t="str">
        <f>IF(COUNTIFS(Table1[[#All],[Country Code]],"="&amp;A36) = COUNTIFS(Table1[[#All],[Country Code]],"="&amp;A36,Table1[[#All],[QA status]],"="&amp;$K$38),"Ready for UAT", "QA in progress")</f>
        <v>Ready for UAT</v>
      </c>
      <c r="H36"/>
      <c r="K36" s="72" t="s">
        <v>6</v>
      </c>
    </row>
    <row r="37" spans="1:13" ht="15">
      <c r="A37" s="201" t="s">
        <v>17</v>
      </c>
      <c r="B37" s="201">
        <v>7</v>
      </c>
      <c r="C37" s="201">
        <v>1</v>
      </c>
      <c r="D37" s="201"/>
      <c r="E37" s="201"/>
      <c r="F37" s="201">
        <v>8</v>
      </c>
      <c r="G37" s="197" t="str">
        <f>IF(COUNTIFS(Table1[[#All],[Country Code]],"="&amp;A37) = COUNTIFS(Table1[[#All],[Country Code]],"="&amp;A37,Table1[[#All],[QA status]],"="&amp;$K$38),"Ready for UAT", "QA in progress")</f>
        <v>QA in progress</v>
      </c>
      <c r="H37"/>
      <c r="K37" s="72" t="s">
        <v>38</v>
      </c>
    </row>
    <row r="38" spans="1:13" ht="15">
      <c r="A38" s="201" t="s">
        <v>18</v>
      </c>
      <c r="B38" s="201">
        <v>1</v>
      </c>
      <c r="C38" s="201"/>
      <c r="D38" s="201">
        <v>4</v>
      </c>
      <c r="E38" s="201"/>
      <c r="F38" s="201">
        <v>5</v>
      </c>
      <c r="G38" s="197" t="str">
        <f>IF(COUNTIFS(Table1[[#All],[Country Code]],"="&amp;A38) = COUNTIFS(Table1[[#All],[Country Code]],"="&amp;A38,Table1[[#All],[QA status]],"="&amp;$K$38),"Ready for UAT", "QA in progress")</f>
        <v>QA in progress</v>
      </c>
      <c r="H38"/>
      <c r="K38" s="72" t="s">
        <v>39</v>
      </c>
    </row>
    <row r="39" spans="1:13" ht="15">
      <c r="A39" s="201" t="s">
        <v>19</v>
      </c>
      <c r="B39" s="201">
        <v>12</v>
      </c>
      <c r="C39" s="201"/>
      <c r="D39" s="201">
        <v>4</v>
      </c>
      <c r="E39" s="201"/>
      <c r="F39" s="201">
        <v>16</v>
      </c>
      <c r="G39" s="197" t="str">
        <f>IF(COUNTIFS(Table1[[#All],[Country Code]],"="&amp;A39) = COUNTIFS(Table1[[#All],[Country Code]],"="&amp;A39,Table1[[#All],[QA status]],"="&amp;$K$38),"Ready for UAT", "QA in progress")</f>
        <v>QA in progress</v>
      </c>
      <c r="H39"/>
      <c r="K39" s="72" t="s">
        <v>40</v>
      </c>
    </row>
    <row r="40" spans="1:13" ht="15">
      <c r="A40" s="201" t="s">
        <v>20</v>
      </c>
      <c r="B40" s="201"/>
      <c r="C40" s="201"/>
      <c r="D40" s="201"/>
      <c r="E40" s="201">
        <v>1</v>
      </c>
      <c r="F40" s="201">
        <v>1</v>
      </c>
      <c r="G40" s="197" t="str">
        <f>IF(COUNTIFS(Table1[[#All],[Country Code]],"="&amp;A40) = COUNTIFS(Table1[[#All],[Country Code]],"="&amp;A40,Table1[[#All],[QA status]],"="&amp;$K$38),"Ready for UAT", "QA in progress")</f>
        <v>QA in progress</v>
      </c>
      <c r="H40"/>
    </row>
    <row r="41" spans="1:13" ht="15">
      <c r="A41" s="201" t="s">
        <v>21</v>
      </c>
      <c r="B41" s="201"/>
      <c r="C41" s="201"/>
      <c r="D41" s="201">
        <v>1</v>
      </c>
      <c r="E41" s="201"/>
      <c r="F41" s="201">
        <v>1</v>
      </c>
      <c r="G41" s="197" t="str">
        <f>IF(COUNTIFS(Table1[[#All],[Country Code]],"="&amp;A41) = COUNTIFS(Table1[[#All],[Country Code]],"="&amp;A41,Table1[[#All],[QA status]],"="&amp;$K$38),"Ready for UAT", "QA in progress")</f>
        <v>Ready for UAT</v>
      </c>
      <c r="H41"/>
    </row>
    <row r="42" spans="1:13" ht="15">
      <c r="A42" s="201" t="s">
        <v>22</v>
      </c>
      <c r="B42" s="201"/>
      <c r="C42" s="201"/>
      <c r="D42" s="201">
        <v>1</v>
      </c>
      <c r="E42" s="201"/>
      <c r="F42" s="201">
        <v>1</v>
      </c>
      <c r="G42" s="197" t="str">
        <f>IF(COUNTIFS(Table1[[#All],[Country Code]],"="&amp;A42) = COUNTIFS(Table1[[#All],[Country Code]],"="&amp;A42,Table1[[#All],[QA status]],"="&amp;$K$38),"Ready for UAT", "QA in progress")</f>
        <v>Ready for UAT</v>
      </c>
      <c r="H42"/>
    </row>
    <row r="43" spans="1:13" ht="15">
      <c r="A43" s="201" t="s">
        <v>23</v>
      </c>
      <c r="B43" s="201">
        <v>1</v>
      </c>
      <c r="C43" s="201"/>
      <c r="D43" s="201">
        <v>1</v>
      </c>
      <c r="E43" s="201"/>
      <c r="F43" s="201">
        <v>2</v>
      </c>
      <c r="G43" s="197" t="str">
        <f>IF(COUNTIFS(Table1[[#All],[Country Code]],"="&amp;A43) = COUNTIFS(Table1[[#All],[Country Code]],"="&amp;A43,Table1[[#All],[QA status]],"="&amp;$K$38),"Ready for UAT", "QA in progress")</f>
        <v>QA in progress</v>
      </c>
      <c r="H43"/>
    </row>
    <row r="44" spans="1:13" ht="15">
      <c r="A44" s="201" t="s">
        <v>24</v>
      </c>
      <c r="B44" s="201">
        <v>5</v>
      </c>
      <c r="C44" s="201"/>
      <c r="D44" s="201"/>
      <c r="E44" s="201"/>
      <c r="F44" s="201">
        <v>5</v>
      </c>
      <c r="G44" s="197" t="str">
        <f>IF(COUNTIFS(Table1[[#All],[Country Code]],"="&amp;A44) = COUNTIFS(Table1[[#All],[Country Code]],"="&amp;A44,Table1[[#All],[QA status]],"="&amp;$K$38),"Ready for UAT", "QA in progress")</f>
        <v>QA in progress</v>
      </c>
      <c r="H44"/>
    </row>
    <row r="45" spans="1:13" ht="15">
      <c r="A45" s="201" t="s">
        <v>25</v>
      </c>
      <c r="B45" s="201">
        <v>2</v>
      </c>
      <c r="C45" s="201">
        <v>3</v>
      </c>
      <c r="D45" s="201"/>
      <c r="E45" s="201"/>
      <c r="F45" s="201">
        <v>5</v>
      </c>
      <c r="G45" s="197" t="str">
        <f>IF(COUNTIFS(Table1[[#All],[Country Code]],"="&amp;A45) = COUNTIFS(Table1[[#All],[Country Code]],"="&amp;A45,Table1[[#All],[QA status]],"="&amp;$K$38),"Ready for UAT", "QA in progress")</f>
        <v>QA in progress</v>
      </c>
      <c r="H45"/>
    </row>
    <row r="46" spans="1:13" ht="15">
      <c r="A46" s="201" t="s">
        <v>26</v>
      </c>
      <c r="B46" s="201">
        <v>2</v>
      </c>
      <c r="C46" s="201"/>
      <c r="D46" s="201"/>
      <c r="E46" s="201">
        <v>1</v>
      </c>
      <c r="F46" s="201">
        <v>3</v>
      </c>
      <c r="G46" s="197" t="str">
        <f>IF(COUNTIFS(Table1[[#All],[Country Code]],"="&amp;A46) = COUNTIFS(Table1[[#All],[Country Code]],"="&amp;A46,Table1[[#All],[QA status]],"="&amp;$K$38),"Ready for UAT", "QA in progress")</f>
        <v>QA in progress</v>
      </c>
      <c r="H46"/>
    </row>
    <row r="47" spans="1:13" ht="15">
      <c r="A47" s="201" t="s">
        <v>27</v>
      </c>
      <c r="B47" s="201"/>
      <c r="C47" s="201"/>
      <c r="D47" s="201">
        <v>1</v>
      </c>
      <c r="E47" s="201">
        <v>1</v>
      </c>
      <c r="F47" s="201">
        <v>2</v>
      </c>
      <c r="G47" s="197" t="str">
        <f>IF(COUNTIFS(Table1[[#All],[Country Code]],"="&amp;A47) = COUNTIFS(Table1[[#All],[Country Code]],"="&amp;A47,Table1[[#All],[QA status]],"="&amp;$K$38),"Ready for UAT", "QA in progress")</f>
        <v>QA in progress</v>
      </c>
      <c r="H47"/>
    </row>
    <row r="48" spans="1:13" ht="15">
      <c r="A48" s="201" t="s">
        <v>28</v>
      </c>
      <c r="B48" s="201">
        <v>1</v>
      </c>
      <c r="C48" s="201">
        <v>1</v>
      </c>
      <c r="D48" s="201">
        <v>3</v>
      </c>
      <c r="E48" s="201"/>
      <c r="F48" s="201">
        <v>5</v>
      </c>
      <c r="G48" s="197" t="str">
        <f>IF(COUNTIFS(Table1[[#All],[Country Code]],"="&amp;A48) = COUNTIFS(Table1[[#All],[Country Code]],"="&amp;A48,Table1[[#All],[QA status]],"="&amp;$K$38),"Ready for UAT", "QA in progress")</f>
        <v>QA in progress</v>
      </c>
      <c r="H48"/>
    </row>
    <row r="49" spans="1:9" ht="15">
      <c r="A49" s="201" t="s">
        <v>29</v>
      </c>
      <c r="B49" s="201"/>
      <c r="C49" s="201"/>
      <c r="D49" s="201"/>
      <c r="E49" s="201">
        <v>2</v>
      </c>
      <c r="F49" s="201">
        <v>2</v>
      </c>
      <c r="G49" s="197" t="str">
        <f>IF(COUNTIFS(Table1[[#All],[Country Code]],"="&amp;A49) = COUNTIFS(Table1[[#All],[Country Code]],"="&amp;A49,Table1[[#All],[QA status]],"="&amp;$K$38),"Ready for UAT", "QA in progress")</f>
        <v>QA in progress</v>
      </c>
      <c r="H49"/>
    </row>
    <row r="50" spans="1:9" ht="15">
      <c r="A50" s="201" t="s">
        <v>30</v>
      </c>
      <c r="B50" s="201">
        <v>4</v>
      </c>
      <c r="C50" s="201"/>
      <c r="D50" s="201"/>
      <c r="E50" s="201"/>
      <c r="F50" s="201">
        <v>4</v>
      </c>
      <c r="G50" s="197" t="str">
        <f>IF(COUNTIFS(Table1[[#All],[Country Code]],"="&amp;A50) = COUNTIFS(Table1[[#All],[Country Code]],"="&amp;A50,Table1[[#All],[QA status]],"="&amp;$K$38),"Ready for UAT", "QA in progress")</f>
        <v>QA in progress</v>
      </c>
      <c r="H50"/>
    </row>
    <row r="51" spans="1:9" ht="15">
      <c r="A51" s="201" t="s">
        <v>31</v>
      </c>
      <c r="B51" s="201">
        <v>2</v>
      </c>
      <c r="C51" s="201">
        <v>1</v>
      </c>
      <c r="D51" s="201">
        <v>1</v>
      </c>
      <c r="E51" s="201"/>
      <c r="F51" s="201">
        <v>4</v>
      </c>
      <c r="G51" s="197" t="str">
        <f>IF(COUNTIFS(Table1[[#All],[Country Code]],"="&amp;A51) = COUNTIFS(Table1[[#All],[Country Code]],"="&amp;A51,Table1[[#All],[QA status]],"="&amp;$K$38),"Ready for UAT", "QA in progress")</f>
        <v>QA in progress</v>
      </c>
      <c r="H51"/>
    </row>
    <row r="52" spans="1:9" ht="15">
      <c r="A52" s="201" t="s">
        <v>32</v>
      </c>
      <c r="B52" s="201">
        <v>7</v>
      </c>
      <c r="C52" s="201">
        <v>1</v>
      </c>
      <c r="D52" s="201"/>
      <c r="E52" s="201">
        <v>2</v>
      </c>
      <c r="F52" s="201">
        <v>10</v>
      </c>
      <c r="G52" s="197" t="str">
        <f>IF(COUNTIFS(Table1[[#All],[Country Code]],"="&amp;A52) = COUNTIFS(Table1[[#All],[Country Code]],"="&amp;A52,Table1[[#All],[QA status]],"="&amp;$K$38),"Ready for UAT", "QA in progress")</f>
        <v>QA in progress</v>
      </c>
      <c r="H52"/>
    </row>
    <row r="53" spans="1:9" ht="15">
      <c r="A53" s="201" t="s">
        <v>33</v>
      </c>
      <c r="B53" s="201">
        <v>7</v>
      </c>
      <c r="C53" s="201">
        <v>1</v>
      </c>
      <c r="D53" s="201">
        <v>2</v>
      </c>
      <c r="E53" s="201"/>
      <c r="F53" s="201">
        <v>10</v>
      </c>
      <c r="G53" s="197" t="str">
        <f>IF(COUNTIFS(Table1[[#All],[Country Code]],"="&amp;A53) = COUNTIFS(Table1[[#All],[Country Code]],"="&amp;A53,Table1[[#All],[QA status]],"="&amp;$K$38),"Ready for UAT", "QA in progress")</f>
        <v>QA in progress</v>
      </c>
      <c r="H53"/>
    </row>
    <row r="54" spans="1:9" ht="15">
      <c r="A54" s="201" t="s">
        <v>34</v>
      </c>
      <c r="B54" s="201">
        <v>1</v>
      </c>
      <c r="C54" s="201"/>
      <c r="D54" s="201"/>
      <c r="E54" s="201"/>
      <c r="F54" s="201">
        <v>1</v>
      </c>
      <c r="G54" s="197" t="str">
        <f>IF(COUNTIFS(Table1[[#All],[Country Code]],"="&amp;A54) = COUNTIFS(Table1[[#All],[Country Code]],"="&amp;A54,Table1[[#All],[QA status]],"="&amp;$K$38),"Ready for UAT", "QA in progress")</f>
        <v>QA in progress</v>
      </c>
      <c r="H54"/>
    </row>
    <row r="55" spans="1:9" ht="15">
      <c r="A55" s="201" t="s">
        <v>2</v>
      </c>
      <c r="B55" s="201">
        <v>52</v>
      </c>
      <c r="C55" s="201">
        <v>8</v>
      </c>
      <c r="D55" s="201">
        <v>25</v>
      </c>
      <c r="E55" s="201">
        <v>10</v>
      </c>
      <c r="F55" s="201">
        <v>95</v>
      </c>
      <c r="G55" s="198"/>
      <c r="H55"/>
    </row>
    <row r="56" spans="1:9">
      <c r="A56" s="195"/>
      <c r="B56" s="196"/>
      <c r="C56" s="196"/>
      <c r="D56" s="196"/>
      <c r="E56" s="196"/>
    </row>
    <row r="57" spans="1:9">
      <c r="A57" s="199" t="s">
        <v>43</v>
      </c>
      <c r="B57" s="196"/>
      <c r="C57" s="196"/>
      <c r="D57" s="196"/>
      <c r="E57" s="196"/>
    </row>
    <row r="58" spans="1:9">
      <c r="A58" s="195"/>
      <c r="B58" s="196"/>
      <c r="C58" s="196"/>
      <c r="D58" s="196"/>
      <c r="E58" s="196"/>
    </row>
    <row r="59" spans="1:9" ht="16.5" hidden="1">
      <c r="A59" s="126" t="s">
        <v>3</v>
      </c>
      <c r="B59" s="126" t="s">
        <v>44</v>
      </c>
      <c r="C59" s="125"/>
      <c r="D59" s="125"/>
      <c r="E59" s="125"/>
      <c r="F59" s="125"/>
      <c r="G59" s="125"/>
      <c r="H59" s="125"/>
      <c r="I59" s="125"/>
    </row>
    <row r="60" spans="1:9" ht="16.5">
      <c r="A60" s="126" t="s">
        <v>45</v>
      </c>
      <c r="B60" s="125" t="s">
        <v>6</v>
      </c>
      <c r="C60" s="125" t="s">
        <v>7</v>
      </c>
      <c r="D60" s="125" t="s">
        <v>8</v>
      </c>
      <c r="E60" s="125" t="s">
        <v>9</v>
      </c>
      <c r="F60" s="125" t="s">
        <v>11</v>
      </c>
      <c r="G60" s="125" t="s">
        <v>12</v>
      </c>
      <c r="H60" s="125" t="s">
        <v>10</v>
      </c>
      <c r="I60" s="125" t="s">
        <v>46</v>
      </c>
    </row>
    <row r="61" spans="1:9" ht="16.5">
      <c r="A61" s="125" t="s">
        <v>47</v>
      </c>
      <c r="B61" s="125">
        <v>10</v>
      </c>
      <c r="C61" s="125"/>
      <c r="D61" s="125">
        <v>2</v>
      </c>
      <c r="E61" s="125"/>
      <c r="F61" s="125">
        <v>11</v>
      </c>
      <c r="G61" s="125">
        <v>1</v>
      </c>
      <c r="H61" s="125">
        <v>4</v>
      </c>
      <c r="I61" s="125">
        <v>28</v>
      </c>
    </row>
    <row r="62" spans="1:9" ht="16.5">
      <c r="A62" s="125" t="s">
        <v>48</v>
      </c>
      <c r="B62" s="125">
        <v>1</v>
      </c>
      <c r="C62" s="125">
        <v>1</v>
      </c>
      <c r="D62" s="125"/>
      <c r="E62" s="125">
        <v>1</v>
      </c>
      <c r="F62" s="125">
        <v>19</v>
      </c>
      <c r="G62" s="125">
        <v>3</v>
      </c>
      <c r="H62" s="125"/>
      <c r="I62" s="125">
        <v>25</v>
      </c>
    </row>
    <row r="63" spans="1:9" ht="16.5">
      <c r="A63" s="125" t="s">
        <v>49</v>
      </c>
      <c r="B63" s="125">
        <v>1</v>
      </c>
      <c r="C63" s="125">
        <v>1</v>
      </c>
      <c r="D63" s="125"/>
      <c r="E63" s="125">
        <v>4</v>
      </c>
      <c r="F63" s="125">
        <v>15</v>
      </c>
      <c r="G63" s="125">
        <v>3</v>
      </c>
      <c r="H63" s="125"/>
      <c r="I63" s="125">
        <v>24</v>
      </c>
    </row>
    <row r="64" spans="1:9" ht="16.5">
      <c r="A64" s="125" t="s">
        <v>50</v>
      </c>
      <c r="B64" s="125">
        <v>6</v>
      </c>
      <c r="C64" s="125"/>
      <c r="D64" s="125"/>
      <c r="E64" s="125"/>
      <c r="F64" s="125">
        <v>7</v>
      </c>
      <c r="G64" s="125">
        <v>3</v>
      </c>
      <c r="H64" s="125">
        <v>2</v>
      </c>
      <c r="I64" s="125">
        <v>18</v>
      </c>
    </row>
    <row r="65" spans="1:20" ht="16.5">
      <c r="A65" s="125" t="s">
        <v>46</v>
      </c>
      <c r="B65" s="125">
        <v>18</v>
      </c>
      <c r="C65" s="125">
        <v>2</v>
      </c>
      <c r="D65" s="125">
        <v>2</v>
      </c>
      <c r="E65" s="125">
        <v>5</v>
      </c>
      <c r="F65" s="125">
        <v>52</v>
      </c>
      <c r="G65" s="125">
        <v>10</v>
      </c>
      <c r="H65" s="125">
        <v>6</v>
      </c>
      <c r="I65" s="125">
        <v>95</v>
      </c>
    </row>
    <row r="66" spans="1:20" ht="15">
      <c r="A66"/>
      <c r="B66"/>
      <c r="C66"/>
      <c r="D66"/>
      <c r="E66"/>
      <c r="F66"/>
      <c r="G66"/>
      <c r="H66"/>
    </row>
    <row r="67" spans="1:20" ht="15">
      <c r="A67"/>
      <c r="B67"/>
      <c r="C67"/>
    </row>
    <row r="68" spans="1:20" ht="15">
      <c r="A68" s="199" t="s">
        <v>51</v>
      </c>
      <c r="B68"/>
      <c r="C68"/>
    </row>
    <row r="69" spans="1:20" ht="16.5" hidden="1">
      <c r="A69" s="126" t="s">
        <v>3</v>
      </c>
      <c r="B69" s="126" t="s">
        <v>44</v>
      </c>
      <c r="C69" s="125"/>
      <c r="D69" s="125"/>
      <c r="E69" s="125"/>
      <c r="F69" s="125"/>
      <c r="G69"/>
      <c r="H69"/>
      <c r="I69"/>
      <c r="J69"/>
      <c r="L69"/>
      <c r="M69"/>
      <c r="N69"/>
      <c r="O69"/>
      <c r="P69"/>
      <c r="Q69"/>
      <c r="R69"/>
      <c r="S69"/>
      <c r="T69"/>
    </row>
    <row r="70" spans="1:20" ht="16.5">
      <c r="A70" s="126" t="s">
        <v>45</v>
      </c>
      <c r="B70" s="125" t="s">
        <v>6</v>
      </c>
      <c r="C70" s="125" t="s">
        <v>7</v>
      </c>
      <c r="D70" s="125" t="s">
        <v>52</v>
      </c>
      <c r="E70" s="125" t="s">
        <v>53</v>
      </c>
      <c r="F70" s="125" t="s">
        <v>46</v>
      </c>
      <c r="G70"/>
      <c r="H70"/>
      <c r="I70"/>
      <c r="J70"/>
      <c r="K70" s="73" t="s">
        <v>54</v>
      </c>
      <c r="L70"/>
      <c r="M70"/>
      <c r="N70"/>
      <c r="O70"/>
      <c r="P70"/>
      <c r="Q70"/>
      <c r="R70"/>
      <c r="S70"/>
      <c r="T70"/>
    </row>
    <row r="71" spans="1:20" ht="16.5">
      <c r="A71" s="125" t="s">
        <v>47</v>
      </c>
      <c r="B71" s="125">
        <v>13</v>
      </c>
      <c r="C71" s="125">
        <v>11</v>
      </c>
      <c r="D71" s="125">
        <v>1</v>
      </c>
      <c r="E71" s="125">
        <v>3</v>
      </c>
      <c r="F71" s="125">
        <v>28</v>
      </c>
      <c r="G71"/>
      <c r="H71"/>
      <c r="I71"/>
      <c r="J71"/>
      <c r="K71" s="72" t="s">
        <v>6</v>
      </c>
      <c r="L71"/>
      <c r="M71"/>
      <c r="N71"/>
      <c r="O71"/>
      <c r="P71"/>
      <c r="Q71"/>
      <c r="R71"/>
      <c r="S71"/>
      <c r="T71"/>
    </row>
    <row r="72" spans="1:20" ht="16.5">
      <c r="A72" s="125" t="s">
        <v>48</v>
      </c>
      <c r="B72" s="125">
        <v>1</v>
      </c>
      <c r="C72" s="125"/>
      <c r="D72" s="125">
        <v>3</v>
      </c>
      <c r="E72" s="125">
        <v>21</v>
      </c>
      <c r="F72" s="125">
        <v>25</v>
      </c>
      <c r="G72"/>
      <c r="H72"/>
      <c r="I72"/>
      <c r="J72"/>
      <c r="K72" s="72" t="s">
        <v>7</v>
      </c>
      <c r="L72"/>
      <c r="M72"/>
      <c r="N72"/>
      <c r="O72"/>
      <c r="P72"/>
      <c r="Q72"/>
      <c r="R72"/>
      <c r="S72"/>
      <c r="T72"/>
    </row>
    <row r="73" spans="1:20" ht="16.5">
      <c r="A73" s="125" t="s">
        <v>49</v>
      </c>
      <c r="B73" s="125">
        <v>2</v>
      </c>
      <c r="C73" s="125"/>
      <c r="D73" s="125">
        <v>3</v>
      </c>
      <c r="E73" s="125">
        <v>19</v>
      </c>
      <c r="F73" s="125">
        <v>24</v>
      </c>
      <c r="G73"/>
      <c r="H73"/>
      <c r="I73"/>
      <c r="J73"/>
      <c r="K73" s="72" t="s">
        <v>53</v>
      </c>
      <c r="L73"/>
      <c r="M73"/>
      <c r="N73"/>
      <c r="O73"/>
      <c r="P73"/>
      <c r="Q73"/>
      <c r="R73"/>
      <c r="S73"/>
      <c r="T73"/>
    </row>
    <row r="74" spans="1:20" ht="16.5">
      <c r="A74" s="125" t="s">
        <v>50</v>
      </c>
      <c r="B74" s="125">
        <v>14</v>
      </c>
      <c r="C74" s="125"/>
      <c r="D74" s="125">
        <v>3</v>
      </c>
      <c r="E74" s="125">
        <v>1</v>
      </c>
      <c r="F74" s="125">
        <v>18</v>
      </c>
      <c r="G74"/>
      <c r="H74"/>
      <c r="I74"/>
      <c r="J74"/>
      <c r="K74" s="72" t="s">
        <v>52</v>
      </c>
      <c r="L74"/>
      <c r="M74"/>
      <c r="N74"/>
      <c r="O74"/>
      <c r="P74"/>
      <c r="Q74"/>
      <c r="R74"/>
      <c r="S74"/>
      <c r="T74"/>
    </row>
    <row r="75" spans="1:20" ht="16.5">
      <c r="A75" s="125" t="s">
        <v>46</v>
      </c>
      <c r="B75" s="125">
        <v>30</v>
      </c>
      <c r="C75" s="125">
        <v>11</v>
      </c>
      <c r="D75" s="125">
        <v>10</v>
      </c>
      <c r="E75" s="125">
        <v>44</v>
      </c>
      <c r="F75" s="125">
        <v>95</v>
      </c>
      <c r="G75"/>
      <c r="H75"/>
      <c r="I75"/>
      <c r="J75"/>
      <c r="L75"/>
      <c r="M75"/>
      <c r="N75"/>
      <c r="O75"/>
      <c r="P75"/>
      <c r="Q75"/>
      <c r="R75"/>
      <c r="S75"/>
      <c r="T75"/>
    </row>
    <row r="76" spans="1:20" ht="15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</row>
  </sheetData>
  <conditionalFormatting sqref="G34:G54">
    <cfRule type="containsText" dxfId="176" priority="1" operator="containsText" text="Ready for UAT">
      <formula>NOT(ISERROR(SEARCH("Ready for UAT",G34)))</formula>
    </cfRule>
  </conditionalFormatting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0" sqref="E10"/>
    </sheetView>
  </sheetViews>
  <sheetFormatPr defaultColWidth="9.28515625" defaultRowHeight="15" customHeight="1"/>
  <cols>
    <col min="1" max="1" width="9.28515625" style="26"/>
    <col min="2" max="2" width="12.7109375" style="26" bestFit="1" customWidth="1"/>
    <col min="3" max="3" width="15.42578125" style="26" bestFit="1" customWidth="1"/>
    <col min="4" max="4" width="25.7109375" style="26" bestFit="1" customWidth="1"/>
    <col min="5" max="5" width="15.28515625" style="26" bestFit="1" customWidth="1"/>
    <col min="6" max="6" width="18.7109375" style="26" bestFit="1" customWidth="1"/>
    <col min="7" max="7" width="10.42578125" style="26" customWidth="1"/>
    <col min="8" max="8" width="20.28515625" style="26" customWidth="1"/>
    <col min="9" max="16384" width="9.28515625" style="26"/>
  </cols>
  <sheetData>
    <row r="1" spans="1:8">
      <c r="A1" s="26" t="s">
        <v>586</v>
      </c>
      <c r="B1" s="37" t="s">
        <v>587</v>
      </c>
      <c r="C1" s="38" t="s">
        <v>588</v>
      </c>
      <c r="D1" s="39" t="s">
        <v>5</v>
      </c>
      <c r="E1" s="39" t="s">
        <v>589</v>
      </c>
      <c r="F1" s="38" t="s">
        <v>590</v>
      </c>
      <c r="G1" s="42" t="s">
        <v>591</v>
      </c>
      <c r="H1" s="43" t="s">
        <v>592</v>
      </c>
    </row>
    <row r="2" spans="1:8" s="29" customFormat="1">
      <c r="A2" s="113">
        <v>1</v>
      </c>
      <c r="B2" s="40" t="s">
        <v>593</v>
      </c>
      <c r="C2" s="41" t="s">
        <v>421</v>
      </c>
      <c r="D2" s="41" t="s">
        <v>20</v>
      </c>
      <c r="E2" s="41" t="s">
        <v>594</v>
      </c>
      <c r="F2" s="41" t="s">
        <v>594</v>
      </c>
    </row>
    <row r="3" spans="1:8" s="29" customFormat="1">
      <c r="A3" s="29">
        <v>2</v>
      </c>
      <c r="B3" s="40" t="s">
        <v>593</v>
      </c>
      <c r="C3" s="2" t="s">
        <v>422</v>
      </c>
      <c r="D3" s="2" t="s">
        <v>30</v>
      </c>
      <c r="E3" s="2" t="s">
        <v>595</v>
      </c>
      <c r="F3" s="2" t="s">
        <v>596</v>
      </c>
    </row>
    <row r="4" spans="1:8" ht="15" customHeight="1">
      <c r="A4" s="113">
        <v>3</v>
      </c>
      <c r="B4" s="40" t="s">
        <v>593</v>
      </c>
      <c r="C4" s="2" t="s">
        <v>423</v>
      </c>
      <c r="D4" s="2" t="s">
        <v>28</v>
      </c>
      <c r="E4" s="2" t="s">
        <v>597</v>
      </c>
      <c r="F4" s="2" t="s">
        <v>598</v>
      </c>
    </row>
    <row r="5" spans="1:8" ht="15" customHeight="1">
      <c r="A5" s="29">
        <v>4</v>
      </c>
      <c r="B5" s="40" t="s">
        <v>593</v>
      </c>
      <c r="C5" s="2" t="s">
        <v>426</v>
      </c>
      <c r="D5" s="2" t="s">
        <v>26</v>
      </c>
      <c r="E5" s="2" t="s">
        <v>594</v>
      </c>
      <c r="F5" s="2" t="s">
        <v>594</v>
      </c>
    </row>
    <row r="6" spans="1:8" ht="15" customHeight="1">
      <c r="A6" s="113">
        <v>5</v>
      </c>
      <c r="B6" s="40" t="s">
        <v>593</v>
      </c>
      <c r="C6" s="2" t="s">
        <v>428</v>
      </c>
      <c r="D6" s="2" t="s">
        <v>27</v>
      </c>
      <c r="E6" s="2" t="s">
        <v>594</v>
      </c>
      <c r="F6" s="2" t="s">
        <v>594</v>
      </c>
    </row>
    <row r="7" spans="1:8" ht="15" customHeight="1">
      <c r="A7" s="29">
        <v>6</v>
      </c>
      <c r="B7" s="40" t="s">
        <v>593</v>
      </c>
      <c r="C7" s="2" t="s">
        <v>429</v>
      </c>
      <c r="D7" s="2" t="s">
        <v>13</v>
      </c>
      <c r="E7" s="2" t="s">
        <v>594</v>
      </c>
      <c r="F7" s="2" t="s">
        <v>594</v>
      </c>
    </row>
    <row r="8" spans="1:8" ht="15" customHeight="1">
      <c r="A8" s="113">
        <v>7</v>
      </c>
      <c r="B8" s="40" t="s">
        <v>593</v>
      </c>
      <c r="C8" s="2" t="s">
        <v>431</v>
      </c>
      <c r="D8" s="2" t="s">
        <v>22</v>
      </c>
      <c r="E8" s="2" t="s">
        <v>599</v>
      </c>
      <c r="F8" s="2" t="s">
        <v>600</v>
      </c>
    </row>
    <row r="9" spans="1:8" ht="15" customHeight="1">
      <c r="A9" s="29">
        <v>8</v>
      </c>
      <c r="B9" s="40" t="s">
        <v>593</v>
      </c>
      <c r="C9" s="2" t="s">
        <v>432</v>
      </c>
      <c r="D9" s="2" t="s">
        <v>18</v>
      </c>
      <c r="E9" s="2" t="s">
        <v>601</v>
      </c>
      <c r="F9" s="2" t="s">
        <v>602</v>
      </c>
    </row>
    <row r="10" spans="1:8" ht="15" customHeight="1">
      <c r="A10" s="113">
        <v>9</v>
      </c>
      <c r="B10" s="40" t="s">
        <v>593</v>
      </c>
      <c r="C10" s="2" t="s">
        <v>433</v>
      </c>
      <c r="D10" s="2" t="s">
        <v>16</v>
      </c>
      <c r="E10" s="2" t="s">
        <v>603</v>
      </c>
      <c r="F10" s="2" t="s">
        <v>602</v>
      </c>
    </row>
    <row r="11" spans="1:8" ht="15" customHeight="1">
      <c r="A11" s="29">
        <v>10</v>
      </c>
      <c r="B11" s="114" t="s">
        <v>593</v>
      </c>
      <c r="C11" s="115" t="s">
        <v>604</v>
      </c>
      <c r="D11" s="115" t="s">
        <v>31</v>
      </c>
      <c r="E11" s="115" t="s">
        <v>603</v>
      </c>
      <c r="F11" s="115" t="s">
        <v>602</v>
      </c>
    </row>
    <row r="12" spans="1:8" ht="15" customHeight="1">
      <c r="A12" s="113">
        <v>11</v>
      </c>
      <c r="B12" s="26" t="s">
        <v>605</v>
      </c>
      <c r="C12" s="50" t="s">
        <v>437</v>
      </c>
      <c r="D12" s="26" t="s">
        <v>32</v>
      </c>
      <c r="E12" s="115" t="s">
        <v>603</v>
      </c>
      <c r="F12" s="26" t="s">
        <v>594</v>
      </c>
      <c r="G12" s="26" t="s">
        <v>606</v>
      </c>
      <c r="H12" s="26" t="s">
        <v>607</v>
      </c>
    </row>
    <row r="13" spans="1:8" ht="15" customHeight="1">
      <c r="A13" s="29">
        <v>12</v>
      </c>
      <c r="B13" s="26" t="s">
        <v>593</v>
      </c>
      <c r="C13" s="8" t="s">
        <v>438</v>
      </c>
      <c r="D13" s="26" t="s">
        <v>19</v>
      </c>
      <c r="E13" s="115" t="s">
        <v>603</v>
      </c>
      <c r="F13" s="115" t="s">
        <v>602</v>
      </c>
    </row>
    <row r="14" spans="1:8" ht="15" customHeight="1">
      <c r="A14" s="113">
        <v>13</v>
      </c>
      <c r="B14" s="26" t="s">
        <v>593</v>
      </c>
      <c r="C14" s="8" t="s">
        <v>439</v>
      </c>
      <c r="D14" s="26" t="s">
        <v>17</v>
      </c>
      <c r="E14" s="115" t="s">
        <v>603</v>
      </c>
      <c r="F14" s="115" t="s">
        <v>602</v>
      </c>
    </row>
    <row r="15" spans="1:8" ht="15" customHeight="1">
      <c r="A15" s="29">
        <v>14</v>
      </c>
      <c r="B15" s="26" t="s">
        <v>605</v>
      </c>
      <c r="C15" s="26" t="s">
        <v>440</v>
      </c>
      <c r="D15" s="26" t="s">
        <v>25</v>
      </c>
      <c r="E15" s="26" t="s">
        <v>608</v>
      </c>
      <c r="F15" s="26" t="s">
        <v>609</v>
      </c>
      <c r="G15" s="26" t="s">
        <v>606</v>
      </c>
      <c r="H15" s="26" t="s">
        <v>607</v>
      </c>
    </row>
    <row r="16" spans="1:8" ht="15" customHeight="1">
      <c r="A16" s="113">
        <v>15</v>
      </c>
      <c r="B16" s="26" t="s">
        <v>605</v>
      </c>
      <c r="C16" s="26" t="s">
        <v>441</v>
      </c>
      <c r="D16" s="26" t="s">
        <v>24</v>
      </c>
      <c r="E16" s="26" t="s">
        <v>610</v>
      </c>
      <c r="F16" s="26" t="s">
        <v>611</v>
      </c>
      <c r="G16" s="26" t="s">
        <v>606</v>
      </c>
      <c r="H16" s="26" t="s">
        <v>607</v>
      </c>
    </row>
    <row r="17" spans="1:8" ht="15" customHeight="1">
      <c r="A17" s="29">
        <v>16</v>
      </c>
      <c r="B17" s="26" t="s">
        <v>593</v>
      </c>
      <c r="C17" s="49" t="s">
        <v>443</v>
      </c>
      <c r="D17" s="26" t="s">
        <v>29</v>
      </c>
      <c r="E17" s="115" t="s">
        <v>603</v>
      </c>
      <c r="F17" s="115" t="s">
        <v>602</v>
      </c>
    </row>
    <row r="18" spans="1:8" ht="15" customHeight="1">
      <c r="A18" s="26">
        <v>17</v>
      </c>
      <c r="B18" s="26" t="s">
        <v>605</v>
      </c>
      <c r="C18" s="26" t="s">
        <v>444</v>
      </c>
      <c r="D18" s="26" t="s">
        <v>33</v>
      </c>
      <c r="E18" s="26" t="s">
        <v>612</v>
      </c>
      <c r="F18" s="26" t="s">
        <v>613</v>
      </c>
      <c r="G18" s="26" t="s">
        <v>606</v>
      </c>
      <c r="H18" s="26" t="s">
        <v>607</v>
      </c>
    </row>
    <row r="19" spans="1:8" ht="15" customHeight="1">
      <c r="A19" s="26">
        <v>18</v>
      </c>
      <c r="B19" s="26" t="s">
        <v>593</v>
      </c>
      <c r="C19" s="26" t="s">
        <v>446</v>
      </c>
      <c r="D19" s="26" t="s">
        <v>34</v>
      </c>
      <c r="E19" s="26" t="s">
        <v>614</v>
      </c>
      <c r="F19" s="26" t="s">
        <v>615</v>
      </c>
    </row>
    <row r="20" spans="1:8" ht="15" customHeight="1">
      <c r="A20" s="26">
        <v>19</v>
      </c>
      <c r="B20" s="26" t="s">
        <v>616</v>
      </c>
      <c r="C20" s="26" t="s">
        <v>617</v>
      </c>
      <c r="D20" s="26" t="s">
        <v>15</v>
      </c>
      <c r="E20" s="26" t="s">
        <v>594</v>
      </c>
      <c r="F20" s="26" t="s">
        <v>594</v>
      </c>
    </row>
    <row r="21" spans="1:8" ht="15" customHeight="1">
      <c r="A21" s="26">
        <v>20</v>
      </c>
      <c r="B21" s="26" t="s">
        <v>616</v>
      </c>
      <c r="C21" s="26" t="s">
        <v>618</v>
      </c>
      <c r="D21" s="26" t="s">
        <v>21</v>
      </c>
      <c r="E21" s="26" t="s">
        <v>619</v>
      </c>
      <c r="F21" s="26" t="s">
        <v>594</v>
      </c>
      <c r="G21" s="26" t="s">
        <v>620</v>
      </c>
    </row>
    <row r="22" spans="1:8" ht="15" customHeight="1">
      <c r="A22" s="26">
        <v>21</v>
      </c>
      <c r="B22" s="26" t="s">
        <v>616</v>
      </c>
      <c r="C22" s="26" t="s">
        <v>621</v>
      </c>
      <c r="D22" s="26" t="s">
        <v>23</v>
      </c>
      <c r="E22" s="26" t="s">
        <v>622</v>
      </c>
      <c r="F22" s="26" t="s">
        <v>623</v>
      </c>
      <c r="G22" s="26" t="s">
        <v>620</v>
      </c>
    </row>
  </sheetData>
  <autoFilter ref="A1:H19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ColWidth="21.28515625" defaultRowHeight="15"/>
  <cols>
    <col min="1" max="1" width="10.7109375" customWidth="1"/>
    <col min="2" max="2" width="58.7109375" customWidth="1"/>
  </cols>
  <sheetData>
    <row r="1" spans="1:4">
      <c r="A1" s="5"/>
      <c r="B1" s="214" t="s">
        <v>624</v>
      </c>
      <c r="C1" s="214"/>
      <c r="D1" s="214"/>
    </row>
    <row r="2" spans="1:4">
      <c r="A2" s="5"/>
      <c r="B2" s="11" t="s">
        <v>625</v>
      </c>
      <c r="C2" s="11" t="s">
        <v>449</v>
      </c>
      <c r="D2" s="11" t="s">
        <v>450</v>
      </c>
    </row>
    <row r="3" spans="1:4">
      <c r="A3" s="5"/>
      <c r="B3" s="12" t="s">
        <v>626</v>
      </c>
      <c r="C3" s="13"/>
      <c r="D3" s="13"/>
    </row>
    <row r="4" spans="1:4">
      <c r="A4" s="5"/>
      <c r="B4" s="12" t="s">
        <v>627</v>
      </c>
      <c r="C4" s="13"/>
      <c r="D4" s="13"/>
    </row>
    <row r="5" spans="1:4">
      <c r="A5" s="5"/>
      <c r="B5" s="14" t="s">
        <v>459</v>
      </c>
      <c r="C5" s="15"/>
      <c r="D5" s="15"/>
    </row>
    <row r="6" spans="1:4">
      <c r="A6" s="5"/>
      <c r="B6" s="12" t="s">
        <v>628</v>
      </c>
      <c r="C6" s="13"/>
      <c r="D6" s="13"/>
    </row>
    <row r="7" spans="1:4">
      <c r="A7" s="5"/>
      <c r="B7" s="12" t="s">
        <v>462</v>
      </c>
      <c r="C7" s="13"/>
      <c r="D7" s="13"/>
    </row>
    <row r="8" spans="1:4">
      <c r="A8" s="5"/>
      <c r="B8" s="14" t="s">
        <v>629</v>
      </c>
      <c r="C8" s="15"/>
      <c r="D8" s="15"/>
    </row>
    <row r="9" spans="1:4" ht="30" customHeight="1">
      <c r="A9" s="5"/>
      <c r="B9" s="215"/>
      <c r="C9" s="215"/>
      <c r="D9" s="215"/>
    </row>
    <row r="10" spans="1:4">
      <c r="A10" s="5"/>
      <c r="B10" s="213"/>
      <c r="C10" s="213"/>
      <c r="D10" s="213"/>
    </row>
    <row r="11" spans="1:4">
      <c r="A11" s="5"/>
      <c r="B11" s="213"/>
      <c r="C11" s="213"/>
      <c r="D11" s="213"/>
    </row>
    <row r="12" spans="1:4">
      <c r="A12" s="5"/>
      <c r="B12" s="213"/>
      <c r="C12" s="213"/>
      <c r="D12" s="213"/>
    </row>
    <row r="13" spans="1:4">
      <c r="A13" s="5"/>
      <c r="B13" s="213"/>
      <c r="C13" s="213"/>
      <c r="D13" s="213"/>
    </row>
  </sheetData>
  <mergeCells count="6">
    <mergeCell ref="B13:D13"/>
    <mergeCell ref="B1:D1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17" sqref="J17"/>
    </sheetView>
  </sheetViews>
  <sheetFormatPr defaultRowHeight="15"/>
  <cols>
    <col min="1" max="1" width="13" bestFit="1" customWidth="1"/>
    <col min="3" max="3" width="15.28515625" bestFit="1" customWidth="1"/>
    <col min="4" max="4" width="17" bestFit="1" customWidth="1"/>
  </cols>
  <sheetData>
    <row r="1" spans="1:4">
      <c r="A1" s="22" t="s">
        <v>58</v>
      </c>
      <c r="B1" s="22" t="s">
        <v>64</v>
      </c>
      <c r="C1" s="22" t="s">
        <v>630</v>
      </c>
      <c r="D1" s="22" t="s">
        <v>631</v>
      </c>
    </row>
    <row r="2" spans="1:4">
      <c r="A2" s="9"/>
      <c r="B2" s="7"/>
      <c r="C2" s="7"/>
      <c r="D2" s="7"/>
    </row>
    <row r="3" spans="1:4">
      <c r="A3" s="9"/>
      <c r="B3" s="7"/>
      <c r="C3" s="7"/>
      <c r="D3" s="7"/>
    </row>
    <row r="4" spans="1:4">
      <c r="A4" s="9"/>
      <c r="B4" s="7"/>
      <c r="C4" s="7"/>
      <c r="D4" s="7"/>
    </row>
    <row r="5" spans="1:4">
      <c r="A5" s="9"/>
      <c r="B5" s="7"/>
      <c r="C5" s="7"/>
      <c r="D5" s="7"/>
    </row>
    <row r="6" spans="1:4">
      <c r="A6" s="9"/>
      <c r="B6" s="7"/>
      <c r="C6" s="7"/>
      <c r="D6" s="7"/>
    </row>
    <row r="7" spans="1:4">
      <c r="A7" s="9"/>
      <c r="B7" s="7"/>
      <c r="C7" s="7"/>
      <c r="D7" s="7"/>
    </row>
    <row r="8" spans="1:4">
      <c r="A8" s="9"/>
      <c r="B8" s="7"/>
      <c r="C8" s="7"/>
      <c r="D8" s="7"/>
    </row>
    <row r="9" spans="1:4">
      <c r="A9" s="9"/>
      <c r="B9" s="7"/>
      <c r="C9" s="7"/>
      <c r="D9" s="7"/>
    </row>
    <row r="10" spans="1:4">
      <c r="A10" s="9"/>
      <c r="B10" s="7"/>
      <c r="C10" s="7"/>
      <c r="D10" s="7"/>
    </row>
    <row r="11" spans="1:4">
      <c r="A11" s="9"/>
      <c r="B11" s="7"/>
      <c r="C11" s="7"/>
      <c r="D11" s="7"/>
    </row>
    <row r="12" spans="1:4">
      <c r="A12" s="16"/>
      <c r="B12" s="7"/>
      <c r="C12" s="7"/>
      <c r="D12" s="7"/>
    </row>
    <row r="13" spans="1:4">
      <c r="A13" s="16"/>
      <c r="B13" s="7"/>
      <c r="C13" s="7"/>
      <c r="D13" s="7"/>
    </row>
    <row r="14" spans="1:4">
      <c r="A14" s="16"/>
      <c r="B14" s="7"/>
      <c r="C14" s="7"/>
      <c r="D14" s="7"/>
    </row>
    <row r="15" spans="1:4">
      <c r="A15" s="16"/>
      <c r="B15" s="7"/>
      <c r="C15" s="7"/>
      <c r="D15" s="7"/>
    </row>
    <row r="16" spans="1:4">
      <c r="A16" s="16"/>
      <c r="B16" s="7"/>
      <c r="C16" s="7"/>
      <c r="D16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6" workbookViewId="0">
      <selection activeCell="A26" sqref="A26"/>
    </sheetView>
  </sheetViews>
  <sheetFormatPr defaultRowHeight="15" customHeight="1"/>
  <cols>
    <col min="1" max="1" width="9.7109375" customWidth="1"/>
    <col min="2" max="2" width="23.7109375" bestFit="1" customWidth="1"/>
    <col min="3" max="3" width="48.42578125" customWidth="1"/>
    <col min="5" max="5" width="52.7109375" bestFit="1" customWidth="1"/>
    <col min="6" max="6" width="19.7109375" customWidth="1"/>
  </cols>
  <sheetData>
    <row r="1" spans="1:7">
      <c r="A1" s="166" t="s">
        <v>58</v>
      </c>
      <c r="B1" s="167" t="s">
        <v>632</v>
      </c>
      <c r="C1" s="167" t="s">
        <v>633</v>
      </c>
      <c r="D1" s="167" t="s">
        <v>634</v>
      </c>
      <c r="E1" s="167" t="s">
        <v>635</v>
      </c>
      <c r="F1" s="168" t="s">
        <v>418</v>
      </c>
      <c r="G1" s="110" t="s">
        <v>636</v>
      </c>
    </row>
    <row r="2" spans="1:7">
      <c r="A2" s="169" t="s">
        <v>13</v>
      </c>
      <c r="B2" s="170" t="s">
        <v>120</v>
      </c>
      <c r="C2" s="170" t="s">
        <v>637</v>
      </c>
      <c r="D2" s="170" t="s">
        <v>638</v>
      </c>
      <c r="E2" s="173" t="s">
        <v>639</v>
      </c>
      <c r="F2" s="8" t="s">
        <v>425</v>
      </c>
      <c r="G2" t="s">
        <v>640</v>
      </c>
    </row>
    <row r="3" spans="1:7">
      <c r="A3" s="169" t="s">
        <v>13</v>
      </c>
      <c r="B3" s="170" t="s">
        <v>120</v>
      </c>
      <c r="C3" s="170" t="s">
        <v>641</v>
      </c>
      <c r="D3" s="170" t="s">
        <v>638</v>
      </c>
      <c r="E3" s="170" t="s">
        <v>638</v>
      </c>
      <c r="F3" s="8" t="s">
        <v>642</v>
      </c>
    </row>
    <row r="4" spans="1:7">
      <c r="A4" s="169" t="s">
        <v>13</v>
      </c>
      <c r="B4" s="170" t="s">
        <v>120</v>
      </c>
      <c r="C4" s="170" t="s">
        <v>643</v>
      </c>
      <c r="D4" s="170" t="s">
        <v>638</v>
      </c>
      <c r="E4" s="170" t="s">
        <v>638</v>
      </c>
      <c r="F4" s="8" t="s">
        <v>642</v>
      </c>
    </row>
    <row r="5" spans="1:7">
      <c r="A5" s="169" t="s">
        <v>13</v>
      </c>
      <c r="B5" s="170" t="s">
        <v>120</v>
      </c>
      <c r="C5" s="170" t="s">
        <v>644</v>
      </c>
      <c r="D5" s="170" t="s">
        <v>638</v>
      </c>
      <c r="E5" s="170" t="s">
        <v>638</v>
      </c>
      <c r="F5" s="8" t="s">
        <v>642</v>
      </c>
    </row>
    <row r="6" spans="1:7">
      <c r="A6" s="169" t="s">
        <v>13</v>
      </c>
      <c r="B6" s="170" t="s">
        <v>114</v>
      </c>
      <c r="C6" s="170" t="s">
        <v>645</v>
      </c>
      <c r="D6" s="170" t="s">
        <v>638</v>
      </c>
      <c r="E6" s="170" t="s">
        <v>646</v>
      </c>
      <c r="F6" s="8" t="s">
        <v>425</v>
      </c>
    </row>
    <row r="7" spans="1:7">
      <c r="A7" s="169" t="s">
        <v>13</v>
      </c>
      <c r="B7" s="170" t="s">
        <v>114</v>
      </c>
      <c r="C7" s="170" t="s">
        <v>644</v>
      </c>
      <c r="D7" s="170" t="s">
        <v>638</v>
      </c>
      <c r="E7" s="170" t="s">
        <v>638</v>
      </c>
      <c r="F7" s="8" t="s">
        <v>642</v>
      </c>
    </row>
    <row r="8" spans="1:7" ht="15.75" thickBot="1">
      <c r="A8" s="169" t="s">
        <v>13</v>
      </c>
      <c r="B8" s="170" t="s">
        <v>130</v>
      </c>
      <c r="C8" s="170" t="s">
        <v>647</v>
      </c>
      <c r="D8" s="170" t="s">
        <v>638</v>
      </c>
      <c r="E8" s="170" t="s">
        <v>638</v>
      </c>
      <c r="F8" s="8" t="s">
        <v>642</v>
      </c>
    </row>
    <row r="9" spans="1:7" ht="15.75" thickBot="1">
      <c r="A9" s="169" t="s">
        <v>13</v>
      </c>
      <c r="B9" s="170" t="s">
        <v>154</v>
      </c>
      <c r="C9" s="170" t="s">
        <v>648</v>
      </c>
      <c r="D9" s="170" t="s">
        <v>638</v>
      </c>
      <c r="E9" s="5" t="s">
        <v>649</v>
      </c>
      <c r="F9" s="8" t="s">
        <v>425</v>
      </c>
    </row>
    <row r="10" spans="1:7" ht="15.75" thickBot="1">
      <c r="A10" s="169" t="s">
        <v>32</v>
      </c>
      <c r="B10" s="170" t="s">
        <v>251</v>
      </c>
      <c r="C10" s="170" t="s">
        <v>650</v>
      </c>
      <c r="D10" s="170" t="s">
        <v>638</v>
      </c>
      <c r="E10" s="170" t="s">
        <v>638</v>
      </c>
      <c r="F10" s="8" t="s">
        <v>642</v>
      </c>
    </row>
    <row r="11" spans="1:7" ht="15.75" thickBot="1">
      <c r="A11" s="169" t="s">
        <v>32</v>
      </c>
      <c r="B11" s="170" t="s">
        <v>251</v>
      </c>
      <c r="C11" s="170" t="s">
        <v>651</v>
      </c>
      <c r="D11" s="170" t="s">
        <v>638</v>
      </c>
      <c r="E11" s="5" t="s">
        <v>652</v>
      </c>
      <c r="F11" s="8" t="s">
        <v>425</v>
      </c>
    </row>
    <row r="12" spans="1:7" ht="15.75" thickBot="1">
      <c r="A12" s="169" t="s">
        <v>32</v>
      </c>
      <c r="B12" s="170" t="s">
        <v>251</v>
      </c>
      <c r="C12" s="170" t="s">
        <v>653</v>
      </c>
      <c r="D12" s="170" t="s">
        <v>638</v>
      </c>
      <c r="E12" s="170" t="s">
        <v>638</v>
      </c>
      <c r="F12" s="8" t="s">
        <v>642</v>
      </c>
    </row>
    <row r="13" spans="1:7">
      <c r="A13" s="169" t="s">
        <v>32</v>
      </c>
      <c r="B13" s="170" t="s">
        <v>251</v>
      </c>
      <c r="C13" s="170" t="s">
        <v>654</v>
      </c>
      <c r="D13" s="170" t="s">
        <v>638</v>
      </c>
      <c r="E13" s="170" t="s">
        <v>638</v>
      </c>
      <c r="F13" s="8" t="s">
        <v>642</v>
      </c>
    </row>
    <row r="14" spans="1:7">
      <c r="A14" s="169" t="s">
        <v>29</v>
      </c>
      <c r="B14" s="170" t="s">
        <v>363</v>
      </c>
      <c r="C14" s="170" t="s">
        <v>655</v>
      </c>
      <c r="D14" s="170" t="s">
        <v>638</v>
      </c>
      <c r="E14" s="170" t="s">
        <v>638</v>
      </c>
      <c r="F14" s="8" t="s">
        <v>642</v>
      </c>
    </row>
    <row r="15" spans="1:7">
      <c r="A15" s="169" t="s">
        <v>29</v>
      </c>
      <c r="B15" s="170" t="s">
        <v>365</v>
      </c>
      <c r="C15" s="170" t="s">
        <v>656</v>
      </c>
      <c r="D15" s="170" t="s">
        <v>638</v>
      </c>
      <c r="E15" s="170" t="s">
        <v>638</v>
      </c>
      <c r="F15" s="8" t="s">
        <v>642</v>
      </c>
    </row>
    <row r="16" spans="1:7">
      <c r="A16" s="169" t="s">
        <v>29</v>
      </c>
      <c r="B16" s="170" t="s">
        <v>365</v>
      </c>
      <c r="C16" s="170" t="s">
        <v>657</v>
      </c>
      <c r="D16" s="170" t="s">
        <v>638</v>
      </c>
      <c r="E16" s="170" t="s">
        <v>638</v>
      </c>
      <c r="F16" s="8" t="s">
        <v>642</v>
      </c>
    </row>
    <row r="17" spans="1:6">
      <c r="A17" s="171" t="s">
        <v>33</v>
      </c>
      <c r="B17" s="172" t="s">
        <v>306</v>
      </c>
      <c r="C17" s="172" t="s">
        <v>658</v>
      </c>
      <c r="D17" s="172" t="s">
        <v>638</v>
      </c>
      <c r="E17" s="5" t="s">
        <v>659</v>
      </c>
      <c r="F17" s="8" t="s">
        <v>425</v>
      </c>
    </row>
    <row r="18" spans="1:6" ht="14.65" customHeight="1">
      <c r="A18" s="8" t="s">
        <v>20</v>
      </c>
      <c r="B18" s="216" t="s">
        <v>130</v>
      </c>
      <c r="C18" s="8" t="s">
        <v>660</v>
      </c>
      <c r="D18" s="7"/>
      <c r="E18" s="7"/>
      <c r="F18" s="8" t="s">
        <v>642</v>
      </c>
    </row>
    <row r="19" spans="1:6" ht="14.65" customHeight="1">
      <c r="A19" s="8" t="s">
        <v>20</v>
      </c>
      <c r="B19" s="216"/>
      <c r="C19" s="8" t="s">
        <v>661</v>
      </c>
      <c r="D19" s="7"/>
      <c r="E19" s="7"/>
      <c r="F19" s="8" t="s">
        <v>642</v>
      </c>
    </row>
    <row r="20" spans="1:6" ht="14.65" customHeight="1">
      <c r="A20" s="8" t="s">
        <v>20</v>
      </c>
      <c r="B20" s="216"/>
      <c r="C20" s="8" t="s">
        <v>662</v>
      </c>
      <c r="D20" s="7"/>
      <c r="E20" s="7"/>
      <c r="F20" s="8" t="s">
        <v>642</v>
      </c>
    </row>
    <row r="21" spans="1:6" ht="14.65" customHeight="1">
      <c r="A21" s="8" t="s">
        <v>20</v>
      </c>
      <c r="B21" s="216"/>
      <c r="C21" s="8" t="s">
        <v>663</v>
      </c>
      <c r="D21" s="7"/>
      <c r="E21" s="7"/>
      <c r="F21" s="8" t="s">
        <v>642</v>
      </c>
    </row>
    <row r="22" spans="1:6" ht="14.65" customHeight="1">
      <c r="A22" s="8" t="s">
        <v>20</v>
      </c>
      <c r="B22" s="216"/>
      <c r="C22" s="8" t="s">
        <v>664</v>
      </c>
      <c r="D22" s="7"/>
      <c r="E22" s="7"/>
      <c r="F22" s="8" t="s">
        <v>642</v>
      </c>
    </row>
    <row r="23" spans="1:6" ht="14.65" customHeight="1">
      <c r="A23" s="8" t="s">
        <v>20</v>
      </c>
      <c r="B23" s="216"/>
      <c r="C23" s="8" t="s">
        <v>665</v>
      </c>
      <c r="D23" s="7"/>
      <c r="E23" s="7"/>
      <c r="F23" s="8" t="s">
        <v>642</v>
      </c>
    </row>
    <row r="24" spans="1:6" ht="14.65" customHeight="1">
      <c r="A24" s="8" t="s">
        <v>20</v>
      </c>
      <c r="B24" s="216"/>
      <c r="C24" s="8" t="s">
        <v>666</v>
      </c>
      <c r="D24" s="7"/>
      <c r="E24" s="7"/>
      <c r="F24" s="8" t="s">
        <v>642</v>
      </c>
    </row>
    <row r="25" spans="1:6" ht="14.65" customHeight="1">
      <c r="A25" s="8" t="s">
        <v>20</v>
      </c>
      <c r="B25" s="216"/>
      <c r="C25" s="8" t="s">
        <v>667</v>
      </c>
      <c r="D25" s="7"/>
      <c r="E25" s="7"/>
      <c r="F25" s="8" t="s">
        <v>642</v>
      </c>
    </row>
    <row r="26" spans="1:6">
      <c r="A26" s="8" t="s">
        <v>17</v>
      </c>
      <c r="B26" s="8" t="s">
        <v>668</v>
      </c>
      <c r="C26" s="8" t="s">
        <v>669</v>
      </c>
      <c r="D26" s="7"/>
      <c r="E26" s="7"/>
      <c r="F26" s="8" t="s">
        <v>642</v>
      </c>
    </row>
    <row r="27" spans="1:6" ht="195.75" customHeight="1">
      <c r="A27" s="6" t="s">
        <v>670</v>
      </c>
      <c r="C27" s="181" t="s">
        <v>671</v>
      </c>
      <c r="F27" t="s">
        <v>642</v>
      </c>
    </row>
  </sheetData>
  <autoFilter ref="A1:G27"/>
  <mergeCells count="1">
    <mergeCell ref="B18:B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/>
  <cols>
    <col min="2" max="2" width="13" bestFit="1" customWidth="1"/>
    <col min="3" max="3" width="13" customWidth="1"/>
    <col min="4" max="4" width="51.5703125" bestFit="1" customWidth="1"/>
  </cols>
  <sheetData>
    <row r="1" spans="1:4">
      <c r="A1" s="26" t="s">
        <v>586</v>
      </c>
      <c r="B1" s="188" t="s">
        <v>58</v>
      </c>
      <c r="C1" s="189" t="s">
        <v>500</v>
      </c>
      <c r="D1" s="189" t="s">
        <v>672</v>
      </c>
    </row>
    <row r="2" spans="1:4">
      <c r="A2" s="26">
        <v>1</v>
      </c>
      <c r="B2" s="190" t="s">
        <v>19</v>
      </c>
      <c r="C2" s="191" t="s">
        <v>89</v>
      </c>
      <c r="D2" s="26" t="s">
        <v>673</v>
      </c>
    </row>
    <row r="3" spans="1:4">
      <c r="A3" s="26">
        <v>2</v>
      </c>
      <c r="B3" s="192" t="s">
        <v>17</v>
      </c>
      <c r="C3" s="193" t="s">
        <v>106</v>
      </c>
      <c r="D3" s="26" t="s">
        <v>674</v>
      </c>
    </row>
    <row r="4" spans="1:4">
      <c r="A4" s="26">
        <v>3</v>
      </c>
      <c r="B4" s="190" t="s">
        <v>17</v>
      </c>
      <c r="C4" s="191" t="s">
        <v>130</v>
      </c>
      <c r="D4" s="26" t="s">
        <v>673</v>
      </c>
    </row>
    <row r="5" spans="1:4">
      <c r="A5" s="26">
        <v>4</v>
      </c>
      <c r="B5" s="194" t="s">
        <v>28</v>
      </c>
      <c r="C5" s="28" t="s">
        <v>247</v>
      </c>
      <c r="D5" s="26" t="s">
        <v>675</v>
      </c>
    </row>
    <row r="6" spans="1:4">
      <c r="A6" s="26">
        <v>5</v>
      </c>
      <c r="B6" s="194" t="s">
        <v>15</v>
      </c>
      <c r="C6" s="28" t="s">
        <v>247</v>
      </c>
      <c r="D6" s="26" t="s">
        <v>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showGridLines="0" tabSelected="1" zoomScale="90" zoomScaleNormal="90" workbookViewId="0">
      <selection activeCell="G43" sqref="G43"/>
    </sheetView>
  </sheetViews>
  <sheetFormatPr defaultColWidth="29" defaultRowHeight="15"/>
  <cols>
    <col min="1" max="1" width="3" style="71" bestFit="1" customWidth="1"/>
    <col min="2" max="2" width="6" customWidth="1"/>
    <col min="3" max="3" width="6.5703125" customWidth="1"/>
    <col min="4" max="4" width="5.5703125" customWidth="1"/>
    <col min="5" max="5" width="14.5703125" style="6" customWidth="1"/>
    <col min="6" max="6" width="39" customWidth="1"/>
    <col min="7" max="7" width="41.28515625" style="6" customWidth="1"/>
    <col min="8" max="8" width="41.42578125" style="6" customWidth="1"/>
    <col min="9" max="9" width="15.28515625" customWidth="1"/>
    <col min="10" max="10" width="13" customWidth="1"/>
    <col min="11" max="11" width="6.28515625" customWidth="1"/>
    <col min="12" max="12" width="8.5703125" style="109" bestFit="1" customWidth="1"/>
    <col min="13" max="13" width="16.42578125" style="6" customWidth="1"/>
    <col min="14" max="14" width="14.28515625" customWidth="1"/>
    <col min="15" max="15" width="15" customWidth="1"/>
    <col min="16" max="17" width="16.7109375" customWidth="1"/>
    <col min="18" max="18" width="34.28515625" customWidth="1"/>
    <col min="19" max="19" width="24" style="47" customWidth="1"/>
    <col min="20" max="20" width="29.28515625" customWidth="1"/>
    <col min="21" max="21" width="26.28515625" customWidth="1"/>
    <col min="22" max="22" width="28.7109375" customWidth="1"/>
    <col min="23" max="23" width="25.7109375" customWidth="1"/>
    <col min="24" max="24" width="36.5703125" style="76" customWidth="1"/>
    <col min="25" max="25" width="62.28515625" bestFit="1" customWidth="1"/>
  </cols>
  <sheetData>
    <row r="1" spans="1:27" s="78" customFormat="1" ht="76.5">
      <c r="A1" s="138" t="s">
        <v>55</v>
      </c>
      <c r="B1" s="81" t="s">
        <v>56</v>
      </c>
      <c r="C1" s="81" t="s">
        <v>57</v>
      </c>
      <c r="D1" s="81" t="s">
        <v>58</v>
      </c>
      <c r="E1" s="81" t="s">
        <v>59</v>
      </c>
      <c r="F1" s="81" t="s">
        <v>60</v>
      </c>
      <c r="G1" s="81" t="s">
        <v>61</v>
      </c>
      <c r="H1" s="81" t="s">
        <v>62</v>
      </c>
      <c r="I1" s="81" t="s">
        <v>63</v>
      </c>
      <c r="J1" s="81" t="s">
        <v>64</v>
      </c>
      <c r="K1" s="81" t="s">
        <v>65</v>
      </c>
      <c r="L1" s="121" t="s">
        <v>66</v>
      </c>
      <c r="M1" s="81" t="s">
        <v>67</v>
      </c>
      <c r="N1" s="81" t="s">
        <v>68</v>
      </c>
      <c r="O1" s="81" t="s">
        <v>69</v>
      </c>
      <c r="P1" s="81" t="s">
        <v>70</v>
      </c>
      <c r="Q1" s="82" t="s">
        <v>71</v>
      </c>
      <c r="R1" s="82" t="s">
        <v>72</v>
      </c>
      <c r="S1" s="82" t="s">
        <v>73</v>
      </c>
      <c r="T1" s="81" t="s">
        <v>74</v>
      </c>
      <c r="U1" s="81" t="s">
        <v>75</v>
      </c>
      <c r="V1" s="81" t="s">
        <v>76</v>
      </c>
      <c r="W1" s="81" t="s">
        <v>77</v>
      </c>
      <c r="X1" s="81" t="s">
        <v>78</v>
      </c>
      <c r="Y1" s="81" t="s">
        <v>79</v>
      </c>
      <c r="Z1" s="83" t="s">
        <v>80</v>
      </c>
      <c r="AA1" s="77"/>
    </row>
    <row r="2" spans="1:27" s="7" customFormat="1" hidden="1">
      <c r="A2" s="139">
        <v>1</v>
      </c>
      <c r="B2" s="84" t="s">
        <v>81</v>
      </c>
      <c r="C2" s="84"/>
      <c r="D2" s="84" t="s">
        <v>21</v>
      </c>
      <c r="E2" s="85" t="s">
        <v>82</v>
      </c>
      <c r="F2" s="7" t="s">
        <v>83</v>
      </c>
      <c r="G2" s="86" t="s">
        <v>84</v>
      </c>
      <c r="H2" s="86" t="s">
        <v>85</v>
      </c>
      <c r="I2" s="84" t="s">
        <v>86</v>
      </c>
      <c r="J2" s="84" t="s">
        <v>48</v>
      </c>
      <c r="K2" s="84">
        <v>1</v>
      </c>
      <c r="L2" s="122">
        <v>2</v>
      </c>
      <c r="M2" s="86" t="s">
        <v>87</v>
      </c>
      <c r="N2" s="84" t="s">
        <v>88</v>
      </c>
      <c r="O2" s="84"/>
      <c r="P2" s="87" t="s">
        <v>11</v>
      </c>
      <c r="Q2" s="26" t="s">
        <v>53</v>
      </c>
      <c r="R2" s="84"/>
      <c r="S2" s="88" t="s">
        <v>39</v>
      </c>
      <c r="T2" s="84"/>
      <c r="U2" s="84"/>
      <c r="V2" s="84"/>
      <c r="W2" s="84"/>
      <c r="X2" s="88"/>
      <c r="Y2" s="84"/>
      <c r="Z2" s="89"/>
      <c r="AA2" s="46"/>
    </row>
    <row r="3" spans="1:27" s="7" customFormat="1" hidden="1">
      <c r="A3" s="139">
        <v>2</v>
      </c>
      <c r="B3" s="84" t="s">
        <v>89</v>
      </c>
      <c r="C3" s="84"/>
      <c r="D3" s="84" t="s">
        <v>15</v>
      </c>
      <c r="E3" s="45" t="s">
        <v>89</v>
      </c>
      <c r="F3" s="90" t="s">
        <v>90</v>
      </c>
      <c r="G3" s="84" t="s">
        <v>91</v>
      </c>
      <c r="H3" s="84" t="s">
        <v>92</v>
      </c>
      <c r="I3" s="84" t="s">
        <v>86</v>
      </c>
      <c r="J3" s="84" t="s">
        <v>48</v>
      </c>
      <c r="K3" s="84">
        <v>1</v>
      </c>
      <c r="L3" s="123">
        <v>2</v>
      </c>
      <c r="M3" s="86" t="s">
        <v>87</v>
      </c>
      <c r="N3" s="84" t="s">
        <v>88</v>
      </c>
      <c r="O3" s="84"/>
      <c r="P3" s="87" t="s">
        <v>11</v>
      </c>
      <c r="Q3" s="26" t="s">
        <v>53</v>
      </c>
      <c r="R3" s="84"/>
      <c r="S3" s="88" t="s">
        <v>39</v>
      </c>
      <c r="T3" s="84"/>
      <c r="U3" s="84"/>
      <c r="V3" s="84"/>
      <c r="W3" s="84"/>
      <c r="X3" s="88"/>
      <c r="Y3" s="84"/>
      <c r="Z3" s="89"/>
      <c r="AA3" s="46"/>
    </row>
    <row r="4" spans="1:27" s="7" customFormat="1" ht="30" hidden="1">
      <c r="A4" s="139">
        <v>3</v>
      </c>
      <c r="B4" s="84" t="s">
        <v>93</v>
      </c>
      <c r="C4" s="84"/>
      <c r="D4" s="84" t="s">
        <v>15</v>
      </c>
      <c r="E4" s="209" t="s">
        <v>94</v>
      </c>
      <c r="F4" s="7" t="s">
        <v>95</v>
      </c>
      <c r="G4" s="84" t="s">
        <v>96</v>
      </c>
      <c r="H4" s="84" t="s">
        <v>97</v>
      </c>
      <c r="I4" s="84" t="s">
        <v>86</v>
      </c>
      <c r="J4" s="84" t="s">
        <v>48</v>
      </c>
      <c r="K4" s="84">
        <v>1</v>
      </c>
      <c r="L4" s="122">
        <v>2</v>
      </c>
      <c r="M4" s="86" t="s">
        <v>87</v>
      </c>
      <c r="N4" s="84" t="s">
        <v>88</v>
      </c>
      <c r="O4" s="84"/>
      <c r="P4" s="87" t="s">
        <v>11</v>
      </c>
      <c r="Q4" s="26" t="s">
        <v>53</v>
      </c>
      <c r="R4" s="84"/>
      <c r="S4" s="88" t="s">
        <v>39</v>
      </c>
      <c r="T4" s="84"/>
      <c r="U4" s="84"/>
      <c r="V4" s="84"/>
      <c r="W4" s="84"/>
      <c r="X4" s="88"/>
      <c r="Y4" s="84"/>
      <c r="Z4" s="89" t="s">
        <v>98</v>
      </c>
      <c r="AA4" s="46"/>
    </row>
    <row r="5" spans="1:27" s="7" customFormat="1" ht="30" hidden="1">
      <c r="A5" s="139">
        <v>4</v>
      </c>
      <c r="B5" s="84" t="s">
        <v>99</v>
      </c>
      <c r="C5" s="84" t="s">
        <v>100</v>
      </c>
      <c r="D5" s="84" t="s">
        <v>23</v>
      </c>
      <c r="E5" s="111" t="s">
        <v>101</v>
      </c>
      <c r="F5" s="25" t="s">
        <v>102</v>
      </c>
      <c r="G5" s="86" t="s">
        <v>103</v>
      </c>
      <c r="H5" s="86" t="s">
        <v>104</v>
      </c>
      <c r="I5" s="84" t="s">
        <v>86</v>
      </c>
      <c r="J5" s="84" t="s">
        <v>47</v>
      </c>
      <c r="K5" s="84">
        <v>1</v>
      </c>
      <c r="L5" s="123">
        <v>2</v>
      </c>
      <c r="M5" s="86" t="s">
        <v>87</v>
      </c>
      <c r="N5" s="84" t="s">
        <v>88</v>
      </c>
      <c r="O5" s="84"/>
      <c r="P5" s="87" t="s">
        <v>11</v>
      </c>
      <c r="Q5" s="84" t="s">
        <v>6</v>
      </c>
      <c r="R5" s="84"/>
      <c r="S5" s="88" t="s">
        <v>6</v>
      </c>
      <c r="T5" s="84"/>
      <c r="U5" s="84"/>
      <c r="V5" s="84"/>
      <c r="W5" s="84"/>
      <c r="X5" s="88"/>
      <c r="Y5" s="84"/>
      <c r="Z5" s="89" t="s">
        <v>98</v>
      </c>
      <c r="AA5" s="46"/>
    </row>
    <row r="6" spans="1:27" s="7" customFormat="1" hidden="1">
      <c r="A6" s="139">
        <v>5</v>
      </c>
      <c r="B6" s="84" t="s">
        <v>105</v>
      </c>
      <c r="C6" s="84"/>
      <c r="D6" s="84" t="s">
        <v>23</v>
      </c>
      <c r="E6" s="86" t="s">
        <v>106</v>
      </c>
      <c r="F6" s="7" t="s">
        <v>107</v>
      </c>
      <c r="G6" s="86"/>
      <c r="H6" s="86"/>
      <c r="I6" s="84" t="s">
        <v>86</v>
      </c>
      <c r="J6" s="84" t="s">
        <v>50</v>
      </c>
      <c r="K6" s="84">
        <v>1</v>
      </c>
      <c r="L6" s="122">
        <v>3</v>
      </c>
      <c r="M6" s="86" t="s">
        <v>87</v>
      </c>
      <c r="N6" s="84" t="s">
        <v>88</v>
      </c>
      <c r="O6" s="84"/>
      <c r="P6" s="87" t="s">
        <v>11</v>
      </c>
      <c r="Q6" s="26" t="s">
        <v>53</v>
      </c>
      <c r="R6" s="84"/>
      <c r="S6" s="88" t="s">
        <v>39</v>
      </c>
      <c r="T6" s="84"/>
      <c r="U6" s="84"/>
      <c r="V6" s="84"/>
      <c r="W6" s="84"/>
      <c r="X6" s="88"/>
      <c r="Y6" s="84"/>
      <c r="Z6" s="89" t="s">
        <v>98</v>
      </c>
      <c r="AA6" s="46"/>
    </row>
    <row r="7" spans="1:27" s="7" customFormat="1" ht="30">
      <c r="A7" s="139">
        <v>6</v>
      </c>
      <c r="B7" s="26"/>
      <c r="C7" s="26"/>
      <c r="D7" s="26" t="s">
        <v>30</v>
      </c>
      <c r="E7" s="91" t="s">
        <v>89</v>
      </c>
      <c r="F7" s="25" t="s">
        <v>108</v>
      </c>
      <c r="G7" s="45" t="s">
        <v>109</v>
      </c>
      <c r="H7" s="45"/>
      <c r="I7" s="26" t="s">
        <v>110</v>
      </c>
      <c r="J7" s="84" t="s">
        <v>50</v>
      </c>
      <c r="K7" s="26">
        <v>12</v>
      </c>
      <c r="L7" s="122">
        <v>6</v>
      </c>
      <c r="M7" s="45" t="s">
        <v>111</v>
      </c>
      <c r="N7" s="26" t="s">
        <v>112</v>
      </c>
      <c r="O7" s="26" t="s">
        <v>113</v>
      </c>
      <c r="P7" s="87" t="s">
        <v>6</v>
      </c>
      <c r="Q7" s="84" t="s">
        <v>6</v>
      </c>
      <c r="R7" s="26"/>
      <c r="S7" s="16" t="s">
        <v>6</v>
      </c>
      <c r="T7" s="26"/>
      <c r="U7" s="26"/>
      <c r="V7" s="26"/>
      <c r="W7" s="26"/>
      <c r="X7" s="16"/>
      <c r="Y7" s="26"/>
      <c r="Z7" s="32"/>
      <c r="AA7" s="46"/>
    </row>
    <row r="8" spans="1:27" s="7" customFormat="1" ht="30" hidden="1">
      <c r="A8" s="139">
        <v>7</v>
      </c>
      <c r="B8" s="26"/>
      <c r="C8" s="26"/>
      <c r="D8" s="26" t="s">
        <v>30</v>
      </c>
      <c r="E8" s="91" t="s">
        <v>114</v>
      </c>
      <c r="F8" s="7" t="s">
        <v>115</v>
      </c>
      <c r="G8" s="45" t="s">
        <v>116</v>
      </c>
      <c r="H8" s="45" t="s">
        <v>117</v>
      </c>
      <c r="I8" s="26" t="s">
        <v>118</v>
      </c>
      <c r="J8" s="26" t="s">
        <v>50</v>
      </c>
      <c r="K8" s="26">
        <v>8</v>
      </c>
      <c r="L8" s="123">
        <v>2</v>
      </c>
      <c r="M8" s="45" t="s">
        <v>119</v>
      </c>
      <c r="N8" s="26" t="s">
        <v>112</v>
      </c>
      <c r="O8" s="26" t="s">
        <v>113</v>
      </c>
      <c r="P8" s="87" t="s">
        <v>11</v>
      </c>
      <c r="Q8" s="84" t="s">
        <v>6</v>
      </c>
      <c r="R8" s="26"/>
      <c r="S8" s="16" t="s">
        <v>6</v>
      </c>
      <c r="T8" s="26"/>
      <c r="U8" s="26"/>
      <c r="V8" s="26"/>
      <c r="W8" s="26"/>
      <c r="X8" s="16"/>
      <c r="Y8" s="26"/>
      <c r="Z8" s="32"/>
      <c r="AA8" s="46"/>
    </row>
    <row r="9" spans="1:27" s="7" customFormat="1" ht="30">
      <c r="A9" s="139">
        <v>8</v>
      </c>
      <c r="B9" s="26"/>
      <c r="C9" s="26"/>
      <c r="D9" s="26" t="s">
        <v>30</v>
      </c>
      <c r="E9" s="91" t="s">
        <v>120</v>
      </c>
      <c r="F9" s="8" t="s">
        <v>121</v>
      </c>
      <c r="G9" s="45" t="s">
        <v>122</v>
      </c>
      <c r="H9" s="202"/>
      <c r="I9" s="26" t="s">
        <v>110</v>
      </c>
      <c r="J9" s="26" t="s">
        <v>50</v>
      </c>
      <c r="K9" s="26">
        <v>14</v>
      </c>
      <c r="L9" s="122">
        <v>6</v>
      </c>
      <c r="M9" s="45" t="s">
        <v>123</v>
      </c>
      <c r="N9" s="26" t="s">
        <v>112</v>
      </c>
      <c r="O9" s="26" t="s">
        <v>113</v>
      </c>
      <c r="P9" s="87" t="s">
        <v>6</v>
      </c>
      <c r="Q9" s="84" t="s">
        <v>6</v>
      </c>
      <c r="R9" s="26"/>
      <c r="S9" s="16" t="s">
        <v>6</v>
      </c>
      <c r="T9" s="26"/>
      <c r="U9" s="26"/>
      <c r="V9" s="26"/>
      <c r="W9" s="26"/>
      <c r="X9" s="16"/>
      <c r="Y9" s="26"/>
      <c r="Z9" s="32"/>
      <c r="AA9" s="46"/>
    </row>
    <row r="10" spans="1:27" s="7" customFormat="1" hidden="1">
      <c r="A10" s="139">
        <v>9</v>
      </c>
      <c r="B10" s="26"/>
      <c r="C10" s="26"/>
      <c r="D10" s="26" t="s">
        <v>30</v>
      </c>
      <c r="E10" s="91" t="s">
        <v>124</v>
      </c>
      <c r="F10" s="7" t="s">
        <v>125</v>
      </c>
      <c r="G10" s="45" t="s">
        <v>126</v>
      </c>
      <c r="H10" s="45" t="s">
        <v>127</v>
      </c>
      <c r="I10" s="26" t="s">
        <v>86</v>
      </c>
      <c r="J10" s="26" t="s">
        <v>50</v>
      </c>
      <c r="K10" s="26">
        <v>3</v>
      </c>
      <c r="L10" s="123">
        <v>4</v>
      </c>
      <c r="M10" s="45" t="s">
        <v>128</v>
      </c>
      <c r="N10" s="26" t="s">
        <v>112</v>
      </c>
      <c r="O10" s="26" t="s">
        <v>113</v>
      </c>
      <c r="P10" s="87" t="s">
        <v>11</v>
      </c>
      <c r="Q10" s="84" t="s">
        <v>6</v>
      </c>
      <c r="R10" s="26"/>
      <c r="S10" s="16" t="s">
        <v>6</v>
      </c>
      <c r="T10" s="26"/>
      <c r="U10" s="26"/>
      <c r="V10" s="26"/>
      <c r="W10" s="26"/>
      <c r="X10" s="16"/>
      <c r="Y10" s="26"/>
      <c r="Z10" s="32"/>
      <c r="AA10" s="46"/>
    </row>
    <row r="11" spans="1:27" s="7" customFormat="1" ht="30" hidden="1">
      <c r="A11" s="139">
        <v>10</v>
      </c>
      <c r="B11" s="26" t="s">
        <v>129</v>
      </c>
      <c r="C11" s="26"/>
      <c r="D11" s="28" t="s">
        <v>20</v>
      </c>
      <c r="E11" s="208" t="s">
        <v>130</v>
      </c>
      <c r="F11" s="90" t="s">
        <v>131</v>
      </c>
      <c r="G11" s="45"/>
      <c r="H11" s="45"/>
      <c r="I11" s="26" t="s">
        <v>132</v>
      </c>
      <c r="J11" s="26" t="s">
        <v>50</v>
      </c>
      <c r="K11" s="26">
        <v>40</v>
      </c>
      <c r="L11" s="122">
        <v>30</v>
      </c>
      <c r="M11" s="45" t="s">
        <v>133</v>
      </c>
      <c r="N11" s="26"/>
      <c r="O11" s="26"/>
      <c r="P11" s="87" t="s">
        <v>12</v>
      </c>
      <c r="Q11" s="84" t="s">
        <v>52</v>
      </c>
      <c r="R11" s="26"/>
      <c r="S11" s="16" t="s">
        <v>40</v>
      </c>
      <c r="T11" s="26"/>
      <c r="U11" s="26"/>
      <c r="V11" s="26"/>
      <c r="W11" s="26"/>
      <c r="X11" s="16"/>
      <c r="Y11" s="26"/>
      <c r="Z11" s="32" t="s">
        <v>134</v>
      </c>
      <c r="AA11" s="46"/>
    </row>
    <row r="12" spans="1:27" s="7" customFormat="1" ht="45" hidden="1">
      <c r="A12" s="139">
        <v>11</v>
      </c>
      <c r="B12" s="26"/>
      <c r="C12" s="26"/>
      <c r="D12" s="26" t="s">
        <v>22</v>
      </c>
      <c r="E12" s="45" t="s">
        <v>135</v>
      </c>
      <c r="F12" s="7" t="s">
        <v>136</v>
      </c>
      <c r="G12" s="45" t="s">
        <v>137</v>
      </c>
      <c r="H12" s="45" t="s">
        <v>138</v>
      </c>
      <c r="I12" s="26" t="s">
        <v>118</v>
      </c>
      <c r="J12" s="26" t="s">
        <v>48</v>
      </c>
      <c r="K12" s="26">
        <v>8</v>
      </c>
      <c r="L12" s="123">
        <v>18</v>
      </c>
      <c r="M12" s="69" t="s">
        <v>139</v>
      </c>
      <c r="N12" s="26" t="s">
        <v>112</v>
      </c>
      <c r="O12" s="26" t="s">
        <v>140</v>
      </c>
      <c r="P12" s="87" t="s">
        <v>11</v>
      </c>
      <c r="Q12" s="26" t="s">
        <v>53</v>
      </c>
      <c r="R12" s="26"/>
      <c r="S12" s="16" t="s">
        <v>39</v>
      </c>
      <c r="T12" s="26"/>
      <c r="U12" s="26"/>
      <c r="V12" s="26"/>
      <c r="W12" s="26"/>
      <c r="X12" s="16"/>
      <c r="Y12" s="26"/>
      <c r="Z12" s="32"/>
      <c r="AA12" s="46"/>
    </row>
    <row r="13" spans="1:27" s="7" customFormat="1" ht="30" hidden="1">
      <c r="A13" s="139">
        <v>12</v>
      </c>
      <c r="B13" s="26"/>
      <c r="C13" s="26"/>
      <c r="D13" s="28" t="s">
        <v>13</v>
      </c>
      <c r="E13" s="210" t="s">
        <v>130</v>
      </c>
      <c r="F13" s="90" t="s">
        <v>131</v>
      </c>
      <c r="G13" s="24" t="s">
        <v>141</v>
      </c>
      <c r="H13" s="45"/>
      <c r="I13" s="26" t="s">
        <v>118</v>
      </c>
      <c r="J13" s="26" t="s">
        <v>49</v>
      </c>
      <c r="K13" s="26">
        <v>8</v>
      </c>
      <c r="L13" s="122">
        <v>4</v>
      </c>
      <c r="M13" s="45" t="s">
        <v>142</v>
      </c>
      <c r="N13" s="26" t="s">
        <v>112</v>
      </c>
      <c r="O13" s="26" t="s">
        <v>143</v>
      </c>
      <c r="P13" s="87" t="s">
        <v>12</v>
      </c>
      <c r="Q13" s="84" t="s">
        <v>52</v>
      </c>
      <c r="R13" s="26"/>
      <c r="S13" s="16" t="s">
        <v>40</v>
      </c>
      <c r="T13" s="26"/>
      <c r="U13" s="26"/>
      <c r="V13" s="26"/>
      <c r="W13" s="26"/>
      <c r="X13" s="16"/>
      <c r="Y13" s="26"/>
      <c r="Z13" s="32" t="s">
        <v>134</v>
      </c>
      <c r="AA13" s="46"/>
    </row>
    <row r="14" spans="1:27" s="7" customFormat="1" ht="30" hidden="1">
      <c r="A14" s="139">
        <v>13</v>
      </c>
      <c r="B14" s="24"/>
      <c r="C14" s="26"/>
      <c r="D14" s="28" t="s">
        <v>13</v>
      </c>
      <c r="E14" s="210" t="s">
        <v>114</v>
      </c>
      <c r="F14" s="7" t="s">
        <v>115</v>
      </c>
      <c r="G14" s="24" t="s">
        <v>144</v>
      </c>
      <c r="H14" s="45" t="s">
        <v>145</v>
      </c>
      <c r="I14" s="26" t="s">
        <v>110</v>
      </c>
      <c r="J14" s="26" t="s">
        <v>49</v>
      </c>
      <c r="K14" s="26">
        <v>10</v>
      </c>
      <c r="L14" s="123">
        <v>12</v>
      </c>
      <c r="M14" s="45" t="s">
        <v>146</v>
      </c>
      <c r="N14" s="26" t="s">
        <v>112</v>
      </c>
      <c r="O14" s="26" t="s">
        <v>143</v>
      </c>
      <c r="P14" s="87" t="s">
        <v>12</v>
      </c>
      <c r="Q14" s="84" t="s">
        <v>52</v>
      </c>
      <c r="R14" s="26"/>
      <c r="S14" s="16" t="s">
        <v>40</v>
      </c>
      <c r="T14" s="26"/>
      <c r="U14" s="26"/>
      <c r="V14" s="26"/>
      <c r="W14" s="26"/>
      <c r="X14" s="16"/>
      <c r="Y14" s="26"/>
      <c r="Z14" s="32" t="s">
        <v>134</v>
      </c>
      <c r="AA14" s="46"/>
    </row>
    <row r="15" spans="1:27" s="7" customFormat="1" ht="30" hidden="1">
      <c r="A15" s="139">
        <v>14</v>
      </c>
      <c r="B15" s="24"/>
      <c r="C15" s="26"/>
      <c r="D15" s="28" t="s">
        <v>13</v>
      </c>
      <c r="E15" s="210" t="s">
        <v>120</v>
      </c>
      <c r="F15" s="90" t="s">
        <v>121</v>
      </c>
      <c r="G15" s="24" t="s">
        <v>147</v>
      </c>
      <c r="H15" s="45"/>
      <c r="I15" s="26" t="s">
        <v>110</v>
      </c>
      <c r="J15" s="26" t="s">
        <v>49</v>
      </c>
      <c r="K15" s="26">
        <v>12.5</v>
      </c>
      <c r="L15" s="122">
        <v>10</v>
      </c>
      <c r="M15" s="45" t="s">
        <v>148</v>
      </c>
      <c r="N15" s="26" t="s">
        <v>112</v>
      </c>
      <c r="O15" s="26" t="s">
        <v>143</v>
      </c>
      <c r="P15" s="87" t="s">
        <v>12</v>
      </c>
      <c r="Q15" s="84" t="s">
        <v>52</v>
      </c>
      <c r="R15" s="26"/>
      <c r="S15" s="16" t="s">
        <v>40</v>
      </c>
      <c r="T15" s="26"/>
      <c r="U15" s="26"/>
      <c r="V15" s="26"/>
      <c r="W15" s="26"/>
      <c r="X15" s="16"/>
      <c r="Y15" s="26"/>
      <c r="Z15" s="32" t="s">
        <v>134</v>
      </c>
      <c r="AA15" s="46"/>
    </row>
    <row r="16" spans="1:27" s="7" customFormat="1" ht="30" hidden="1">
      <c r="A16" s="139">
        <v>15</v>
      </c>
      <c r="B16" s="24"/>
      <c r="C16" s="26"/>
      <c r="D16" s="26" t="s">
        <v>13</v>
      </c>
      <c r="E16" s="69" t="s">
        <v>149</v>
      </c>
      <c r="F16" s="25" t="s">
        <v>150</v>
      </c>
      <c r="G16" s="24" t="s">
        <v>151</v>
      </c>
      <c r="H16" s="45" t="s">
        <v>152</v>
      </c>
      <c r="I16" s="26" t="s">
        <v>118</v>
      </c>
      <c r="J16" s="26" t="s">
        <v>49</v>
      </c>
      <c r="K16" s="26">
        <v>4</v>
      </c>
      <c r="L16" s="123">
        <v>2</v>
      </c>
      <c r="M16" s="45" t="s">
        <v>153</v>
      </c>
      <c r="N16" s="26" t="s">
        <v>112</v>
      </c>
      <c r="O16" s="26" t="s">
        <v>143</v>
      </c>
      <c r="P16" s="87" t="s">
        <v>11</v>
      </c>
      <c r="Q16" s="26" t="s">
        <v>53</v>
      </c>
      <c r="R16" s="26"/>
      <c r="S16" s="16" t="s">
        <v>39</v>
      </c>
      <c r="T16" s="26"/>
      <c r="U16" s="26"/>
      <c r="V16" s="26"/>
      <c r="W16" s="26"/>
      <c r="X16" s="16"/>
      <c r="Y16" s="26"/>
      <c r="Z16" s="32"/>
      <c r="AA16" s="46"/>
    </row>
    <row r="17" spans="1:27" s="7" customFormat="1" ht="30" hidden="1">
      <c r="A17" s="139">
        <v>16</v>
      </c>
      <c r="B17" s="24"/>
      <c r="C17" s="26"/>
      <c r="D17" s="26" t="s">
        <v>13</v>
      </c>
      <c r="E17" s="69" t="s">
        <v>154</v>
      </c>
      <c r="F17" s="25" t="s">
        <v>155</v>
      </c>
      <c r="G17" s="24" t="s">
        <v>156</v>
      </c>
      <c r="H17" s="45" t="s">
        <v>157</v>
      </c>
      <c r="I17" s="26" t="s">
        <v>86</v>
      </c>
      <c r="J17" s="26" t="s">
        <v>49</v>
      </c>
      <c r="K17" s="26">
        <v>2</v>
      </c>
      <c r="L17" s="122">
        <v>4</v>
      </c>
      <c r="M17" s="45" t="s">
        <v>128</v>
      </c>
      <c r="N17" s="26" t="s">
        <v>112</v>
      </c>
      <c r="O17" s="26" t="s">
        <v>143</v>
      </c>
      <c r="P17" s="87" t="s">
        <v>11</v>
      </c>
      <c r="Q17" s="26" t="s">
        <v>53</v>
      </c>
      <c r="R17" s="26"/>
      <c r="S17" s="16" t="s">
        <v>39</v>
      </c>
      <c r="T17" s="26"/>
      <c r="U17" s="26"/>
      <c r="V17" s="26"/>
      <c r="W17" s="26"/>
      <c r="X17" s="16"/>
      <c r="Y17" s="26"/>
      <c r="Z17" s="32"/>
      <c r="AA17" s="46"/>
    </row>
    <row r="18" spans="1:27" s="7" customFormat="1" ht="30" hidden="1">
      <c r="A18" s="139">
        <v>17</v>
      </c>
      <c r="B18" s="24"/>
      <c r="C18" s="26"/>
      <c r="D18" s="26" t="s">
        <v>13</v>
      </c>
      <c r="E18" s="69" t="s">
        <v>158</v>
      </c>
      <c r="F18" s="25" t="s">
        <v>159</v>
      </c>
      <c r="G18" s="26" t="s">
        <v>160</v>
      </c>
      <c r="H18" s="45" t="s">
        <v>161</v>
      </c>
      <c r="I18" s="26" t="s">
        <v>118</v>
      </c>
      <c r="J18" s="26" t="s">
        <v>49</v>
      </c>
      <c r="K18" s="26">
        <v>6</v>
      </c>
      <c r="L18" s="123">
        <v>4</v>
      </c>
      <c r="M18" s="45" t="s">
        <v>162</v>
      </c>
      <c r="N18" s="26" t="s">
        <v>112</v>
      </c>
      <c r="O18" s="26" t="s">
        <v>143</v>
      </c>
      <c r="P18" s="87" t="s">
        <v>11</v>
      </c>
      <c r="Q18" s="26" t="s">
        <v>53</v>
      </c>
      <c r="R18" s="26"/>
      <c r="S18" s="16" t="s">
        <v>39</v>
      </c>
      <c r="T18" s="26"/>
      <c r="U18" s="26"/>
      <c r="V18" s="26"/>
      <c r="W18" s="26"/>
      <c r="X18" s="16"/>
      <c r="Y18" s="26"/>
      <c r="Z18" s="32"/>
      <c r="AA18" s="46"/>
    </row>
    <row r="19" spans="1:27" s="7" customFormat="1" hidden="1">
      <c r="A19" s="139">
        <v>18</v>
      </c>
      <c r="B19" s="26"/>
      <c r="C19" s="26"/>
      <c r="D19" s="26" t="s">
        <v>16</v>
      </c>
      <c r="E19" s="45" t="s">
        <v>163</v>
      </c>
      <c r="F19" s="7" t="s">
        <v>164</v>
      </c>
      <c r="G19" s="26" t="s">
        <v>165</v>
      </c>
      <c r="H19" s="45" t="s">
        <v>166</v>
      </c>
      <c r="I19" s="26" t="s">
        <v>86</v>
      </c>
      <c r="J19" s="26" t="s">
        <v>49</v>
      </c>
      <c r="K19" s="26">
        <v>2</v>
      </c>
      <c r="L19" s="122">
        <v>2</v>
      </c>
      <c r="M19" s="45" t="s">
        <v>167</v>
      </c>
      <c r="N19" s="26" t="s">
        <v>112</v>
      </c>
      <c r="O19" s="26" t="s">
        <v>168</v>
      </c>
      <c r="P19" s="87" t="s">
        <v>11</v>
      </c>
      <c r="Q19" s="26" t="s">
        <v>53</v>
      </c>
      <c r="R19" s="26"/>
      <c r="S19" s="16" t="s">
        <v>39</v>
      </c>
      <c r="T19" s="26"/>
      <c r="U19" s="26"/>
      <c r="V19" s="26"/>
      <c r="W19" s="26"/>
      <c r="X19" s="16"/>
      <c r="Y19" s="26"/>
      <c r="Z19" s="32"/>
      <c r="AA19" s="46"/>
    </row>
    <row r="20" spans="1:27" s="7" customFormat="1" ht="30" hidden="1">
      <c r="A20" s="139">
        <v>19</v>
      </c>
      <c r="B20" s="26"/>
      <c r="C20" s="26"/>
      <c r="D20" s="26" t="s">
        <v>16</v>
      </c>
      <c r="E20" s="45" t="s">
        <v>149</v>
      </c>
      <c r="F20" s="25" t="s">
        <v>150</v>
      </c>
      <c r="G20" s="24" t="s">
        <v>169</v>
      </c>
      <c r="H20" s="45" t="s">
        <v>170</v>
      </c>
      <c r="I20" s="26" t="s">
        <v>86</v>
      </c>
      <c r="J20" s="26" t="s">
        <v>49</v>
      </c>
      <c r="K20" s="26">
        <v>2</v>
      </c>
      <c r="L20" s="123">
        <v>4</v>
      </c>
      <c r="M20" s="45" t="s">
        <v>167</v>
      </c>
      <c r="N20" s="26" t="s">
        <v>112</v>
      </c>
      <c r="O20" s="26" t="s">
        <v>168</v>
      </c>
      <c r="P20" s="87" t="s">
        <v>11</v>
      </c>
      <c r="Q20" s="26" t="s">
        <v>53</v>
      </c>
      <c r="R20" s="26"/>
      <c r="S20" s="16" t="s">
        <v>39</v>
      </c>
      <c r="T20" s="26"/>
      <c r="U20" s="26"/>
      <c r="V20" s="26"/>
      <c r="W20" s="26"/>
      <c r="X20" s="16"/>
      <c r="Y20" s="26"/>
      <c r="Z20" s="32"/>
      <c r="AA20" s="46"/>
    </row>
    <row r="21" spans="1:27" s="7" customFormat="1" ht="45" hidden="1">
      <c r="A21" s="139">
        <v>20</v>
      </c>
      <c r="B21" s="26"/>
      <c r="C21" s="26"/>
      <c r="D21" s="26" t="s">
        <v>18</v>
      </c>
      <c r="E21" s="45" t="s">
        <v>171</v>
      </c>
      <c r="F21" s="7" t="s">
        <v>172</v>
      </c>
      <c r="G21" s="7" t="s">
        <v>173</v>
      </c>
      <c r="H21" s="7" t="s">
        <v>174</v>
      </c>
      <c r="I21" s="26" t="s">
        <v>118</v>
      </c>
      <c r="J21" s="26" t="s">
        <v>48</v>
      </c>
      <c r="K21" s="26">
        <v>4</v>
      </c>
      <c r="L21" s="123">
        <v>4</v>
      </c>
      <c r="M21" s="45" t="s">
        <v>175</v>
      </c>
      <c r="N21" s="26" t="s">
        <v>112</v>
      </c>
      <c r="O21" s="26" t="s">
        <v>176</v>
      </c>
      <c r="P21" s="87" t="s">
        <v>11</v>
      </c>
      <c r="Q21" s="26" t="s">
        <v>53</v>
      </c>
      <c r="R21" s="26"/>
      <c r="S21" s="16" t="s">
        <v>39</v>
      </c>
      <c r="T21" s="26"/>
      <c r="U21" s="26"/>
      <c r="V21" s="26"/>
      <c r="W21" s="26"/>
      <c r="X21" s="16"/>
      <c r="Y21" s="26"/>
      <c r="Z21" s="32"/>
      <c r="AA21" s="46"/>
    </row>
    <row r="22" spans="1:27" s="7" customFormat="1" ht="30" hidden="1">
      <c r="A22" s="139">
        <v>21</v>
      </c>
      <c r="B22" s="26"/>
      <c r="C22" s="26"/>
      <c r="D22" s="26" t="s">
        <v>18</v>
      </c>
      <c r="E22" s="45" t="s">
        <v>149</v>
      </c>
      <c r="F22" s="7" t="s">
        <v>177</v>
      </c>
      <c r="G22" s="45" t="s">
        <v>178</v>
      </c>
      <c r="H22" s="45" t="s">
        <v>179</v>
      </c>
      <c r="I22" s="26" t="s">
        <v>118</v>
      </c>
      <c r="J22" s="26" t="s">
        <v>48</v>
      </c>
      <c r="K22" s="26">
        <v>3</v>
      </c>
      <c r="L22" s="122">
        <v>4</v>
      </c>
      <c r="M22" s="45" t="s">
        <v>180</v>
      </c>
      <c r="N22" s="26" t="s">
        <v>112</v>
      </c>
      <c r="O22" s="26" t="s">
        <v>176</v>
      </c>
      <c r="P22" s="87" t="s">
        <v>11</v>
      </c>
      <c r="Q22" s="26" t="s">
        <v>53</v>
      </c>
      <c r="R22" s="26"/>
      <c r="S22" s="16" t="s">
        <v>39</v>
      </c>
      <c r="T22" s="26"/>
      <c r="U22" s="26"/>
      <c r="V22" s="26"/>
      <c r="W22" s="26"/>
      <c r="X22" s="16"/>
      <c r="Y22" s="26"/>
      <c r="Z22" s="32"/>
      <c r="AA22" s="46"/>
    </row>
    <row r="23" spans="1:27" s="7" customFormat="1" ht="30" hidden="1">
      <c r="A23" s="139">
        <v>22</v>
      </c>
      <c r="B23" s="26"/>
      <c r="C23" s="26"/>
      <c r="D23" s="26" t="s">
        <v>18</v>
      </c>
      <c r="E23" s="45" t="s">
        <v>124</v>
      </c>
      <c r="F23" s="90" t="s">
        <v>125</v>
      </c>
      <c r="G23" s="26" t="s">
        <v>181</v>
      </c>
      <c r="H23" s="26" t="s">
        <v>182</v>
      </c>
      <c r="I23" s="26" t="s">
        <v>118</v>
      </c>
      <c r="J23" s="26" t="s">
        <v>48</v>
      </c>
      <c r="K23" s="26">
        <v>5</v>
      </c>
      <c r="L23" s="123">
        <v>4</v>
      </c>
      <c r="M23" s="45" t="s">
        <v>183</v>
      </c>
      <c r="N23" s="26" t="s">
        <v>112</v>
      </c>
      <c r="O23" s="26" t="s">
        <v>184</v>
      </c>
      <c r="P23" s="87" t="s">
        <v>11</v>
      </c>
      <c r="Q23" s="26" t="s">
        <v>53</v>
      </c>
      <c r="R23" s="26"/>
      <c r="S23" s="16" t="s">
        <v>39</v>
      </c>
      <c r="T23" s="26"/>
      <c r="U23" s="26"/>
      <c r="V23" s="26"/>
      <c r="W23" s="26"/>
      <c r="X23" s="16"/>
      <c r="Y23" s="26"/>
      <c r="Z23" s="32"/>
      <c r="AA23" s="46"/>
    </row>
    <row r="24" spans="1:27" s="7" customFormat="1" ht="30" hidden="1">
      <c r="A24" s="139">
        <v>23</v>
      </c>
      <c r="B24" s="26"/>
      <c r="C24" s="26"/>
      <c r="D24" s="26" t="s">
        <v>18</v>
      </c>
      <c r="E24" s="45" t="s">
        <v>185</v>
      </c>
      <c r="F24" s="7" t="s">
        <v>186</v>
      </c>
      <c r="G24" s="26" t="s">
        <v>187</v>
      </c>
      <c r="H24" s="26" t="s">
        <v>188</v>
      </c>
      <c r="I24" s="26" t="s">
        <v>118</v>
      </c>
      <c r="J24" s="26" t="s">
        <v>48</v>
      </c>
      <c r="K24" s="26">
        <v>3</v>
      </c>
      <c r="L24" s="122">
        <v>4</v>
      </c>
      <c r="M24" s="45" t="s">
        <v>180</v>
      </c>
      <c r="N24" s="26" t="s">
        <v>112</v>
      </c>
      <c r="O24" s="26" t="s">
        <v>176</v>
      </c>
      <c r="P24" s="87" t="s">
        <v>11</v>
      </c>
      <c r="Q24" s="26" t="s">
        <v>53</v>
      </c>
      <c r="R24" s="26"/>
      <c r="S24" s="16" t="s">
        <v>39</v>
      </c>
      <c r="T24" s="26"/>
      <c r="U24" s="26"/>
      <c r="V24" s="26"/>
      <c r="W24" s="26"/>
      <c r="X24" s="16"/>
      <c r="Y24" s="26"/>
      <c r="Z24" s="32"/>
      <c r="AA24" s="46"/>
    </row>
    <row r="25" spans="1:27" s="7" customFormat="1" ht="45" hidden="1">
      <c r="A25" s="139">
        <v>24</v>
      </c>
      <c r="B25" s="26"/>
      <c r="C25" s="26"/>
      <c r="D25" s="26" t="s">
        <v>18</v>
      </c>
      <c r="E25" s="45" t="s">
        <v>189</v>
      </c>
      <c r="F25" s="90" t="s">
        <v>190</v>
      </c>
      <c r="G25" s="45" t="s">
        <v>191</v>
      </c>
      <c r="H25" s="45" t="s">
        <v>192</v>
      </c>
      <c r="I25" s="26" t="s">
        <v>110</v>
      </c>
      <c r="J25" s="26" t="s">
        <v>48</v>
      </c>
      <c r="K25" s="26">
        <v>16</v>
      </c>
      <c r="L25" s="123">
        <v>6</v>
      </c>
      <c r="M25" s="45" t="s">
        <v>193</v>
      </c>
      <c r="N25" s="26" t="s">
        <v>112</v>
      </c>
      <c r="O25" s="26" t="s">
        <v>176</v>
      </c>
      <c r="P25" s="87" t="s">
        <v>11</v>
      </c>
      <c r="Q25" s="26" t="s">
        <v>53</v>
      </c>
      <c r="R25" s="26"/>
      <c r="S25" s="16" t="s">
        <v>6</v>
      </c>
      <c r="T25" s="26"/>
      <c r="U25" s="26"/>
      <c r="V25" s="26"/>
      <c r="W25" s="26"/>
      <c r="X25" s="16"/>
      <c r="Y25" s="26"/>
      <c r="Z25" s="32"/>
      <c r="AA25" s="46"/>
    </row>
    <row r="26" spans="1:27" s="7" customFormat="1" hidden="1">
      <c r="A26" s="139">
        <v>25</v>
      </c>
      <c r="B26" s="26"/>
      <c r="C26" s="26"/>
      <c r="D26" s="26" t="s">
        <v>26</v>
      </c>
      <c r="E26" s="45" t="s">
        <v>194</v>
      </c>
      <c r="F26" s="8" t="s">
        <v>195</v>
      </c>
      <c r="G26" s="45" t="s">
        <v>196</v>
      </c>
      <c r="H26" s="45"/>
      <c r="I26" s="26" t="s">
        <v>86</v>
      </c>
      <c r="J26" s="26" t="s">
        <v>47</v>
      </c>
      <c r="K26" s="26">
        <v>2</v>
      </c>
      <c r="L26" s="122">
        <v>2</v>
      </c>
      <c r="M26" s="45" t="s">
        <v>167</v>
      </c>
      <c r="N26" s="26" t="s">
        <v>112</v>
      </c>
      <c r="O26" s="26" t="s">
        <v>197</v>
      </c>
      <c r="P26" s="87" t="s">
        <v>6</v>
      </c>
      <c r="Q26" s="84" t="s">
        <v>6</v>
      </c>
      <c r="R26" s="26"/>
      <c r="S26" s="16" t="s">
        <v>40</v>
      </c>
      <c r="T26" s="26"/>
      <c r="U26" s="26"/>
      <c r="V26" s="26"/>
      <c r="W26" s="26"/>
      <c r="X26" s="16"/>
      <c r="Y26" s="26"/>
      <c r="Z26" s="32"/>
      <c r="AA26" s="46"/>
    </row>
    <row r="27" spans="1:27" s="7" customFormat="1" ht="45" hidden="1">
      <c r="A27" s="139">
        <v>26</v>
      </c>
      <c r="B27" s="26"/>
      <c r="C27" s="26"/>
      <c r="D27" s="8" t="s">
        <v>26</v>
      </c>
      <c r="E27" s="8" t="s">
        <v>106</v>
      </c>
      <c r="F27" s="8" t="s">
        <v>107</v>
      </c>
      <c r="G27" s="45" t="s">
        <v>196</v>
      </c>
      <c r="H27" s="23" t="s">
        <v>198</v>
      </c>
      <c r="I27" s="26" t="s">
        <v>110</v>
      </c>
      <c r="J27" s="26" t="s">
        <v>47</v>
      </c>
      <c r="K27" s="26">
        <v>10</v>
      </c>
      <c r="L27" s="123">
        <v>4</v>
      </c>
      <c r="M27" s="45" t="s">
        <v>199</v>
      </c>
      <c r="N27" s="26" t="s">
        <v>112</v>
      </c>
      <c r="O27" s="26" t="s">
        <v>197</v>
      </c>
      <c r="P27" s="87" t="s">
        <v>10</v>
      </c>
      <c r="Q27" s="84" t="s">
        <v>7</v>
      </c>
      <c r="R27" s="26"/>
      <c r="S27" s="16" t="s">
        <v>6</v>
      </c>
      <c r="T27" s="26"/>
      <c r="U27" s="26"/>
      <c r="V27" s="26"/>
      <c r="W27" s="26"/>
      <c r="X27" s="16"/>
      <c r="Y27" s="26"/>
      <c r="Z27" s="32"/>
      <c r="AA27" s="46"/>
    </row>
    <row r="28" spans="1:27" s="7" customFormat="1" hidden="1">
      <c r="A28" s="139">
        <v>27</v>
      </c>
      <c r="B28" s="26"/>
      <c r="C28" s="26"/>
      <c r="D28" s="26" t="s">
        <v>26</v>
      </c>
      <c r="E28" s="45" t="s">
        <v>200</v>
      </c>
      <c r="F28" s="7" t="s">
        <v>201</v>
      </c>
      <c r="G28" s="45" t="s">
        <v>202</v>
      </c>
      <c r="H28" s="45" t="s">
        <v>203</v>
      </c>
      <c r="I28" s="26" t="s">
        <v>86</v>
      </c>
      <c r="J28" s="26" t="s">
        <v>47</v>
      </c>
      <c r="K28" s="26">
        <v>2</v>
      </c>
      <c r="L28" s="122">
        <v>2</v>
      </c>
      <c r="M28" s="45" t="s">
        <v>167</v>
      </c>
      <c r="N28" s="26" t="s">
        <v>112</v>
      </c>
      <c r="O28" s="26" t="s">
        <v>197</v>
      </c>
      <c r="P28" s="87" t="s">
        <v>10</v>
      </c>
      <c r="Q28" s="84" t="s">
        <v>7</v>
      </c>
      <c r="R28" s="26"/>
      <c r="S28" s="16" t="s">
        <v>6</v>
      </c>
      <c r="T28" s="26"/>
      <c r="U28" s="26"/>
      <c r="V28" s="26"/>
      <c r="W28" s="26"/>
      <c r="X28" s="16"/>
      <c r="Y28" s="26"/>
      <c r="Z28" s="32"/>
      <c r="AA28" s="46"/>
    </row>
    <row r="29" spans="1:27" s="7" customFormat="1" hidden="1">
      <c r="A29" s="139">
        <v>28</v>
      </c>
      <c r="B29" s="26"/>
      <c r="C29" s="26"/>
      <c r="D29" s="26" t="s">
        <v>27</v>
      </c>
      <c r="E29" s="45" t="s">
        <v>163</v>
      </c>
      <c r="F29" s="7" t="s">
        <v>164</v>
      </c>
      <c r="G29" s="45" t="s">
        <v>204</v>
      </c>
      <c r="H29" s="45" t="s">
        <v>205</v>
      </c>
      <c r="I29" s="26" t="s">
        <v>86</v>
      </c>
      <c r="J29" s="26" t="s">
        <v>47</v>
      </c>
      <c r="K29" s="26">
        <v>2</v>
      </c>
      <c r="L29" s="123">
        <v>2</v>
      </c>
      <c r="M29" s="45" t="s">
        <v>128</v>
      </c>
      <c r="N29" s="26" t="s">
        <v>112</v>
      </c>
      <c r="O29" s="26" t="s">
        <v>206</v>
      </c>
      <c r="P29" s="87" t="s">
        <v>11</v>
      </c>
      <c r="Q29" s="26" t="s">
        <v>53</v>
      </c>
      <c r="R29" s="26"/>
      <c r="S29" s="16" t="s">
        <v>39</v>
      </c>
      <c r="T29" s="26"/>
      <c r="U29" s="26"/>
      <c r="V29" s="26"/>
      <c r="W29" s="26"/>
      <c r="X29" s="16"/>
      <c r="Y29" s="26"/>
      <c r="Z29" s="32"/>
      <c r="AA29" s="46"/>
    </row>
    <row r="30" spans="1:27" s="7" customFormat="1" ht="45" hidden="1">
      <c r="A30" s="139">
        <v>29</v>
      </c>
      <c r="B30" s="26"/>
      <c r="C30" s="26"/>
      <c r="D30" s="29" t="s">
        <v>27</v>
      </c>
      <c r="E30" s="128" t="s">
        <v>130</v>
      </c>
      <c r="F30" s="25" t="s">
        <v>207</v>
      </c>
      <c r="G30" s="45" t="s">
        <v>208</v>
      </c>
      <c r="H30" s="45" t="s">
        <v>209</v>
      </c>
      <c r="I30" s="26" t="s">
        <v>110</v>
      </c>
      <c r="J30" s="26" t="s">
        <v>47</v>
      </c>
      <c r="K30" s="26">
        <v>10</v>
      </c>
      <c r="L30" s="122">
        <v>6</v>
      </c>
      <c r="M30" s="45" t="s">
        <v>210</v>
      </c>
      <c r="N30" s="26" t="s">
        <v>112</v>
      </c>
      <c r="O30" s="26" t="s">
        <v>206</v>
      </c>
      <c r="P30" s="87" t="s">
        <v>6</v>
      </c>
      <c r="Q30" s="84" t="s">
        <v>6</v>
      </c>
      <c r="R30" s="26"/>
      <c r="S30" s="16" t="s">
        <v>40</v>
      </c>
      <c r="T30" s="26"/>
      <c r="U30" s="26"/>
      <c r="V30" s="26"/>
      <c r="W30" s="26"/>
      <c r="X30" s="16"/>
      <c r="Y30" s="26"/>
      <c r="Z30" s="32"/>
      <c r="AA30" s="46"/>
    </row>
    <row r="31" spans="1:27" s="7" customFormat="1" ht="30" hidden="1">
      <c r="A31" s="139">
        <v>30</v>
      </c>
      <c r="B31" s="26"/>
      <c r="C31" s="26"/>
      <c r="D31" s="26" t="s">
        <v>31</v>
      </c>
      <c r="E31" s="45" t="s">
        <v>149</v>
      </c>
      <c r="F31" s="8" t="s">
        <v>177</v>
      </c>
      <c r="G31" s="45" t="s">
        <v>211</v>
      </c>
      <c r="H31" s="45" t="s">
        <v>212</v>
      </c>
      <c r="I31" s="26" t="s">
        <v>86</v>
      </c>
      <c r="J31" s="26" t="s">
        <v>47</v>
      </c>
      <c r="K31" s="26">
        <v>2</v>
      </c>
      <c r="L31" s="123">
        <v>2</v>
      </c>
      <c r="M31" s="112" t="s">
        <v>167</v>
      </c>
      <c r="N31" s="26" t="s">
        <v>112</v>
      </c>
      <c r="O31" s="92" t="s">
        <v>168</v>
      </c>
      <c r="P31" s="87" t="s">
        <v>11</v>
      </c>
      <c r="Q31" s="26" t="s">
        <v>53</v>
      </c>
      <c r="R31" s="26"/>
      <c r="S31" s="16" t="s">
        <v>39</v>
      </c>
      <c r="T31" s="26"/>
      <c r="U31" s="26"/>
      <c r="V31" s="26"/>
      <c r="W31" s="26"/>
      <c r="X31" s="16"/>
      <c r="Y31" s="26"/>
      <c r="Z31" s="32"/>
      <c r="AA31" s="46"/>
    </row>
    <row r="32" spans="1:27" s="7" customFormat="1" ht="30" hidden="1">
      <c r="A32" s="139">
        <v>31</v>
      </c>
      <c r="B32" s="26"/>
      <c r="C32" s="26"/>
      <c r="D32" s="26" t="s">
        <v>31</v>
      </c>
      <c r="E32" s="45" t="s">
        <v>185</v>
      </c>
      <c r="F32" s="7" t="s">
        <v>186</v>
      </c>
      <c r="G32" s="45" t="s">
        <v>213</v>
      </c>
      <c r="H32" s="45" t="s">
        <v>214</v>
      </c>
      <c r="I32" s="26" t="s">
        <v>86</v>
      </c>
      <c r="J32" s="26" t="s">
        <v>47</v>
      </c>
      <c r="K32" s="26">
        <v>2</v>
      </c>
      <c r="L32" s="122">
        <v>2</v>
      </c>
      <c r="M32" s="112" t="s">
        <v>167</v>
      </c>
      <c r="N32" s="26" t="s">
        <v>112</v>
      </c>
      <c r="O32" s="92" t="s">
        <v>168</v>
      </c>
      <c r="P32" s="87" t="s">
        <v>11</v>
      </c>
      <c r="Q32" s="26" t="s">
        <v>7</v>
      </c>
      <c r="R32" s="26"/>
      <c r="S32" s="16" t="s">
        <v>38</v>
      </c>
      <c r="T32" s="26"/>
      <c r="U32" s="26"/>
      <c r="V32" s="26"/>
      <c r="W32" s="26"/>
      <c r="X32" s="16"/>
      <c r="Y32" s="26"/>
      <c r="Z32" s="32"/>
      <c r="AA32" s="46"/>
    </row>
    <row r="33" spans="1:27" s="7" customFormat="1" hidden="1">
      <c r="A33" s="139">
        <v>32</v>
      </c>
      <c r="B33" s="26"/>
      <c r="C33" s="26"/>
      <c r="D33" s="26" t="s">
        <v>31</v>
      </c>
      <c r="E33" s="45" t="s">
        <v>215</v>
      </c>
      <c r="F33" s="8" t="s">
        <v>216</v>
      </c>
      <c r="G33" s="45" t="s">
        <v>217</v>
      </c>
      <c r="H33" s="45"/>
      <c r="I33" s="26" t="s">
        <v>86</v>
      </c>
      <c r="J33" s="26" t="s">
        <v>47</v>
      </c>
      <c r="K33" s="26">
        <v>2</v>
      </c>
      <c r="L33" s="123">
        <v>2</v>
      </c>
      <c r="M33" s="112" t="s">
        <v>167</v>
      </c>
      <c r="N33" s="26" t="s">
        <v>112</v>
      </c>
      <c r="O33" s="92" t="s">
        <v>168</v>
      </c>
      <c r="P33" s="87" t="s">
        <v>6</v>
      </c>
      <c r="Q33" s="84" t="s">
        <v>6</v>
      </c>
      <c r="R33" s="26"/>
      <c r="S33" s="16" t="s">
        <v>6</v>
      </c>
      <c r="T33" s="26"/>
      <c r="U33" s="26"/>
      <c r="V33" s="26"/>
      <c r="W33" s="26"/>
      <c r="X33" s="16"/>
      <c r="Y33" s="26"/>
      <c r="Z33" s="32"/>
      <c r="AA33" s="46"/>
    </row>
    <row r="34" spans="1:27" s="7" customFormat="1" hidden="1">
      <c r="A34" s="139">
        <v>33</v>
      </c>
      <c r="B34" s="26"/>
      <c r="C34" s="26"/>
      <c r="D34" s="26" t="s">
        <v>31</v>
      </c>
      <c r="E34" s="45" t="s">
        <v>101</v>
      </c>
      <c r="F34" s="90" t="s">
        <v>218</v>
      </c>
      <c r="G34" s="45" t="s">
        <v>219</v>
      </c>
      <c r="H34" s="45"/>
      <c r="I34" s="26" t="s">
        <v>86</v>
      </c>
      <c r="J34" s="26" t="s">
        <v>47</v>
      </c>
      <c r="K34" s="26">
        <v>2</v>
      </c>
      <c r="L34" s="122">
        <v>2</v>
      </c>
      <c r="M34" s="112" t="s">
        <v>167</v>
      </c>
      <c r="N34" s="26" t="s">
        <v>112</v>
      </c>
      <c r="O34" s="26" t="s">
        <v>220</v>
      </c>
      <c r="P34" s="87" t="s">
        <v>6</v>
      </c>
      <c r="Q34" s="84" t="s">
        <v>6</v>
      </c>
      <c r="R34" s="26"/>
      <c r="S34" s="16" t="s">
        <v>6</v>
      </c>
      <c r="T34" s="26"/>
      <c r="U34" s="26"/>
      <c r="V34" s="26"/>
      <c r="W34" s="26"/>
      <c r="X34" s="16"/>
      <c r="Y34" s="26"/>
      <c r="Z34" s="32"/>
      <c r="AA34" s="46"/>
    </row>
    <row r="35" spans="1:27" s="7" customFormat="1" hidden="1">
      <c r="A35" s="139">
        <v>34</v>
      </c>
      <c r="B35" s="26"/>
      <c r="C35" s="26"/>
      <c r="D35" s="26" t="s">
        <v>32</v>
      </c>
      <c r="E35" s="45" t="s">
        <v>221</v>
      </c>
      <c r="F35" s="7" t="s">
        <v>222</v>
      </c>
      <c r="G35" s="5" t="s">
        <v>223</v>
      </c>
      <c r="H35" s="45" t="s">
        <v>224</v>
      </c>
      <c r="I35" s="26" t="s">
        <v>86</v>
      </c>
      <c r="J35" s="26" t="s">
        <v>50</v>
      </c>
      <c r="K35" s="26">
        <v>2</v>
      </c>
      <c r="L35" s="123">
        <v>2</v>
      </c>
      <c r="M35" s="112" t="s">
        <v>167</v>
      </c>
      <c r="N35" s="26" t="s">
        <v>112</v>
      </c>
      <c r="O35" s="26"/>
      <c r="P35" s="87" t="s">
        <v>11</v>
      </c>
      <c r="Q35" s="84" t="s">
        <v>6</v>
      </c>
      <c r="R35" s="26"/>
      <c r="S35" s="16" t="s">
        <v>6</v>
      </c>
      <c r="T35" s="26"/>
      <c r="U35" s="26"/>
      <c r="V35" s="26"/>
      <c r="W35" s="26"/>
      <c r="X35" s="16"/>
      <c r="Y35" s="26"/>
      <c r="Z35" s="32"/>
      <c r="AA35" s="46"/>
    </row>
    <row r="36" spans="1:27" s="7" customFormat="1" ht="30" hidden="1">
      <c r="A36" s="139">
        <v>35</v>
      </c>
      <c r="B36" s="26"/>
      <c r="C36" s="26"/>
      <c r="D36" s="26" t="s">
        <v>32</v>
      </c>
      <c r="E36" s="45" t="s">
        <v>106</v>
      </c>
      <c r="F36" s="56" t="s">
        <v>107</v>
      </c>
      <c r="G36" s="163" t="s">
        <v>225</v>
      </c>
      <c r="H36" s="5" t="s">
        <v>226</v>
      </c>
      <c r="I36" s="26" t="s">
        <v>118</v>
      </c>
      <c r="J36" s="26" t="s">
        <v>50</v>
      </c>
      <c r="K36" s="26">
        <v>6</v>
      </c>
      <c r="L36" s="122">
        <v>4</v>
      </c>
      <c r="M36" s="45" t="s">
        <v>227</v>
      </c>
      <c r="N36" s="26" t="s">
        <v>112</v>
      </c>
      <c r="O36" s="26" t="s">
        <v>228</v>
      </c>
      <c r="P36" s="87" t="s">
        <v>11</v>
      </c>
      <c r="Q36" s="84" t="s">
        <v>6</v>
      </c>
      <c r="R36" s="26"/>
      <c r="S36" s="16" t="s">
        <v>38</v>
      </c>
      <c r="T36" s="26"/>
      <c r="U36" s="26"/>
      <c r="V36" s="26"/>
      <c r="W36" s="26"/>
      <c r="X36" s="16"/>
      <c r="Y36" s="26"/>
      <c r="Z36" s="32" t="s">
        <v>229</v>
      </c>
      <c r="AA36" s="46"/>
    </row>
    <row r="37" spans="1:27" s="7" customFormat="1" ht="30">
      <c r="A37" s="139">
        <v>36</v>
      </c>
      <c r="B37" s="26"/>
      <c r="C37" s="26"/>
      <c r="D37" s="26" t="s">
        <v>32</v>
      </c>
      <c r="E37" s="45" t="s">
        <v>194</v>
      </c>
      <c r="F37" s="25" t="s">
        <v>230</v>
      </c>
      <c r="G37" s="162" t="s">
        <v>231</v>
      </c>
      <c r="H37" s="45"/>
      <c r="I37" s="26" t="s">
        <v>118</v>
      </c>
      <c r="J37" s="26" t="s">
        <v>50</v>
      </c>
      <c r="K37" s="26">
        <v>8</v>
      </c>
      <c r="L37" s="123">
        <v>4</v>
      </c>
      <c r="M37" s="45" t="s">
        <v>232</v>
      </c>
      <c r="N37" s="26" t="s">
        <v>112</v>
      </c>
      <c r="O37" s="26"/>
      <c r="P37" s="87" t="s">
        <v>6</v>
      </c>
      <c r="Q37" s="84" t="s">
        <v>6</v>
      </c>
      <c r="R37" s="26"/>
      <c r="S37" s="16" t="s">
        <v>6</v>
      </c>
      <c r="T37" s="26"/>
      <c r="U37" s="26"/>
      <c r="V37" s="26"/>
      <c r="W37" s="26"/>
      <c r="X37" s="16"/>
      <c r="Y37" s="26"/>
      <c r="Z37" s="32"/>
      <c r="AA37" s="46"/>
    </row>
    <row r="38" spans="1:27" s="7" customFormat="1" hidden="1">
      <c r="A38" s="139">
        <v>37</v>
      </c>
      <c r="B38" s="26"/>
      <c r="C38" s="26"/>
      <c r="D38" s="26" t="s">
        <v>32</v>
      </c>
      <c r="E38" s="45" t="s">
        <v>233</v>
      </c>
      <c r="F38" s="90" t="s">
        <v>234</v>
      </c>
      <c r="G38" s="45" t="s">
        <v>235</v>
      </c>
      <c r="H38" s="45"/>
      <c r="I38" s="26" t="s">
        <v>86</v>
      </c>
      <c r="J38" s="26" t="s">
        <v>47</v>
      </c>
      <c r="K38" s="26">
        <v>2</v>
      </c>
      <c r="L38" s="122">
        <v>2</v>
      </c>
      <c r="M38" s="45" t="s">
        <v>128</v>
      </c>
      <c r="N38" s="26" t="s">
        <v>112</v>
      </c>
      <c r="O38" s="26" t="s">
        <v>228</v>
      </c>
      <c r="P38" s="87" t="s">
        <v>6</v>
      </c>
      <c r="Q38" s="84" t="s">
        <v>6</v>
      </c>
      <c r="R38" s="26"/>
      <c r="S38" s="16" t="s">
        <v>6</v>
      </c>
      <c r="T38" s="26"/>
      <c r="U38" s="26"/>
      <c r="V38" s="26"/>
      <c r="W38" s="26"/>
      <c r="X38" s="16"/>
      <c r="Y38" s="26"/>
      <c r="Z38" s="32"/>
      <c r="AA38" s="46"/>
    </row>
    <row r="39" spans="1:27" s="7" customFormat="1" ht="30" hidden="1">
      <c r="A39" s="139">
        <v>38</v>
      </c>
      <c r="B39" s="26"/>
      <c r="C39" s="26"/>
      <c r="D39" s="29" t="s">
        <v>32</v>
      </c>
      <c r="E39" s="128" t="s">
        <v>189</v>
      </c>
      <c r="F39" s="90" t="s">
        <v>190</v>
      </c>
      <c r="G39" s="45" t="s">
        <v>236</v>
      </c>
      <c r="H39" s="45"/>
      <c r="I39" s="26" t="s">
        <v>86</v>
      </c>
      <c r="J39" s="26" t="s">
        <v>47</v>
      </c>
      <c r="K39" s="26">
        <v>2</v>
      </c>
      <c r="L39" s="123">
        <v>2</v>
      </c>
      <c r="M39" s="45" t="s">
        <v>237</v>
      </c>
      <c r="N39" s="26"/>
      <c r="O39" s="26" t="s">
        <v>228</v>
      </c>
      <c r="P39" s="87" t="s">
        <v>6</v>
      </c>
      <c r="Q39" s="84" t="s">
        <v>6</v>
      </c>
      <c r="R39" s="26"/>
      <c r="S39" s="16" t="s">
        <v>40</v>
      </c>
      <c r="T39" s="26"/>
      <c r="U39" s="26"/>
      <c r="V39" s="26"/>
      <c r="W39" s="26"/>
      <c r="X39" s="16"/>
      <c r="Y39" s="26"/>
      <c r="Z39" s="32"/>
      <c r="AA39" s="46"/>
    </row>
    <row r="40" spans="1:27" s="7" customFormat="1" ht="30" hidden="1">
      <c r="A40" s="139">
        <v>39</v>
      </c>
      <c r="B40" s="26"/>
      <c r="C40" s="26"/>
      <c r="D40" s="26" t="s">
        <v>32</v>
      </c>
      <c r="E40" s="45" t="s">
        <v>82</v>
      </c>
      <c r="F40" s="90" t="s">
        <v>83</v>
      </c>
      <c r="G40" s="45" t="s">
        <v>238</v>
      </c>
      <c r="H40" s="45" t="s">
        <v>239</v>
      </c>
      <c r="I40" s="26" t="s">
        <v>86</v>
      </c>
      <c r="J40" s="26" t="s">
        <v>47</v>
      </c>
      <c r="K40" s="26">
        <v>2</v>
      </c>
      <c r="L40" s="122">
        <v>2</v>
      </c>
      <c r="M40" s="45" t="s">
        <v>167</v>
      </c>
      <c r="N40" s="26" t="s">
        <v>240</v>
      </c>
      <c r="O40" s="26" t="s">
        <v>228</v>
      </c>
      <c r="P40" s="87" t="s">
        <v>11</v>
      </c>
      <c r="Q40" s="84" t="s">
        <v>6</v>
      </c>
      <c r="R40" s="26"/>
      <c r="S40" s="16" t="s">
        <v>6</v>
      </c>
      <c r="T40" s="26"/>
      <c r="U40" s="26"/>
      <c r="V40" s="26"/>
      <c r="W40" s="26"/>
      <c r="X40" s="16"/>
      <c r="Y40" s="26"/>
      <c r="Z40" s="32" t="s">
        <v>241</v>
      </c>
      <c r="AA40" s="46"/>
    </row>
    <row r="41" spans="1:27" s="7" customFormat="1" hidden="1">
      <c r="A41" s="139">
        <v>40</v>
      </c>
      <c r="B41" s="26"/>
      <c r="C41" s="26"/>
      <c r="D41" s="26" t="s">
        <v>32</v>
      </c>
      <c r="E41" s="45" t="s">
        <v>242</v>
      </c>
      <c r="F41" s="90" t="s">
        <v>243</v>
      </c>
      <c r="G41" s="45" t="s">
        <v>244</v>
      </c>
      <c r="H41" s="45"/>
      <c r="I41" s="26" t="s">
        <v>86</v>
      </c>
      <c r="J41" s="26" t="s">
        <v>47</v>
      </c>
      <c r="K41" s="26">
        <v>2</v>
      </c>
      <c r="L41" s="123">
        <v>2</v>
      </c>
      <c r="M41" s="45" t="s">
        <v>167</v>
      </c>
      <c r="N41" s="26"/>
      <c r="O41" s="26" t="s">
        <v>228</v>
      </c>
      <c r="P41" s="87" t="s">
        <v>6</v>
      </c>
      <c r="Q41" s="84" t="s">
        <v>6</v>
      </c>
      <c r="R41" s="26"/>
      <c r="S41" s="16" t="s">
        <v>6</v>
      </c>
      <c r="T41" s="26"/>
      <c r="U41" s="26"/>
      <c r="V41" s="26"/>
      <c r="W41" s="26"/>
      <c r="X41" s="16"/>
      <c r="Y41" s="26"/>
      <c r="Z41" s="32"/>
      <c r="AA41" s="46"/>
    </row>
    <row r="42" spans="1:27" s="7" customFormat="1" ht="30" hidden="1">
      <c r="A42" s="139">
        <v>41</v>
      </c>
      <c r="B42" s="26"/>
      <c r="C42" s="26"/>
      <c r="D42" s="26" t="s">
        <v>32</v>
      </c>
      <c r="E42" s="45" t="s">
        <v>163</v>
      </c>
      <c r="F42" s="7" t="s">
        <v>164</v>
      </c>
      <c r="G42" s="24" t="s">
        <v>245</v>
      </c>
      <c r="H42" s="45"/>
      <c r="I42" s="26" t="s">
        <v>118</v>
      </c>
      <c r="J42" s="26" t="s">
        <v>47</v>
      </c>
      <c r="K42" s="26">
        <v>6.5</v>
      </c>
      <c r="L42" s="122">
        <v>4</v>
      </c>
      <c r="M42" s="45" t="s">
        <v>246</v>
      </c>
      <c r="N42" s="26" t="s">
        <v>112</v>
      </c>
      <c r="O42" s="26" t="s">
        <v>228</v>
      </c>
      <c r="P42" s="87" t="s">
        <v>6</v>
      </c>
      <c r="Q42" s="84" t="s">
        <v>6</v>
      </c>
      <c r="R42" s="26"/>
      <c r="S42" s="16" t="s">
        <v>6</v>
      </c>
      <c r="T42" s="26"/>
      <c r="U42" s="26"/>
      <c r="V42" s="26"/>
      <c r="W42" s="26"/>
      <c r="X42" s="16"/>
      <c r="Y42" s="26"/>
      <c r="Z42" s="32"/>
      <c r="AA42" s="46"/>
    </row>
    <row r="43" spans="1:27" s="7" customFormat="1" ht="30">
      <c r="A43" s="139">
        <v>42</v>
      </c>
      <c r="B43" s="26"/>
      <c r="C43" s="26"/>
      <c r="D43" s="26" t="s">
        <v>32</v>
      </c>
      <c r="E43" s="45" t="s">
        <v>247</v>
      </c>
      <c r="F43" s="25" t="s">
        <v>248</v>
      </c>
      <c r="G43" s="24" t="s">
        <v>249</v>
      </c>
      <c r="H43" s="45"/>
      <c r="I43" s="26" t="s">
        <v>110</v>
      </c>
      <c r="J43" s="26" t="s">
        <v>50</v>
      </c>
      <c r="K43" s="26">
        <v>10</v>
      </c>
      <c r="L43" s="123">
        <v>4</v>
      </c>
      <c r="M43" s="45" t="s">
        <v>146</v>
      </c>
      <c r="N43" s="26" t="s">
        <v>112</v>
      </c>
      <c r="O43" s="26" t="s">
        <v>250</v>
      </c>
      <c r="P43" s="87" t="s">
        <v>6</v>
      </c>
      <c r="Q43" s="84" t="s">
        <v>6</v>
      </c>
      <c r="R43" s="26"/>
      <c r="S43" s="16" t="s">
        <v>6</v>
      </c>
      <c r="T43" s="26"/>
      <c r="U43" s="26"/>
      <c r="V43" s="26"/>
      <c r="W43" s="26"/>
      <c r="X43" s="16"/>
      <c r="Y43" s="26"/>
      <c r="Z43" s="32"/>
      <c r="AA43" s="46"/>
    </row>
    <row r="44" spans="1:27" s="7" customFormat="1" hidden="1">
      <c r="A44" s="139">
        <v>43</v>
      </c>
      <c r="B44" s="26"/>
      <c r="C44" s="26"/>
      <c r="D44" s="28" t="s">
        <v>32</v>
      </c>
      <c r="E44" s="211" t="s">
        <v>251</v>
      </c>
      <c r="G44" s="45" t="s">
        <v>252</v>
      </c>
      <c r="H44" s="45"/>
      <c r="I44" s="26" t="s">
        <v>118</v>
      </c>
      <c r="J44" s="26" t="s">
        <v>50</v>
      </c>
      <c r="K44" s="26">
        <v>6</v>
      </c>
      <c r="L44" s="122">
        <v>2</v>
      </c>
      <c r="M44" s="45" t="s">
        <v>162</v>
      </c>
      <c r="N44" s="26" t="s">
        <v>112</v>
      </c>
      <c r="O44" s="26" t="s">
        <v>250</v>
      </c>
      <c r="P44" s="87" t="s">
        <v>12</v>
      </c>
      <c r="Q44" s="84" t="s">
        <v>52</v>
      </c>
      <c r="R44" s="26"/>
      <c r="S44" s="16" t="s">
        <v>40</v>
      </c>
      <c r="T44" s="26"/>
      <c r="U44" s="26"/>
      <c r="V44" s="26"/>
      <c r="W44" s="26"/>
      <c r="X44" s="16"/>
      <c r="Y44" s="26"/>
      <c r="Z44" s="32" t="s">
        <v>134</v>
      </c>
      <c r="AA44" s="46"/>
    </row>
    <row r="45" spans="1:27" s="7" customFormat="1" hidden="1">
      <c r="A45" s="139">
        <v>44</v>
      </c>
      <c r="B45" s="26"/>
      <c r="C45" s="26"/>
      <c r="D45" s="26" t="s">
        <v>19</v>
      </c>
      <c r="E45" s="91" t="s">
        <v>247</v>
      </c>
      <c r="F45" s="7" t="s">
        <v>253</v>
      </c>
      <c r="G45" s="45" t="s">
        <v>254</v>
      </c>
      <c r="H45" s="45" t="s">
        <v>255</v>
      </c>
      <c r="I45" s="26" t="s">
        <v>86</v>
      </c>
      <c r="J45" s="26" t="s">
        <v>48</v>
      </c>
      <c r="K45" s="26">
        <v>2</v>
      </c>
      <c r="L45" s="123">
        <v>2</v>
      </c>
      <c r="M45" s="45" t="s">
        <v>167</v>
      </c>
      <c r="N45" s="26" t="s">
        <v>112</v>
      </c>
      <c r="O45" s="26"/>
      <c r="P45" s="87" t="s">
        <v>11</v>
      </c>
      <c r="Q45" s="26" t="s">
        <v>53</v>
      </c>
      <c r="R45" s="26"/>
      <c r="S45" s="16" t="s">
        <v>39</v>
      </c>
      <c r="T45" s="26"/>
      <c r="U45" s="26"/>
      <c r="V45" s="26"/>
      <c r="W45" s="26"/>
      <c r="X45" s="16"/>
      <c r="Y45" s="26"/>
      <c r="Z45" s="32"/>
      <c r="AA45" s="46"/>
    </row>
    <row r="46" spans="1:27" s="7" customFormat="1" hidden="1">
      <c r="A46" s="139">
        <v>45</v>
      </c>
      <c r="B46" s="26"/>
      <c r="C46" s="26"/>
      <c r="D46" s="26" t="s">
        <v>19</v>
      </c>
      <c r="E46" s="91" t="s">
        <v>82</v>
      </c>
      <c r="F46" s="7" t="s">
        <v>83</v>
      </c>
      <c r="G46" s="5" t="s">
        <v>256</v>
      </c>
      <c r="H46" s="45" t="s">
        <v>257</v>
      </c>
      <c r="I46" s="26" t="s">
        <v>86</v>
      </c>
      <c r="J46" s="26" t="s">
        <v>48</v>
      </c>
      <c r="K46" s="26">
        <v>2</v>
      </c>
      <c r="L46" s="122">
        <v>2</v>
      </c>
      <c r="M46" s="45" t="s">
        <v>167</v>
      </c>
      <c r="N46" s="26" t="s">
        <v>112</v>
      </c>
      <c r="O46" s="26"/>
      <c r="P46" s="87" t="s">
        <v>11</v>
      </c>
      <c r="Q46" s="26" t="s">
        <v>53</v>
      </c>
      <c r="R46" s="26"/>
      <c r="S46" s="16" t="s">
        <v>39</v>
      </c>
      <c r="T46" s="26"/>
      <c r="U46" s="26"/>
      <c r="V46" s="26"/>
      <c r="W46" s="26"/>
      <c r="X46" s="16"/>
      <c r="Y46" s="26"/>
      <c r="Z46" s="32"/>
      <c r="AA46" s="46"/>
    </row>
    <row r="47" spans="1:27" s="7" customFormat="1" hidden="1">
      <c r="A47" s="139">
        <v>46</v>
      </c>
      <c r="B47" s="26"/>
      <c r="C47" s="26"/>
      <c r="D47" s="26" t="s">
        <v>19</v>
      </c>
      <c r="E47" s="91" t="s">
        <v>258</v>
      </c>
      <c r="F47" s="7" t="s">
        <v>259</v>
      </c>
      <c r="G47" s="45" t="s">
        <v>260</v>
      </c>
      <c r="H47" s="45" t="s">
        <v>261</v>
      </c>
      <c r="I47" s="26" t="s">
        <v>118</v>
      </c>
      <c r="J47" s="26" t="s">
        <v>48</v>
      </c>
      <c r="K47" s="26">
        <v>6</v>
      </c>
      <c r="L47" s="123">
        <v>4</v>
      </c>
      <c r="M47" s="45" t="s">
        <v>262</v>
      </c>
      <c r="N47" s="26" t="s">
        <v>112</v>
      </c>
      <c r="O47" s="26"/>
      <c r="P47" s="87" t="s">
        <v>11</v>
      </c>
      <c r="Q47" s="26" t="s">
        <v>53</v>
      </c>
      <c r="R47" s="26"/>
      <c r="S47" s="16" t="s">
        <v>39</v>
      </c>
      <c r="T47" s="26"/>
      <c r="U47" s="26"/>
      <c r="V47" s="26"/>
      <c r="W47" s="26"/>
      <c r="X47" s="16"/>
      <c r="Y47" s="26"/>
      <c r="Z47" s="32"/>
      <c r="AA47" s="46"/>
    </row>
    <row r="48" spans="1:27" s="7" customFormat="1" hidden="1">
      <c r="A48" s="139">
        <v>47</v>
      </c>
      <c r="B48" s="26"/>
      <c r="C48" s="26"/>
      <c r="D48" s="29" t="s">
        <v>19</v>
      </c>
      <c r="E48" s="207" t="s">
        <v>130</v>
      </c>
      <c r="F48" s="7" t="s">
        <v>131</v>
      </c>
      <c r="G48" s="45" t="s">
        <v>263</v>
      </c>
      <c r="H48" s="45" t="s">
        <v>264</v>
      </c>
      <c r="I48" s="26" t="s">
        <v>86</v>
      </c>
      <c r="J48" s="26" t="s">
        <v>48</v>
      </c>
      <c r="K48" s="26">
        <v>2</v>
      </c>
      <c r="L48" s="122">
        <v>2</v>
      </c>
      <c r="M48" s="45" t="s">
        <v>167</v>
      </c>
      <c r="N48" s="26" t="s">
        <v>112</v>
      </c>
      <c r="O48" s="26"/>
      <c r="P48" s="87" t="s">
        <v>9</v>
      </c>
      <c r="Q48" s="84" t="s">
        <v>53</v>
      </c>
      <c r="R48" s="26"/>
      <c r="S48" s="16" t="s">
        <v>6</v>
      </c>
      <c r="T48" s="26"/>
      <c r="U48" s="26"/>
      <c r="V48" s="26"/>
      <c r="W48" s="26"/>
      <c r="X48" s="16"/>
      <c r="Y48" s="26"/>
      <c r="Z48" s="32"/>
      <c r="AA48" s="46"/>
    </row>
    <row r="49" spans="1:27" s="7" customFormat="1" ht="30" hidden="1">
      <c r="A49" s="139">
        <v>48</v>
      </c>
      <c r="B49" s="26"/>
      <c r="C49" s="26"/>
      <c r="D49" s="26" t="s">
        <v>19</v>
      </c>
      <c r="E49" s="91" t="s">
        <v>185</v>
      </c>
      <c r="F49" s="7" t="s">
        <v>186</v>
      </c>
      <c r="G49" s="45" t="s">
        <v>265</v>
      </c>
      <c r="H49" s="45" t="s">
        <v>266</v>
      </c>
      <c r="I49" s="26" t="s">
        <v>86</v>
      </c>
      <c r="J49" s="26" t="s">
        <v>48</v>
      </c>
      <c r="K49" s="26">
        <v>2</v>
      </c>
      <c r="L49" s="123">
        <v>2</v>
      </c>
      <c r="M49" s="45" t="s">
        <v>167</v>
      </c>
      <c r="N49" s="26" t="s">
        <v>112</v>
      </c>
      <c r="O49" s="26"/>
      <c r="P49" s="87" t="s">
        <v>11</v>
      </c>
      <c r="Q49" s="84" t="s">
        <v>53</v>
      </c>
      <c r="R49" s="26"/>
      <c r="S49" s="16" t="s">
        <v>6</v>
      </c>
      <c r="T49" s="26"/>
      <c r="U49" s="26"/>
      <c r="V49" s="26"/>
      <c r="W49" s="26"/>
      <c r="X49" s="16"/>
      <c r="Y49" s="26"/>
      <c r="Z49" s="32"/>
      <c r="AA49" s="46"/>
    </row>
    <row r="50" spans="1:27" s="7" customFormat="1" ht="30" hidden="1">
      <c r="A50" s="139">
        <v>49</v>
      </c>
      <c r="B50" s="26"/>
      <c r="C50" s="26"/>
      <c r="D50" s="26" t="s">
        <v>19</v>
      </c>
      <c r="E50" s="91" t="s">
        <v>215</v>
      </c>
      <c r="F50" s="25" t="s">
        <v>267</v>
      </c>
      <c r="G50" s="45" t="s">
        <v>268</v>
      </c>
      <c r="H50" s="45" t="s">
        <v>269</v>
      </c>
      <c r="I50" s="26" t="s">
        <v>86</v>
      </c>
      <c r="J50" s="26" t="s">
        <v>49</v>
      </c>
      <c r="K50" s="26">
        <v>2</v>
      </c>
      <c r="L50" s="122">
        <v>2</v>
      </c>
      <c r="M50" s="45" t="s">
        <v>167</v>
      </c>
      <c r="N50" s="26" t="s">
        <v>112</v>
      </c>
      <c r="O50" s="26" t="s">
        <v>228</v>
      </c>
      <c r="P50" s="87" t="s">
        <v>9</v>
      </c>
      <c r="Q50" s="84" t="s">
        <v>53</v>
      </c>
      <c r="R50" s="26"/>
      <c r="S50" s="16" t="s">
        <v>6</v>
      </c>
      <c r="T50" s="26"/>
      <c r="U50" s="26"/>
      <c r="V50" s="26"/>
      <c r="W50" s="26"/>
      <c r="X50" s="16"/>
      <c r="Y50" s="26"/>
      <c r="Z50" s="32"/>
      <c r="AA50" s="46"/>
    </row>
    <row r="51" spans="1:27" s="7" customFormat="1" hidden="1">
      <c r="A51" s="139">
        <v>50</v>
      </c>
      <c r="B51" s="26"/>
      <c r="C51" s="26"/>
      <c r="D51" s="26" t="s">
        <v>19</v>
      </c>
      <c r="E51" s="26" t="s">
        <v>189</v>
      </c>
      <c r="F51" s="7" t="s">
        <v>190</v>
      </c>
      <c r="G51" s="24" t="s">
        <v>270</v>
      </c>
      <c r="H51" s="45" t="s">
        <v>271</v>
      </c>
      <c r="I51" s="26" t="s">
        <v>86</v>
      </c>
      <c r="J51" s="26" t="s">
        <v>49</v>
      </c>
      <c r="K51" s="26">
        <v>3</v>
      </c>
      <c r="L51" s="123">
        <v>2</v>
      </c>
      <c r="M51" s="45" t="s">
        <v>128</v>
      </c>
      <c r="N51" s="26" t="s">
        <v>112</v>
      </c>
      <c r="O51" s="26" t="s">
        <v>228</v>
      </c>
      <c r="P51" s="87" t="s">
        <v>11</v>
      </c>
      <c r="Q51" s="26" t="s">
        <v>53</v>
      </c>
      <c r="R51" s="26"/>
      <c r="S51" s="16" t="s">
        <v>6</v>
      </c>
      <c r="T51" s="26"/>
      <c r="U51" s="26"/>
      <c r="V51" s="26"/>
      <c r="W51" s="26"/>
      <c r="X51" s="16"/>
      <c r="Y51" s="26"/>
      <c r="Z51" s="32"/>
      <c r="AA51" s="46"/>
    </row>
    <row r="52" spans="1:27" s="7" customFormat="1" ht="30" hidden="1">
      <c r="A52" s="139">
        <v>51</v>
      </c>
      <c r="B52" s="26"/>
      <c r="C52" s="26"/>
      <c r="D52" s="26" t="s">
        <v>19</v>
      </c>
      <c r="E52" s="91" t="s">
        <v>171</v>
      </c>
      <c r="F52" s="25" t="s">
        <v>272</v>
      </c>
      <c r="G52" s="24" t="s">
        <v>273</v>
      </c>
      <c r="H52" s="45" t="s">
        <v>274</v>
      </c>
      <c r="I52" s="26" t="s">
        <v>86</v>
      </c>
      <c r="J52" s="26" t="s">
        <v>49</v>
      </c>
      <c r="K52" s="26">
        <v>2</v>
      </c>
      <c r="L52" s="122">
        <v>2</v>
      </c>
      <c r="M52" s="45" t="s">
        <v>167</v>
      </c>
      <c r="N52" s="26" t="s">
        <v>112</v>
      </c>
      <c r="O52" s="26" t="s">
        <v>228</v>
      </c>
      <c r="P52" s="87" t="s">
        <v>6</v>
      </c>
      <c r="Q52" s="84" t="s">
        <v>6</v>
      </c>
      <c r="R52" s="26"/>
      <c r="S52" s="16" t="s">
        <v>6</v>
      </c>
      <c r="T52" s="26"/>
      <c r="U52" s="26"/>
      <c r="V52" s="26"/>
      <c r="W52" s="26"/>
      <c r="X52" s="16"/>
      <c r="Y52" s="26"/>
      <c r="Z52" s="32"/>
      <c r="AA52" s="46"/>
    </row>
    <row r="53" spans="1:27" s="7" customFormat="1" ht="30" hidden="1">
      <c r="A53" s="139">
        <v>52</v>
      </c>
      <c r="B53" s="26"/>
      <c r="C53" s="26"/>
      <c r="D53" s="26" t="s">
        <v>19</v>
      </c>
      <c r="E53" s="91" t="s">
        <v>194</v>
      </c>
      <c r="F53" s="25" t="s">
        <v>230</v>
      </c>
      <c r="G53" s="24" t="s">
        <v>275</v>
      </c>
      <c r="H53" s="45" t="s">
        <v>276</v>
      </c>
      <c r="I53" s="26" t="s">
        <v>86</v>
      </c>
      <c r="J53" s="26" t="s">
        <v>49</v>
      </c>
      <c r="K53" s="26">
        <v>2</v>
      </c>
      <c r="L53" s="123">
        <v>2</v>
      </c>
      <c r="M53" s="45" t="s">
        <v>167</v>
      </c>
      <c r="N53" s="26" t="s">
        <v>112</v>
      </c>
      <c r="O53" s="26" t="s">
        <v>228</v>
      </c>
      <c r="P53" s="87" t="s">
        <v>9</v>
      </c>
      <c r="Q53" s="84" t="s">
        <v>53</v>
      </c>
      <c r="R53" s="26"/>
      <c r="S53" s="16" t="s">
        <v>6</v>
      </c>
      <c r="T53" s="26"/>
      <c r="U53" s="26"/>
      <c r="V53" s="26"/>
      <c r="W53" s="26"/>
      <c r="X53" s="16"/>
      <c r="Y53" s="26"/>
      <c r="Z53" s="32"/>
      <c r="AA53" s="46"/>
    </row>
    <row r="54" spans="1:27" s="7" customFormat="1" hidden="1">
      <c r="A54" s="139">
        <v>53</v>
      </c>
      <c r="B54" s="26"/>
      <c r="C54" s="26"/>
      <c r="D54" s="26" t="s">
        <v>19</v>
      </c>
      <c r="E54" s="91" t="s">
        <v>233</v>
      </c>
      <c r="F54" s="7" t="s">
        <v>234</v>
      </c>
      <c r="G54" s="24" t="s">
        <v>277</v>
      </c>
      <c r="H54" s="45" t="s">
        <v>278</v>
      </c>
      <c r="I54" s="26" t="s">
        <v>86</v>
      </c>
      <c r="J54" s="26" t="s">
        <v>49</v>
      </c>
      <c r="K54" s="26">
        <v>3</v>
      </c>
      <c r="L54" s="122">
        <v>2</v>
      </c>
      <c r="M54" s="45" t="s">
        <v>128</v>
      </c>
      <c r="N54" s="26" t="s">
        <v>112</v>
      </c>
      <c r="O54" s="26" t="s">
        <v>228</v>
      </c>
      <c r="P54" s="87" t="s">
        <v>11</v>
      </c>
      <c r="Q54" s="26" t="s">
        <v>53</v>
      </c>
      <c r="R54" s="26"/>
      <c r="S54" s="16" t="s">
        <v>39</v>
      </c>
      <c r="T54" s="26"/>
      <c r="U54" s="26"/>
      <c r="V54" s="26"/>
      <c r="W54" s="26"/>
      <c r="X54" s="16"/>
      <c r="Y54" s="26"/>
      <c r="Z54" s="32"/>
      <c r="AA54" s="46"/>
    </row>
    <row r="55" spans="1:27" s="7" customFormat="1" hidden="1">
      <c r="A55" s="139">
        <v>54</v>
      </c>
      <c r="B55" s="26"/>
      <c r="C55" s="26"/>
      <c r="D55" s="26" t="s">
        <v>19</v>
      </c>
      <c r="E55" s="91" t="s">
        <v>279</v>
      </c>
      <c r="F55" s="7" t="s">
        <v>280</v>
      </c>
      <c r="G55" s="45" t="s">
        <v>281</v>
      </c>
      <c r="H55" s="45" t="s">
        <v>282</v>
      </c>
      <c r="I55" s="26" t="s">
        <v>110</v>
      </c>
      <c r="J55" s="26" t="s">
        <v>47</v>
      </c>
      <c r="K55" s="26">
        <v>12</v>
      </c>
      <c r="L55" s="123">
        <v>2</v>
      </c>
      <c r="M55" s="45" t="s">
        <v>283</v>
      </c>
      <c r="N55" s="26" t="s">
        <v>240</v>
      </c>
      <c r="O55" s="26" t="s">
        <v>284</v>
      </c>
      <c r="P55" s="87" t="s">
        <v>10</v>
      </c>
      <c r="Q55" s="84" t="s">
        <v>6</v>
      </c>
      <c r="R55" s="26"/>
      <c r="S55" s="16" t="s">
        <v>6</v>
      </c>
      <c r="T55" s="26"/>
      <c r="U55" s="26"/>
      <c r="V55" s="26"/>
      <c r="W55" s="26"/>
      <c r="X55" s="16"/>
      <c r="Y55" s="26"/>
      <c r="Z55" s="32"/>
      <c r="AA55" s="46"/>
    </row>
    <row r="56" spans="1:27" s="7" customFormat="1" ht="30" hidden="1">
      <c r="A56" s="139">
        <v>55</v>
      </c>
      <c r="B56" s="26"/>
      <c r="C56" s="26"/>
      <c r="D56" s="26" t="s">
        <v>19</v>
      </c>
      <c r="E56" s="91" t="s">
        <v>285</v>
      </c>
      <c r="F56" s="25" t="s">
        <v>286</v>
      </c>
      <c r="G56" s="45" t="s">
        <v>287</v>
      </c>
      <c r="H56" s="45" t="s">
        <v>288</v>
      </c>
      <c r="I56" s="26" t="s">
        <v>86</v>
      </c>
      <c r="J56" s="26" t="s">
        <v>47</v>
      </c>
      <c r="K56" s="26">
        <v>2</v>
      </c>
      <c r="L56" s="122">
        <v>4</v>
      </c>
      <c r="M56" s="45" t="s">
        <v>167</v>
      </c>
      <c r="N56" s="26" t="s">
        <v>240</v>
      </c>
      <c r="O56" s="26" t="s">
        <v>284</v>
      </c>
      <c r="P56" s="87" t="s">
        <v>11</v>
      </c>
      <c r="Q56" s="84" t="s">
        <v>7</v>
      </c>
      <c r="R56" s="26"/>
      <c r="S56" s="16" t="s">
        <v>6</v>
      </c>
      <c r="T56" s="26"/>
      <c r="U56" s="26"/>
      <c r="V56" s="26"/>
      <c r="W56" s="26"/>
      <c r="X56" s="16"/>
      <c r="Y56" s="26"/>
      <c r="Z56" s="32"/>
      <c r="AA56" s="46"/>
    </row>
    <row r="57" spans="1:27" s="7" customFormat="1" ht="30" hidden="1">
      <c r="A57" s="139">
        <v>56</v>
      </c>
      <c r="B57" s="26"/>
      <c r="C57" s="26"/>
      <c r="D57" s="26" t="s">
        <v>19</v>
      </c>
      <c r="E57" s="91" t="s">
        <v>135</v>
      </c>
      <c r="F57" s="8" t="s">
        <v>136</v>
      </c>
      <c r="G57" s="45" t="s">
        <v>289</v>
      </c>
      <c r="H57" s="45" t="s">
        <v>290</v>
      </c>
      <c r="I57" s="26" t="s">
        <v>86</v>
      </c>
      <c r="J57" s="26" t="s">
        <v>47</v>
      </c>
      <c r="K57" s="26">
        <v>2</v>
      </c>
      <c r="L57" s="123">
        <v>2</v>
      </c>
      <c r="M57" s="45" t="s">
        <v>167</v>
      </c>
      <c r="N57" s="26" t="s">
        <v>240</v>
      </c>
      <c r="O57" s="26" t="s">
        <v>284</v>
      </c>
      <c r="P57" s="87" t="s">
        <v>11</v>
      </c>
      <c r="Q57" s="84" t="s">
        <v>7</v>
      </c>
      <c r="R57" s="26"/>
      <c r="S57" s="16" t="s">
        <v>6</v>
      </c>
      <c r="T57" s="26"/>
      <c r="U57" s="26"/>
      <c r="V57" s="26"/>
      <c r="W57" s="26"/>
      <c r="X57" s="16"/>
      <c r="Y57" s="26"/>
      <c r="Z57" s="32"/>
      <c r="AA57" s="46"/>
    </row>
    <row r="58" spans="1:27" s="7" customFormat="1" ht="30" hidden="1">
      <c r="A58" s="139">
        <v>57</v>
      </c>
      <c r="B58" s="26"/>
      <c r="C58" s="26"/>
      <c r="D58" s="26" t="s">
        <v>19</v>
      </c>
      <c r="E58" s="91" t="s">
        <v>291</v>
      </c>
      <c r="F58" s="25" t="s">
        <v>292</v>
      </c>
      <c r="G58" s="45" t="s">
        <v>293</v>
      </c>
      <c r="H58" s="45" t="s">
        <v>294</v>
      </c>
      <c r="I58" s="26" t="s">
        <v>86</v>
      </c>
      <c r="J58" s="26" t="s">
        <v>47</v>
      </c>
      <c r="K58" s="26">
        <v>2</v>
      </c>
      <c r="L58" s="122">
        <v>4</v>
      </c>
      <c r="M58" s="45" t="s">
        <v>167</v>
      </c>
      <c r="N58" s="26" t="s">
        <v>240</v>
      </c>
      <c r="O58" s="26" t="s">
        <v>284</v>
      </c>
      <c r="P58" s="87" t="s">
        <v>11</v>
      </c>
      <c r="Q58" s="84" t="s">
        <v>7</v>
      </c>
      <c r="R58" s="26"/>
      <c r="S58" s="16" t="s">
        <v>6</v>
      </c>
      <c r="T58" s="26"/>
      <c r="U58" s="26"/>
      <c r="V58" s="26"/>
      <c r="W58" s="26"/>
      <c r="X58" s="16"/>
      <c r="Y58" s="26"/>
      <c r="Z58" s="32"/>
      <c r="AA58" s="46"/>
    </row>
    <row r="59" spans="1:27" s="7" customFormat="1" hidden="1">
      <c r="A59" s="139">
        <v>58</v>
      </c>
      <c r="B59" s="26"/>
      <c r="C59" s="26"/>
      <c r="D59" s="26" t="s">
        <v>19</v>
      </c>
      <c r="E59" s="91" t="s">
        <v>295</v>
      </c>
      <c r="F59" s="7" t="s">
        <v>296</v>
      </c>
      <c r="G59" s="45" t="s">
        <v>297</v>
      </c>
      <c r="H59" s="45" t="s">
        <v>298</v>
      </c>
      <c r="I59" s="26" t="s">
        <v>86</v>
      </c>
      <c r="J59" s="26" t="s">
        <v>47</v>
      </c>
      <c r="K59" s="26">
        <v>2</v>
      </c>
      <c r="L59" s="123">
        <v>4</v>
      </c>
      <c r="M59" s="45" t="s">
        <v>167</v>
      </c>
      <c r="N59" s="26" t="s">
        <v>240</v>
      </c>
      <c r="O59" s="26" t="s">
        <v>284</v>
      </c>
      <c r="P59" s="87" t="s">
        <v>11</v>
      </c>
      <c r="Q59" s="26" t="s">
        <v>7</v>
      </c>
      <c r="R59" s="26"/>
      <c r="S59" s="16" t="s">
        <v>6</v>
      </c>
      <c r="T59" s="26"/>
      <c r="U59" s="26"/>
      <c r="V59" s="26"/>
      <c r="W59" s="26"/>
      <c r="X59" s="16"/>
      <c r="Y59" s="26"/>
      <c r="Z59" s="32"/>
      <c r="AA59" s="46"/>
    </row>
    <row r="60" spans="1:27" s="7" customFormat="1" ht="45" hidden="1">
      <c r="A60" s="139">
        <v>59</v>
      </c>
      <c r="B60" s="26"/>
      <c r="C60" s="26"/>
      <c r="D60" s="26" t="s">
        <v>19</v>
      </c>
      <c r="E60" s="93" t="s">
        <v>89</v>
      </c>
      <c r="F60" s="25" t="s">
        <v>108</v>
      </c>
      <c r="G60" s="45" t="s">
        <v>299</v>
      </c>
      <c r="H60" s="45" t="s">
        <v>300</v>
      </c>
      <c r="I60" s="26" t="s">
        <v>118</v>
      </c>
      <c r="J60" s="26" t="s">
        <v>47</v>
      </c>
      <c r="K60" s="26">
        <v>4</v>
      </c>
      <c r="L60" s="122">
        <v>4</v>
      </c>
      <c r="M60" s="45" t="s">
        <v>301</v>
      </c>
      <c r="N60" s="26" t="s">
        <v>302</v>
      </c>
      <c r="O60" s="26" t="s">
        <v>284</v>
      </c>
      <c r="P60" s="87" t="s">
        <v>8</v>
      </c>
      <c r="Q60" s="84" t="s">
        <v>7</v>
      </c>
      <c r="R60" s="26"/>
      <c r="S60" s="16" t="s">
        <v>6</v>
      </c>
      <c r="T60" s="26"/>
      <c r="U60" s="26"/>
      <c r="V60" s="26"/>
      <c r="W60" s="26"/>
      <c r="X60" s="16"/>
      <c r="Y60" s="26"/>
      <c r="Z60" s="32"/>
      <c r="AA60" s="46"/>
    </row>
    <row r="61" spans="1:27" s="7" customFormat="1" ht="30" hidden="1">
      <c r="A61" s="139">
        <v>60</v>
      </c>
      <c r="B61" s="26"/>
      <c r="C61" s="26"/>
      <c r="D61" s="28" t="s">
        <v>17</v>
      </c>
      <c r="E61" s="95" t="s">
        <v>120</v>
      </c>
      <c r="F61" s="90" t="s">
        <v>121</v>
      </c>
      <c r="G61" s="45" t="s">
        <v>303</v>
      </c>
      <c r="H61" s="45"/>
      <c r="I61" s="26" t="s">
        <v>110</v>
      </c>
      <c r="J61" s="26" t="s">
        <v>48</v>
      </c>
      <c r="K61" s="26">
        <v>18</v>
      </c>
      <c r="L61" s="123">
        <v>12</v>
      </c>
      <c r="M61" s="45" t="s">
        <v>304</v>
      </c>
      <c r="N61" s="26" t="s">
        <v>112</v>
      </c>
      <c r="O61" s="26" t="s">
        <v>305</v>
      </c>
      <c r="P61" s="87" t="s">
        <v>12</v>
      </c>
      <c r="Q61" s="84" t="s">
        <v>52</v>
      </c>
      <c r="R61" s="26"/>
      <c r="S61" s="16" t="s">
        <v>6</v>
      </c>
      <c r="T61" s="26"/>
      <c r="U61" s="26"/>
      <c r="V61" s="26"/>
      <c r="W61" s="26"/>
      <c r="X61" s="16"/>
      <c r="Y61" s="26"/>
      <c r="Z61" s="32" t="s">
        <v>134</v>
      </c>
      <c r="AA61" s="46"/>
    </row>
    <row r="62" spans="1:27" s="7" customFormat="1" ht="30" hidden="1">
      <c r="A62" s="139">
        <v>61</v>
      </c>
      <c r="B62" s="26"/>
      <c r="C62" s="26"/>
      <c r="D62" s="28" t="s">
        <v>17</v>
      </c>
      <c r="E62" s="95" t="s">
        <v>306</v>
      </c>
      <c r="F62" s="90" t="s">
        <v>307</v>
      </c>
      <c r="G62" s="45" t="s">
        <v>308</v>
      </c>
      <c r="H62" s="45"/>
      <c r="I62" s="26" t="s">
        <v>110</v>
      </c>
      <c r="J62" s="26" t="s">
        <v>47</v>
      </c>
      <c r="K62" s="26">
        <v>18</v>
      </c>
      <c r="L62" s="122">
        <v>12</v>
      </c>
      <c r="M62" s="45" t="s">
        <v>304</v>
      </c>
      <c r="N62" s="26"/>
      <c r="O62" s="26" t="s">
        <v>284</v>
      </c>
      <c r="P62" s="87" t="s">
        <v>12</v>
      </c>
      <c r="Q62" s="84" t="s">
        <v>52</v>
      </c>
      <c r="R62" s="26"/>
      <c r="S62" s="16" t="s">
        <v>6</v>
      </c>
      <c r="T62" s="26"/>
      <c r="U62" s="26"/>
      <c r="V62" s="26"/>
      <c r="W62" s="26"/>
      <c r="X62" s="16"/>
      <c r="Y62" s="26"/>
      <c r="Z62" s="32" t="s">
        <v>134</v>
      </c>
      <c r="AA62" s="46"/>
    </row>
    <row r="63" spans="1:27" s="7" customFormat="1" ht="30" hidden="1">
      <c r="A63" s="139">
        <v>62</v>
      </c>
      <c r="B63" s="26"/>
      <c r="C63" s="26"/>
      <c r="D63" s="26" t="s">
        <v>17</v>
      </c>
      <c r="E63" s="94" t="s">
        <v>200</v>
      </c>
      <c r="F63" s="7" t="s">
        <v>201</v>
      </c>
      <c r="G63" s="24" t="s">
        <v>309</v>
      </c>
      <c r="H63" s="45" t="s">
        <v>310</v>
      </c>
      <c r="I63" s="26" t="s">
        <v>110</v>
      </c>
      <c r="J63" s="26" t="s">
        <v>49</v>
      </c>
      <c r="K63" s="26">
        <v>18</v>
      </c>
      <c r="L63" s="123">
        <v>12</v>
      </c>
      <c r="M63" s="45" t="s">
        <v>304</v>
      </c>
      <c r="N63" s="26" t="s">
        <v>112</v>
      </c>
      <c r="O63" s="26" t="s">
        <v>311</v>
      </c>
      <c r="P63" s="87" t="s">
        <v>9</v>
      </c>
      <c r="Q63" s="84" t="s">
        <v>53</v>
      </c>
      <c r="R63" s="26"/>
      <c r="S63" s="16" t="s">
        <v>6</v>
      </c>
      <c r="T63" s="26"/>
      <c r="U63" s="26"/>
      <c r="V63" s="26"/>
      <c r="W63" s="26"/>
      <c r="X63" s="16"/>
      <c r="Y63" s="26"/>
      <c r="Z63" s="32"/>
      <c r="AA63" s="46"/>
    </row>
    <row r="64" spans="1:27" s="7" customFormat="1" ht="30" hidden="1">
      <c r="A64" s="139">
        <v>63</v>
      </c>
      <c r="B64" s="26"/>
      <c r="C64" s="26"/>
      <c r="D64" s="28" t="s">
        <v>17</v>
      </c>
      <c r="E64" s="95" t="s">
        <v>124</v>
      </c>
      <c r="F64" s="90" t="s">
        <v>125</v>
      </c>
      <c r="G64" s="45"/>
      <c r="H64" s="45"/>
      <c r="I64" s="26" t="s">
        <v>110</v>
      </c>
      <c r="J64" s="26" t="s">
        <v>48</v>
      </c>
      <c r="K64" s="26">
        <v>18</v>
      </c>
      <c r="L64" s="122">
        <v>12</v>
      </c>
      <c r="M64" s="45" t="s">
        <v>304</v>
      </c>
      <c r="N64" s="26" t="s">
        <v>112</v>
      </c>
      <c r="O64" s="26" t="s">
        <v>305</v>
      </c>
      <c r="P64" s="87" t="s">
        <v>12</v>
      </c>
      <c r="Q64" s="84" t="s">
        <v>52</v>
      </c>
      <c r="R64" s="26"/>
      <c r="S64" s="16" t="s">
        <v>6</v>
      </c>
      <c r="T64" s="26"/>
      <c r="U64" s="26"/>
      <c r="V64" s="26"/>
      <c r="W64" s="26"/>
      <c r="X64" s="16"/>
      <c r="Y64" s="26"/>
      <c r="Z64" s="32" t="s">
        <v>134</v>
      </c>
      <c r="AA64" s="46"/>
    </row>
    <row r="65" spans="1:27" s="7" customFormat="1" ht="30" hidden="1">
      <c r="A65" s="139">
        <v>64</v>
      </c>
      <c r="B65" s="26"/>
      <c r="C65" s="26"/>
      <c r="D65" s="26" t="s">
        <v>17</v>
      </c>
      <c r="E65" s="94" t="s">
        <v>312</v>
      </c>
      <c r="F65" s="90" t="s">
        <v>313</v>
      </c>
      <c r="G65" s="45" t="s">
        <v>314</v>
      </c>
      <c r="H65" s="45" t="s">
        <v>315</v>
      </c>
      <c r="I65" s="26" t="s">
        <v>118</v>
      </c>
      <c r="J65" s="26" t="s">
        <v>47</v>
      </c>
      <c r="K65" s="26">
        <v>6</v>
      </c>
      <c r="L65" s="123">
        <v>6</v>
      </c>
      <c r="M65" s="45" t="s">
        <v>316</v>
      </c>
      <c r="N65" s="26" t="s">
        <v>112</v>
      </c>
      <c r="O65" s="26" t="s">
        <v>284</v>
      </c>
      <c r="P65" s="87" t="s">
        <v>10</v>
      </c>
      <c r="Q65" s="26" t="s">
        <v>7</v>
      </c>
      <c r="R65" s="26"/>
      <c r="S65" s="16" t="s">
        <v>38</v>
      </c>
      <c r="T65" s="26"/>
      <c r="U65" s="26"/>
      <c r="V65" s="26"/>
      <c r="W65" s="26"/>
      <c r="X65" s="16"/>
      <c r="Y65" s="26"/>
      <c r="Z65" s="32" t="s">
        <v>317</v>
      </c>
      <c r="AA65" s="46"/>
    </row>
    <row r="66" spans="1:27" s="7" customFormat="1" ht="45" hidden="1">
      <c r="A66" s="139">
        <v>65</v>
      </c>
      <c r="B66" s="26"/>
      <c r="C66" s="26"/>
      <c r="D66" s="26" t="s">
        <v>17</v>
      </c>
      <c r="E66" s="94" t="s">
        <v>106</v>
      </c>
      <c r="F66" s="7" t="s">
        <v>107</v>
      </c>
      <c r="G66" s="45" t="s">
        <v>318</v>
      </c>
      <c r="H66" s="45" t="s">
        <v>319</v>
      </c>
      <c r="I66" s="26" t="s">
        <v>118</v>
      </c>
      <c r="J66" s="26" t="s">
        <v>49</v>
      </c>
      <c r="K66" s="26">
        <v>8</v>
      </c>
      <c r="L66" s="122">
        <v>16</v>
      </c>
      <c r="M66" s="45" t="s">
        <v>320</v>
      </c>
      <c r="N66" s="26" t="s">
        <v>321</v>
      </c>
      <c r="O66" s="26"/>
      <c r="P66" s="87" t="s">
        <v>9</v>
      </c>
      <c r="Q66" s="84" t="s">
        <v>53</v>
      </c>
      <c r="R66" s="26"/>
      <c r="S66" s="16" t="s">
        <v>6</v>
      </c>
      <c r="T66" s="26"/>
      <c r="U66" s="26"/>
      <c r="V66" s="26"/>
      <c r="W66" s="26"/>
      <c r="X66" s="16"/>
      <c r="Y66" s="26"/>
      <c r="Z66" s="32"/>
      <c r="AA66" s="46"/>
    </row>
    <row r="67" spans="1:27" s="7" customFormat="1" ht="90" hidden="1">
      <c r="A67" s="139">
        <v>66</v>
      </c>
      <c r="B67" s="26"/>
      <c r="C67" s="26"/>
      <c r="D67" s="26" t="s">
        <v>17</v>
      </c>
      <c r="E67" s="94" t="s">
        <v>130</v>
      </c>
      <c r="F67" s="90" t="s">
        <v>131</v>
      </c>
      <c r="G67" s="26" t="s">
        <v>322</v>
      </c>
      <c r="H67" s="45" t="s">
        <v>323</v>
      </c>
      <c r="I67" s="26" t="s">
        <v>110</v>
      </c>
      <c r="J67" s="26" t="s">
        <v>48</v>
      </c>
      <c r="K67" s="26">
        <v>10</v>
      </c>
      <c r="L67" s="123">
        <v>12</v>
      </c>
      <c r="M67" s="96" t="s">
        <v>324</v>
      </c>
      <c r="N67" s="26" t="s">
        <v>302</v>
      </c>
      <c r="O67" s="26" t="s">
        <v>305</v>
      </c>
      <c r="P67" s="87" t="s">
        <v>6</v>
      </c>
      <c r="Q67" s="84" t="s">
        <v>6</v>
      </c>
      <c r="R67" s="26"/>
      <c r="S67" s="16" t="s">
        <v>6</v>
      </c>
      <c r="T67" s="26"/>
      <c r="U67" s="26"/>
      <c r="V67" s="26"/>
      <c r="W67" s="26"/>
      <c r="X67" s="16"/>
      <c r="Y67" s="26"/>
      <c r="Z67" s="32"/>
      <c r="AA67" s="46"/>
    </row>
    <row r="68" spans="1:27" s="7" customFormat="1" ht="45" hidden="1">
      <c r="A68" s="139">
        <v>67</v>
      </c>
      <c r="B68" s="26"/>
      <c r="C68" s="26"/>
      <c r="D68" s="26" t="s">
        <v>17</v>
      </c>
      <c r="E68" s="94" t="s">
        <v>233</v>
      </c>
      <c r="F68" s="25" t="s">
        <v>325</v>
      </c>
      <c r="G68" s="45" t="s">
        <v>326</v>
      </c>
      <c r="H68" s="184" t="s">
        <v>327</v>
      </c>
      <c r="I68" s="26" t="s">
        <v>118</v>
      </c>
      <c r="J68" s="26" t="s">
        <v>47</v>
      </c>
      <c r="K68" s="26">
        <v>8</v>
      </c>
      <c r="L68" s="122">
        <v>6</v>
      </c>
      <c r="M68" s="45" t="s">
        <v>328</v>
      </c>
      <c r="N68" s="26" t="s">
        <v>302</v>
      </c>
      <c r="O68" s="26" t="s">
        <v>284</v>
      </c>
      <c r="P68" s="87" t="s">
        <v>8</v>
      </c>
      <c r="Q68" s="26" t="s">
        <v>53</v>
      </c>
      <c r="R68" s="26"/>
      <c r="S68" s="16" t="s">
        <v>6</v>
      </c>
      <c r="T68" s="26"/>
      <c r="U68" s="26"/>
      <c r="V68" s="26"/>
      <c r="W68" s="26"/>
      <c r="X68" s="16"/>
      <c r="Y68" s="26"/>
      <c r="Z68" s="32"/>
      <c r="AA68" s="46"/>
    </row>
    <row r="69" spans="1:27" s="7" customFormat="1" ht="30" hidden="1">
      <c r="A69" s="139">
        <v>68</v>
      </c>
      <c r="B69" s="26"/>
      <c r="C69" s="26"/>
      <c r="D69" s="26" t="s">
        <v>25</v>
      </c>
      <c r="E69" s="94" t="s">
        <v>106</v>
      </c>
      <c r="F69" s="7" t="s">
        <v>107</v>
      </c>
      <c r="G69" s="45" t="s">
        <v>329</v>
      </c>
      <c r="H69" s="45" t="s">
        <v>330</v>
      </c>
      <c r="I69" s="26" t="s">
        <v>118</v>
      </c>
      <c r="J69" s="26" t="s">
        <v>50</v>
      </c>
      <c r="K69" s="26">
        <v>6</v>
      </c>
      <c r="L69" s="123">
        <v>4</v>
      </c>
      <c r="M69" s="45" t="s">
        <v>331</v>
      </c>
      <c r="N69" s="26"/>
      <c r="O69" s="26"/>
      <c r="P69" s="87" t="s">
        <v>10</v>
      </c>
      <c r="Q69" s="84" t="s">
        <v>6</v>
      </c>
      <c r="R69" s="26"/>
      <c r="S69" s="16" t="s">
        <v>6</v>
      </c>
      <c r="T69" s="26"/>
      <c r="U69" s="26"/>
      <c r="V69" s="26"/>
      <c r="W69" s="26"/>
      <c r="X69" s="16"/>
      <c r="Y69" s="26"/>
      <c r="Z69" s="32"/>
      <c r="AA69" s="46"/>
    </row>
    <row r="70" spans="1:27" s="7" customFormat="1" ht="30" hidden="1">
      <c r="A70" s="139">
        <v>69</v>
      </c>
      <c r="B70" s="26"/>
      <c r="C70" s="26"/>
      <c r="D70" s="26" t="s">
        <v>25</v>
      </c>
      <c r="E70" s="94" t="s">
        <v>221</v>
      </c>
      <c r="F70" s="25" t="s">
        <v>332</v>
      </c>
      <c r="G70" s="45" t="s">
        <v>333</v>
      </c>
      <c r="H70" s="45" t="s">
        <v>334</v>
      </c>
      <c r="I70" s="26" t="s">
        <v>86</v>
      </c>
      <c r="J70" s="26" t="s">
        <v>50</v>
      </c>
      <c r="K70" s="26">
        <v>2</v>
      </c>
      <c r="L70" s="122">
        <v>2</v>
      </c>
      <c r="M70" s="45" t="s">
        <v>167</v>
      </c>
      <c r="N70" s="26" t="s">
        <v>112</v>
      </c>
      <c r="O70" s="26"/>
      <c r="P70" s="87" t="s">
        <v>10</v>
      </c>
      <c r="Q70" s="84" t="s">
        <v>6</v>
      </c>
      <c r="R70" s="26"/>
      <c r="S70" s="16" t="s">
        <v>6</v>
      </c>
      <c r="T70" s="26"/>
      <c r="U70" s="26"/>
      <c r="V70" s="26"/>
      <c r="W70" s="26"/>
      <c r="X70" s="16"/>
      <c r="Y70" s="26"/>
      <c r="Z70" s="32"/>
      <c r="AA70" s="46"/>
    </row>
    <row r="71" spans="1:27" s="7" customFormat="1" ht="30" hidden="1">
      <c r="A71" s="139">
        <v>70</v>
      </c>
      <c r="B71" s="26"/>
      <c r="C71" s="26"/>
      <c r="D71" s="26" t="s">
        <v>25</v>
      </c>
      <c r="E71" s="94" t="s">
        <v>89</v>
      </c>
      <c r="F71" s="90" t="s">
        <v>90</v>
      </c>
      <c r="G71" s="45" t="s">
        <v>335</v>
      </c>
      <c r="H71" s="45" t="s">
        <v>336</v>
      </c>
      <c r="I71" s="26" t="s">
        <v>118</v>
      </c>
      <c r="J71" s="26" t="s">
        <v>49</v>
      </c>
      <c r="K71" s="26">
        <v>4</v>
      </c>
      <c r="L71" s="123">
        <v>2</v>
      </c>
      <c r="M71" s="45" t="s">
        <v>337</v>
      </c>
      <c r="N71" s="26" t="s">
        <v>112</v>
      </c>
      <c r="O71" s="26"/>
      <c r="P71" s="87" t="s">
        <v>11</v>
      </c>
      <c r="Q71" s="84" t="s">
        <v>53</v>
      </c>
      <c r="R71" s="26"/>
      <c r="S71" s="16" t="s">
        <v>38</v>
      </c>
      <c r="T71" s="26"/>
      <c r="U71" s="26"/>
      <c r="V71" s="26"/>
      <c r="W71" s="26"/>
      <c r="X71" s="16"/>
      <c r="Y71" s="26"/>
      <c r="Z71" s="32" t="s">
        <v>338</v>
      </c>
      <c r="AA71" s="46"/>
    </row>
    <row r="72" spans="1:27" s="7" customFormat="1" ht="30" hidden="1">
      <c r="A72" s="139">
        <v>71</v>
      </c>
      <c r="B72" s="26"/>
      <c r="C72" s="26"/>
      <c r="D72" s="26" t="s">
        <v>25</v>
      </c>
      <c r="E72" s="94" t="s">
        <v>149</v>
      </c>
      <c r="F72" s="90" t="s">
        <v>177</v>
      </c>
      <c r="G72" s="45" t="s">
        <v>339</v>
      </c>
      <c r="H72" s="45" t="s">
        <v>340</v>
      </c>
      <c r="I72" s="26" t="s">
        <v>86</v>
      </c>
      <c r="J72" s="26" t="s">
        <v>50</v>
      </c>
      <c r="K72" s="26">
        <v>2</v>
      </c>
      <c r="L72" s="122">
        <v>2</v>
      </c>
      <c r="M72" s="45" t="s">
        <v>167</v>
      </c>
      <c r="N72" s="26"/>
      <c r="O72" s="26"/>
      <c r="P72" s="87" t="s">
        <v>11</v>
      </c>
      <c r="Q72" s="84" t="s">
        <v>6</v>
      </c>
      <c r="R72" s="26" t="s">
        <v>341</v>
      </c>
      <c r="S72" s="16" t="s">
        <v>38</v>
      </c>
      <c r="T72" s="26"/>
      <c r="U72" s="26"/>
      <c r="V72" s="26"/>
      <c r="W72" s="26"/>
      <c r="X72" s="16"/>
      <c r="Y72" s="26"/>
      <c r="Z72" s="32" t="s">
        <v>342</v>
      </c>
      <c r="AA72" s="46"/>
    </row>
    <row r="73" spans="1:27" s="7" customFormat="1" ht="30" hidden="1">
      <c r="A73" s="139">
        <v>72</v>
      </c>
      <c r="B73" s="26"/>
      <c r="C73" s="26"/>
      <c r="D73" s="26" t="s">
        <v>25</v>
      </c>
      <c r="E73" s="94" t="s">
        <v>194</v>
      </c>
      <c r="F73" s="90" t="s">
        <v>195</v>
      </c>
      <c r="G73" s="45" t="s">
        <v>343</v>
      </c>
      <c r="H73" s="45" t="s">
        <v>344</v>
      </c>
      <c r="I73" s="26" t="s">
        <v>86</v>
      </c>
      <c r="J73" s="26" t="s">
        <v>50</v>
      </c>
      <c r="K73" s="26">
        <v>2</v>
      </c>
      <c r="L73" s="123">
        <v>2</v>
      </c>
      <c r="M73" s="45" t="s">
        <v>167</v>
      </c>
      <c r="N73" s="26" t="s">
        <v>240</v>
      </c>
      <c r="O73" s="26" t="s">
        <v>345</v>
      </c>
      <c r="P73" s="87" t="s">
        <v>11</v>
      </c>
      <c r="Q73" s="84" t="s">
        <v>6</v>
      </c>
      <c r="R73" s="26" t="s">
        <v>341</v>
      </c>
      <c r="S73" s="16" t="s">
        <v>38</v>
      </c>
      <c r="T73" s="26"/>
      <c r="U73" s="26"/>
      <c r="V73" s="26"/>
      <c r="W73" s="26"/>
      <c r="X73" s="16"/>
      <c r="Y73" s="26"/>
      <c r="Z73" s="32" t="s">
        <v>342</v>
      </c>
      <c r="AA73" s="46"/>
    </row>
    <row r="74" spans="1:27" s="7" customFormat="1" ht="30" hidden="1">
      <c r="A74" s="139">
        <v>73</v>
      </c>
      <c r="B74" s="26"/>
      <c r="C74" s="26"/>
      <c r="D74" s="26" t="s">
        <v>24</v>
      </c>
      <c r="E74" s="91" t="s">
        <v>106</v>
      </c>
      <c r="F74" s="25" t="s">
        <v>346</v>
      </c>
      <c r="G74" s="45" t="s">
        <v>347</v>
      </c>
      <c r="H74" s="45" t="s">
        <v>348</v>
      </c>
      <c r="I74" s="26" t="s">
        <v>118</v>
      </c>
      <c r="J74" s="26" t="s">
        <v>49</v>
      </c>
      <c r="K74" s="26">
        <v>8</v>
      </c>
      <c r="L74" s="122">
        <v>6</v>
      </c>
      <c r="M74" s="45" t="s">
        <v>349</v>
      </c>
      <c r="N74" s="26" t="s">
        <v>240</v>
      </c>
      <c r="O74" s="26" t="s">
        <v>345</v>
      </c>
      <c r="P74" s="87" t="s">
        <v>11</v>
      </c>
      <c r="Q74" s="26" t="s">
        <v>53</v>
      </c>
      <c r="R74" s="26"/>
      <c r="S74" s="16" t="s">
        <v>6</v>
      </c>
      <c r="T74" s="26"/>
      <c r="U74" s="26"/>
      <c r="V74" s="26"/>
      <c r="W74" s="26"/>
      <c r="X74" s="16"/>
      <c r="Y74" s="26"/>
      <c r="Z74" s="32"/>
      <c r="AA74" s="46"/>
    </row>
    <row r="75" spans="1:27" s="7" customFormat="1" hidden="1">
      <c r="A75" s="139">
        <v>74</v>
      </c>
      <c r="B75" s="26"/>
      <c r="C75" s="26"/>
      <c r="D75" s="26" t="s">
        <v>24</v>
      </c>
      <c r="E75" s="91" t="s">
        <v>82</v>
      </c>
      <c r="F75" s="7" t="s">
        <v>83</v>
      </c>
      <c r="G75" s="45" t="s">
        <v>350</v>
      </c>
      <c r="H75" s="45" t="s">
        <v>351</v>
      </c>
      <c r="I75" s="26" t="s">
        <v>86</v>
      </c>
      <c r="J75" s="26" t="s">
        <v>49</v>
      </c>
      <c r="K75" s="26">
        <v>2</v>
      </c>
      <c r="L75" s="123">
        <v>2</v>
      </c>
      <c r="M75" s="45" t="s">
        <v>167</v>
      </c>
      <c r="N75" s="26" t="s">
        <v>240</v>
      </c>
      <c r="O75" s="26" t="s">
        <v>345</v>
      </c>
      <c r="P75" s="87" t="s">
        <v>11</v>
      </c>
      <c r="Q75" s="26" t="s">
        <v>53</v>
      </c>
      <c r="R75" s="26"/>
      <c r="S75" s="16" t="s">
        <v>6</v>
      </c>
      <c r="T75" s="26"/>
      <c r="U75" s="26"/>
      <c r="V75" s="26"/>
      <c r="W75" s="26"/>
      <c r="X75" s="16"/>
      <c r="Y75" s="26"/>
      <c r="Z75" s="32"/>
      <c r="AA75" s="46"/>
    </row>
    <row r="76" spans="1:27" s="7" customFormat="1" ht="30" hidden="1">
      <c r="A76" s="139">
        <v>75</v>
      </c>
      <c r="B76" s="26"/>
      <c r="C76" s="26"/>
      <c r="D76" s="26" t="s">
        <v>24</v>
      </c>
      <c r="E76" s="91" t="s">
        <v>352</v>
      </c>
      <c r="F76" s="25" t="s">
        <v>353</v>
      </c>
      <c r="G76" s="45" t="s">
        <v>354</v>
      </c>
      <c r="H76" s="45" t="s">
        <v>355</v>
      </c>
      <c r="I76" s="26" t="s">
        <v>118</v>
      </c>
      <c r="J76" s="26" t="s">
        <v>49</v>
      </c>
      <c r="K76" s="26">
        <v>4.5</v>
      </c>
      <c r="L76" s="122">
        <v>2</v>
      </c>
      <c r="M76" s="45" t="s">
        <v>356</v>
      </c>
      <c r="N76" s="26" t="s">
        <v>240</v>
      </c>
      <c r="O76" s="26" t="s">
        <v>345</v>
      </c>
      <c r="P76" s="87" t="s">
        <v>11</v>
      </c>
      <c r="Q76" s="26" t="s">
        <v>53</v>
      </c>
      <c r="R76" s="26"/>
      <c r="S76" s="16" t="s">
        <v>6</v>
      </c>
      <c r="T76" s="26"/>
      <c r="U76" s="26"/>
      <c r="V76" s="26"/>
      <c r="W76" s="26"/>
      <c r="X76" s="16"/>
      <c r="Y76" s="26"/>
      <c r="Z76" s="32"/>
      <c r="AA76" s="46"/>
    </row>
    <row r="77" spans="1:27" s="7" customFormat="1" ht="30" hidden="1">
      <c r="A77" s="139">
        <v>76</v>
      </c>
      <c r="B77" s="26"/>
      <c r="C77" s="26"/>
      <c r="D77" s="26" t="s">
        <v>24</v>
      </c>
      <c r="E77" s="91" t="s">
        <v>149</v>
      </c>
      <c r="F77" s="25" t="s">
        <v>150</v>
      </c>
      <c r="G77" s="45" t="s">
        <v>357</v>
      </c>
      <c r="H77" s="45" t="s">
        <v>358</v>
      </c>
      <c r="I77" s="26" t="s">
        <v>86</v>
      </c>
      <c r="J77" s="26" t="s">
        <v>49</v>
      </c>
      <c r="K77" s="26">
        <v>2</v>
      </c>
      <c r="L77" s="123">
        <v>2</v>
      </c>
      <c r="M77" s="45" t="s">
        <v>167</v>
      </c>
      <c r="N77" s="26" t="s">
        <v>240</v>
      </c>
      <c r="O77" s="26" t="s">
        <v>345</v>
      </c>
      <c r="P77" s="87" t="s">
        <v>11</v>
      </c>
      <c r="Q77" s="26" t="s">
        <v>53</v>
      </c>
      <c r="R77" s="26"/>
      <c r="S77" s="16" t="s">
        <v>6</v>
      </c>
      <c r="T77" s="26"/>
      <c r="U77" s="26"/>
      <c r="V77" s="26"/>
      <c r="W77" s="26"/>
      <c r="X77" s="16"/>
      <c r="Y77" s="26"/>
      <c r="Z77" s="32"/>
      <c r="AA77" s="46"/>
    </row>
    <row r="78" spans="1:27" s="7" customFormat="1" hidden="1">
      <c r="A78" s="139">
        <v>77</v>
      </c>
      <c r="B78" s="26"/>
      <c r="C78" s="26"/>
      <c r="D78" s="26" t="s">
        <v>24</v>
      </c>
      <c r="E78" s="91" t="s">
        <v>359</v>
      </c>
      <c r="F78" s="7" t="s">
        <v>360</v>
      </c>
      <c r="G78" s="45" t="s">
        <v>361</v>
      </c>
      <c r="H78" s="45" t="s">
        <v>362</v>
      </c>
      <c r="I78" s="26" t="s">
        <v>86</v>
      </c>
      <c r="J78" s="26" t="s">
        <v>49</v>
      </c>
      <c r="K78" s="26">
        <v>2</v>
      </c>
      <c r="L78" s="122">
        <v>2</v>
      </c>
      <c r="M78" s="45" t="s">
        <v>167</v>
      </c>
      <c r="N78" s="26" t="s">
        <v>240</v>
      </c>
      <c r="O78" s="26" t="s">
        <v>345</v>
      </c>
      <c r="P78" s="87" t="s">
        <v>11</v>
      </c>
      <c r="Q78" s="26" t="s">
        <v>53</v>
      </c>
      <c r="R78" s="26"/>
      <c r="S78" s="16" t="s">
        <v>6</v>
      </c>
      <c r="T78" s="26"/>
      <c r="U78" s="26"/>
      <c r="V78" s="26"/>
      <c r="W78" s="26"/>
      <c r="X78" s="16"/>
      <c r="Y78" s="26"/>
      <c r="Z78" s="32"/>
      <c r="AA78" s="46"/>
    </row>
    <row r="79" spans="1:27" s="7" customFormat="1" hidden="1">
      <c r="A79" s="139">
        <v>78</v>
      </c>
      <c r="B79" s="26"/>
      <c r="C79" s="26"/>
      <c r="D79" s="28" t="s">
        <v>29</v>
      </c>
      <c r="E79" s="208" t="s">
        <v>363</v>
      </c>
      <c r="F79" s="7" t="s">
        <v>364</v>
      </c>
      <c r="G79" s="45"/>
      <c r="H79" s="45"/>
      <c r="I79" s="26" t="s">
        <v>118</v>
      </c>
      <c r="J79" s="26" t="s">
        <v>48</v>
      </c>
      <c r="K79" s="26">
        <v>7</v>
      </c>
      <c r="L79" s="123">
        <v>4</v>
      </c>
      <c r="M79" s="45" t="s">
        <v>162</v>
      </c>
      <c r="N79" s="26" t="s">
        <v>240</v>
      </c>
      <c r="O79" s="26"/>
      <c r="P79" s="87" t="s">
        <v>12</v>
      </c>
      <c r="Q79" s="84" t="s">
        <v>52</v>
      </c>
      <c r="R79" s="26"/>
      <c r="S79" s="16" t="s">
        <v>40</v>
      </c>
      <c r="T79" s="26"/>
      <c r="U79" s="26"/>
      <c r="V79" s="26"/>
      <c r="W79" s="26"/>
      <c r="X79" s="16"/>
      <c r="Y79" s="26"/>
      <c r="Z79" s="32" t="s">
        <v>134</v>
      </c>
      <c r="AA79" s="46"/>
    </row>
    <row r="80" spans="1:27" s="7" customFormat="1" ht="30" hidden="1">
      <c r="A80" s="139">
        <v>79</v>
      </c>
      <c r="B80" s="26"/>
      <c r="C80" s="26"/>
      <c r="D80" s="28" t="s">
        <v>29</v>
      </c>
      <c r="E80" s="208" t="s">
        <v>365</v>
      </c>
      <c r="F80" s="25" t="s">
        <v>366</v>
      </c>
      <c r="G80" s="45"/>
      <c r="H80" s="45"/>
      <c r="I80" s="26" t="s">
        <v>118</v>
      </c>
      <c r="J80" s="26" t="s">
        <v>50</v>
      </c>
      <c r="K80" s="26">
        <v>5</v>
      </c>
      <c r="L80" s="122">
        <v>4</v>
      </c>
      <c r="M80" s="45" t="s">
        <v>237</v>
      </c>
      <c r="N80" s="98" t="s">
        <v>112</v>
      </c>
      <c r="O80" s="26"/>
      <c r="P80" s="87" t="s">
        <v>12</v>
      </c>
      <c r="Q80" s="84" t="s">
        <v>52</v>
      </c>
      <c r="R80" s="26"/>
      <c r="S80" s="16" t="s">
        <v>40</v>
      </c>
      <c r="T80" s="26"/>
      <c r="U80" s="26"/>
      <c r="V80" s="26"/>
      <c r="W80" s="26"/>
      <c r="X80" s="16"/>
      <c r="Y80" s="26"/>
      <c r="Z80" s="32" t="s">
        <v>134</v>
      </c>
      <c r="AA80" s="46"/>
    </row>
    <row r="81" spans="1:27" s="7" customFormat="1" hidden="1">
      <c r="A81" s="139">
        <v>80</v>
      </c>
      <c r="D81" s="26" t="s">
        <v>28</v>
      </c>
      <c r="E81" s="45" t="s">
        <v>89</v>
      </c>
      <c r="F81" s="7" t="s">
        <v>90</v>
      </c>
      <c r="G81" s="25"/>
      <c r="H81" s="25"/>
      <c r="I81" s="26" t="s">
        <v>86</v>
      </c>
      <c r="J81" s="26" t="s">
        <v>48</v>
      </c>
      <c r="K81" s="26">
        <v>1</v>
      </c>
      <c r="L81" s="123">
        <v>2</v>
      </c>
      <c r="M81" s="45" t="s">
        <v>167</v>
      </c>
      <c r="N81" s="84" t="s">
        <v>88</v>
      </c>
      <c r="P81" s="87" t="s">
        <v>11</v>
      </c>
      <c r="Q81" s="26" t="s">
        <v>53</v>
      </c>
      <c r="S81" s="16" t="s">
        <v>39</v>
      </c>
      <c r="T81" s="7" t="s">
        <v>367</v>
      </c>
      <c r="X81" s="97"/>
      <c r="Z81" s="56"/>
      <c r="AA81" s="46"/>
    </row>
    <row r="82" spans="1:27" s="7" customFormat="1" hidden="1">
      <c r="A82" s="139">
        <v>81</v>
      </c>
      <c r="D82" s="26" t="s">
        <v>28</v>
      </c>
      <c r="E82" s="45" t="s">
        <v>82</v>
      </c>
      <c r="F82" s="7" t="s">
        <v>83</v>
      </c>
      <c r="G82" s="8" t="s">
        <v>368</v>
      </c>
      <c r="H82" s="8" t="s">
        <v>369</v>
      </c>
      <c r="I82" s="26" t="s">
        <v>86</v>
      </c>
      <c r="J82" s="26" t="s">
        <v>48</v>
      </c>
      <c r="K82" s="26">
        <v>1</v>
      </c>
      <c r="L82" s="122">
        <v>2</v>
      </c>
      <c r="M82" s="45" t="s">
        <v>167</v>
      </c>
      <c r="N82" s="84" t="s">
        <v>88</v>
      </c>
      <c r="P82" s="87" t="s">
        <v>11</v>
      </c>
      <c r="Q82" s="26" t="s">
        <v>53</v>
      </c>
      <c r="S82" s="16" t="s">
        <v>39</v>
      </c>
      <c r="X82" s="97"/>
      <c r="Z82" s="56"/>
      <c r="AA82" s="46"/>
    </row>
    <row r="83" spans="1:27" s="7" customFormat="1" hidden="1">
      <c r="A83" s="139">
        <v>82</v>
      </c>
      <c r="D83" s="26" t="s">
        <v>28</v>
      </c>
      <c r="E83" s="45" t="s">
        <v>370</v>
      </c>
      <c r="F83" s="7" t="s">
        <v>371</v>
      </c>
      <c r="G83" s="26" t="s">
        <v>372</v>
      </c>
      <c r="H83" s="26" t="s">
        <v>373</v>
      </c>
      <c r="I83" s="26" t="s">
        <v>86</v>
      </c>
      <c r="J83" s="26" t="s">
        <v>48</v>
      </c>
      <c r="K83" s="26">
        <v>1</v>
      </c>
      <c r="L83" s="123">
        <v>4</v>
      </c>
      <c r="M83" s="45" t="s">
        <v>167</v>
      </c>
      <c r="N83" s="84" t="s">
        <v>88</v>
      </c>
      <c r="P83" s="87" t="s">
        <v>11</v>
      </c>
      <c r="Q83" s="26" t="s">
        <v>53</v>
      </c>
      <c r="S83" s="16" t="s">
        <v>38</v>
      </c>
      <c r="X83" s="97"/>
      <c r="Y83" s="133"/>
      <c r="Z83" s="89" t="s">
        <v>374</v>
      </c>
      <c r="AA83" s="46"/>
    </row>
    <row r="84" spans="1:27" s="7" customFormat="1" hidden="1">
      <c r="A84" s="139">
        <v>83</v>
      </c>
      <c r="D84" s="26" t="s">
        <v>28</v>
      </c>
      <c r="E84" s="45" t="s">
        <v>247</v>
      </c>
      <c r="F84" s="7" t="s">
        <v>253</v>
      </c>
      <c r="G84" s="24" t="s">
        <v>375</v>
      </c>
      <c r="H84" s="24" t="s">
        <v>376</v>
      </c>
      <c r="I84" s="26" t="s">
        <v>86</v>
      </c>
      <c r="J84" s="26" t="s">
        <v>48</v>
      </c>
      <c r="K84" s="26">
        <v>1</v>
      </c>
      <c r="L84" s="122">
        <v>4</v>
      </c>
      <c r="M84" s="45" t="s">
        <v>167</v>
      </c>
      <c r="N84" s="84" t="s">
        <v>88</v>
      </c>
      <c r="P84" s="87" t="s">
        <v>11</v>
      </c>
      <c r="Q84" s="26" t="s">
        <v>53</v>
      </c>
      <c r="S84" s="16" t="s">
        <v>6</v>
      </c>
      <c r="X84" s="97"/>
      <c r="Z84" s="133" t="s">
        <v>377</v>
      </c>
      <c r="AA84" s="46"/>
    </row>
    <row r="85" spans="1:27" s="7" customFormat="1" hidden="1">
      <c r="A85" s="139">
        <v>84</v>
      </c>
      <c r="D85" s="26" t="s">
        <v>28</v>
      </c>
      <c r="E85" s="45" t="s">
        <v>378</v>
      </c>
      <c r="F85" s="7" t="s">
        <v>379</v>
      </c>
      <c r="G85" s="8" t="s">
        <v>380</v>
      </c>
      <c r="H85" s="8" t="s">
        <v>381</v>
      </c>
      <c r="I85" s="26" t="s">
        <v>86</v>
      </c>
      <c r="J85" s="26" t="s">
        <v>48</v>
      </c>
      <c r="K85" s="26">
        <v>1</v>
      </c>
      <c r="L85" s="123">
        <v>14</v>
      </c>
      <c r="M85" s="45" t="s">
        <v>167</v>
      </c>
      <c r="N85" s="84" t="s">
        <v>88</v>
      </c>
      <c r="P85" s="87" t="s">
        <v>11</v>
      </c>
      <c r="Q85" s="26" t="s">
        <v>53</v>
      </c>
      <c r="S85" s="16" t="s">
        <v>39</v>
      </c>
      <c r="X85" s="97"/>
      <c r="Z85" s="89" t="s">
        <v>98</v>
      </c>
      <c r="AA85" s="46"/>
    </row>
    <row r="86" spans="1:27" s="127" customFormat="1" ht="30" hidden="1">
      <c r="A86" s="139">
        <v>85</v>
      </c>
      <c r="D86" s="29" t="s">
        <v>33</v>
      </c>
      <c r="E86" s="128" t="s">
        <v>171</v>
      </c>
      <c r="F86" s="127" t="s">
        <v>172</v>
      </c>
      <c r="G86" s="129" t="s">
        <v>382</v>
      </c>
      <c r="H86" s="129" t="s">
        <v>383</v>
      </c>
      <c r="I86" s="29" t="s">
        <v>118</v>
      </c>
      <c r="J86" s="29" t="s">
        <v>49</v>
      </c>
      <c r="K86" s="29">
        <v>4</v>
      </c>
      <c r="L86" s="130">
        <v>2</v>
      </c>
      <c r="M86" s="128" t="s">
        <v>384</v>
      </c>
      <c r="N86" s="98" t="s">
        <v>112</v>
      </c>
      <c r="O86" s="127" t="s">
        <v>385</v>
      </c>
      <c r="P86" s="131" t="s">
        <v>11</v>
      </c>
      <c r="Q86" s="26" t="s">
        <v>53</v>
      </c>
      <c r="S86" s="16" t="s">
        <v>38</v>
      </c>
      <c r="X86" s="132"/>
      <c r="Z86" s="133" t="s">
        <v>386</v>
      </c>
      <c r="AA86" s="134"/>
    </row>
    <row r="87" spans="1:27" s="7" customFormat="1" hidden="1">
      <c r="A87" s="139">
        <v>86</v>
      </c>
      <c r="D87" s="26" t="s">
        <v>33</v>
      </c>
      <c r="E87" s="45" t="s">
        <v>82</v>
      </c>
      <c r="F87" s="7" t="s">
        <v>83</v>
      </c>
      <c r="G87" s="45" t="s">
        <v>387</v>
      </c>
      <c r="H87" s="25" t="s">
        <v>388</v>
      </c>
      <c r="I87" s="26" t="s">
        <v>86</v>
      </c>
      <c r="J87" s="26" t="s">
        <v>49</v>
      </c>
      <c r="K87" s="26">
        <v>2</v>
      </c>
      <c r="L87" s="123">
        <v>2</v>
      </c>
      <c r="M87" s="45" t="s">
        <v>167</v>
      </c>
      <c r="N87" s="26" t="s">
        <v>112</v>
      </c>
      <c r="O87" s="7" t="s">
        <v>385</v>
      </c>
      <c r="P87" s="87" t="s">
        <v>11</v>
      </c>
      <c r="Q87" s="26" t="s">
        <v>53</v>
      </c>
      <c r="S87" s="16" t="s">
        <v>39</v>
      </c>
      <c r="X87" s="97"/>
      <c r="Z87" s="56"/>
      <c r="AA87" s="46"/>
    </row>
    <row r="88" spans="1:27" s="67" customFormat="1" ht="30" hidden="1">
      <c r="A88" s="139">
        <v>87</v>
      </c>
      <c r="D88" s="98" t="s">
        <v>33</v>
      </c>
      <c r="E88" s="99" t="s">
        <v>291</v>
      </c>
      <c r="F88" s="67" t="s">
        <v>389</v>
      </c>
      <c r="G88" s="100" t="s">
        <v>390</v>
      </c>
      <c r="H88" s="100" t="s">
        <v>391</v>
      </c>
      <c r="I88" s="98" t="s">
        <v>110</v>
      </c>
      <c r="J88" s="98" t="s">
        <v>49</v>
      </c>
      <c r="K88" s="98">
        <v>14</v>
      </c>
      <c r="L88" s="122">
        <v>10</v>
      </c>
      <c r="M88" s="99" t="s">
        <v>392</v>
      </c>
      <c r="N88" s="98" t="s">
        <v>112</v>
      </c>
      <c r="P88" s="87" t="s">
        <v>7</v>
      </c>
      <c r="Q88" s="84" t="s">
        <v>6</v>
      </c>
      <c r="S88" s="16" t="s">
        <v>6</v>
      </c>
      <c r="X88" s="101"/>
      <c r="Z88" s="102"/>
      <c r="AA88" s="75"/>
    </row>
    <row r="89" spans="1:27" s="7" customFormat="1" ht="45" hidden="1">
      <c r="A89" s="139">
        <v>88</v>
      </c>
      <c r="D89" s="26" t="s">
        <v>33</v>
      </c>
      <c r="E89" s="45" t="s">
        <v>89</v>
      </c>
      <c r="F89" s="25" t="s">
        <v>108</v>
      </c>
      <c r="G89" s="45" t="s">
        <v>393</v>
      </c>
      <c r="H89" s="45" t="s">
        <v>394</v>
      </c>
      <c r="I89" s="26" t="s">
        <v>118</v>
      </c>
      <c r="J89" s="26" t="s">
        <v>48</v>
      </c>
      <c r="K89" s="26">
        <v>4</v>
      </c>
      <c r="L89" s="123">
        <v>2</v>
      </c>
      <c r="M89" s="45" t="s">
        <v>395</v>
      </c>
      <c r="N89" s="98" t="s">
        <v>112</v>
      </c>
      <c r="P89" s="87" t="s">
        <v>11</v>
      </c>
      <c r="Q89" s="84" t="s">
        <v>53</v>
      </c>
      <c r="S89" s="16" t="s">
        <v>39</v>
      </c>
      <c r="X89" s="97"/>
      <c r="Z89" s="56"/>
      <c r="AA89" s="46"/>
    </row>
    <row r="90" spans="1:27" s="7" customFormat="1" ht="30">
      <c r="A90" s="139">
        <v>89</v>
      </c>
      <c r="B90" s="127"/>
      <c r="C90" s="127"/>
      <c r="D90" s="29" t="s">
        <v>33</v>
      </c>
      <c r="E90" s="128" t="s">
        <v>106</v>
      </c>
      <c r="F90" s="127"/>
      <c r="G90" s="129"/>
      <c r="H90" s="129"/>
      <c r="I90" s="29" t="s">
        <v>118</v>
      </c>
      <c r="J90" s="29" t="s">
        <v>50</v>
      </c>
      <c r="K90" s="29">
        <v>8</v>
      </c>
      <c r="L90" s="122">
        <v>6</v>
      </c>
      <c r="M90" s="128" t="s">
        <v>396</v>
      </c>
      <c r="N90" s="98" t="s">
        <v>112</v>
      </c>
      <c r="P90" s="87" t="s">
        <v>6</v>
      </c>
      <c r="Q90" s="84" t="s">
        <v>6</v>
      </c>
      <c r="S90" s="16" t="s">
        <v>6</v>
      </c>
      <c r="X90" s="97"/>
      <c r="Z90" s="56"/>
      <c r="AA90" s="46"/>
    </row>
    <row r="91" spans="1:27" s="7" customFormat="1" ht="30" hidden="1">
      <c r="A91" s="139">
        <v>90</v>
      </c>
      <c r="D91" s="26" t="s">
        <v>33</v>
      </c>
      <c r="E91" s="45" t="s">
        <v>215</v>
      </c>
      <c r="F91" s="7" t="s">
        <v>216</v>
      </c>
      <c r="G91" s="45" t="s">
        <v>397</v>
      </c>
      <c r="H91" s="25" t="s">
        <v>398</v>
      </c>
      <c r="I91" s="26" t="s">
        <v>86</v>
      </c>
      <c r="J91" s="26" t="s">
        <v>47</v>
      </c>
      <c r="K91" s="26">
        <v>2</v>
      </c>
      <c r="L91" s="123">
        <v>2</v>
      </c>
      <c r="M91" s="45" t="s">
        <v>167</v>
      </c>
      <c r="N91" s="26" t="s">
        <v>240</v>
      </c>
      <c r="P91" s="87" t="s">
        <v>11</v>
      </c>
      <c r="Q91" s="84" t="s">
        <v>7</v>
      </c>
      <c r="S91" s="16" t="s">
        <v>6</v>
      </c>
      <c r="X91" s="97"/>
      <c r="Z91" s="56"/>
      <c r="AA91" s="46"/>
    </row>
    <row r="92" spans="1:27" s="67" customFormat="1" ht="30">
      <c r="A92" s="139">
        <v>91</v>
      </c>
      <c r="D92" s="98" t="s">
        <v>33</v>
      </c>
      <c r="E92" s="99" t="s">
        <v>306</v>
      </c>
      <c r="G92" s="100"/>
      <c r="H92" s="100"/>
      <c r="I92" s="98" t="s">
        <v>110</v>
      </c>
      <c r="J92" s="98" t="s">
        <v>50</v>
      </c>
      <c r="K92" s="98">
        <v>16</v>
      </c>
      <c r="L92" s="122">
        <v>20</v>
      </c>
      <c r="M92" s="99" t="s">
        <v>399</v>
      </c>
      <c r="N92" s="98"/>
      <c r="P92" s="87" t="s">
        <v>6</v>
      </c>
      <c r="Q92" s="84" t="s">
        <v>6</v>
      </c>
      <c r="S92" s="16" t="s">
        <v>6</v>
      </c>
      <c r="X92" s="101"/>
      <c r="Z92" s="32"/>
      <c r="AA92" s="75"/>
    </row>
    <row r="93" spans="1:27" s="7" customFormat="1" hidden="1">
      <c r="A93" s="139">
        <v>92</v>
      </c>
      <c r="D93" s="26" t="s">
        <v>33</v>
      </c>
      <c r="E93" s="45" t="s">
        <v>221</v>
      </c>
      <c r="F93" s="7" t="s">
        <v>222</v>
      </c>
      <c r="G93" s="7" t="s">
        <v>400</v>
      </c>
      <c r="H93" s="25"/>
      <c r="I93" s="26" t="s">
        <v>86</v>
      </c>
      <c r="J93" s="26" t="s">
        <v>47</v>
      </c>
      <c r="K93" s="26">
        <v>2</v>
      </c>
      <c r="L93" s="123">
        <v>2</v>
      </c>
      <c r="M93" s="45" t="s">
        <v>167</v>
      </c>
      <c r="N93" s="26" t="s">
        <v>240</v>
      </c>
      <c r="P93" s="87" t="s">
        <v>6</v>
      </c>
      <c r="Q93" s="84" t="s">
        <v>6</v>
      </c>
      <c r="S93" s="16" t="s">
        <v>6</v>
      </c>
      <c r="X93" s="97"/>
      <c r="Z93" s="56"/>
      <c r="AA93" s="46"/>
    </row>
    <row r="94" spans="1:27" s="7" customFormat="1" ht="30" hidden="1">
      <c r="A94" s="139">
        <v>93</v>
      </c>
      <c r="D94" s="26" t="s">
        <v>33</v>
      </c>
      <c r="E94" s="45" t="s">
        <v>401</v>
      </c>
      <c r="F94" s="7" t="s">
        <v>402</v>
      </c>
      <c r="G94" s="7" t="s">
        <v>403</v>
      </c>
      <c r="H94" s="25" t="s">
        <v>404</v>
      </c>
      <c r="I94" s="26" t="s">
        <v>86</v>
      </c>
      <c r="J94" s="26" t="s">
        <v>47</v>
      </c>
      <c r="K94" s="26">
        <v>3</v>
      </c>
      <c r="L94" s="122">
        <v>4</v>
      </c>
      <c r="M94" s="45" t="s">
        <v>405</v>
      </c>
      <c r="N94" s="26" t="s">
        <v>240</v>
      </c>
      <c r="P94" s="87" t="s">
        <v>11</v>
      </c>
      <c r="Q94" s="84" t="s">
        <v>7</v>
      </c>
      <c r="S94" s="16" t="s">
        <v>6</v>
      </c>
      <c r="X94" s="97"/>
      <c r="Z94" s="56"/>
      <c r="AA94" s="46"/>
    </row>
    <row r="95" spans="1:27" s="48" customFormat="1" ht="30" hidden="1">
      <c r="A95" s="139">
        <v>94</v>
      </c>
      <c r="D95" s="185" t="s">
        <v>33</v>
      </c>
      <c r="E95" s="186" t="s">
        <v>378</v>
      </c>
      <c r="F95" s="48" t="s">
        <v>379</v>
      </c>
      <c r="G95" s="7" t="s">
        <v>406</v>
      </c>
      <c r="H95" s="104"/>
      <c r="I95" s="51" t="s">
        <v>110</v>
      </c>
      <c r="J95" s="51" t="s">
        <v>47</v>
      </c>
      <c r="K95" s="51">
        <v>18</v>
      </c>
      <c r="L95" s="123">
        <v>10</v>
      </c>
      <c r="M95" s="103" t="s">
        <v>407</v>
      </c>
      <c r="N95" s="51" t="s">
        <v>112</v>
      </c>
      <c r="P95" s="87" t="s">
        <v>6</v>
      </c>
      <c r="Q95" s="84" t="s">
        <v>6</v>
      </c>
      <c r="S95" s="16" t="s">
        <v>6</v>
      </c>
      <c r="X95" s="107"/>
      <c r="Z95" s="108"/>
      <c r="AA95" s="68"/>
    </row>
    <row r="96" spans="1:27" hidden="1">
      <c r="A96" s="139">
        <v>95</v>
      </c>
      <c r="B96" s="48"/>
      <c r="C96" s="48"/>
      <c r="D96" s="48" t="s">
        <v>34</v>
      </c>
      <c r="E96" s="48" t="s">
        <v>171</v>
      </c>
      <c r="F96" s="5" t="s">
        <v>172</v>
      </c>
      <c r="G96" s="48" t="s">
        <v>408</v>
      </c>
      <c r="H96" s="48" t="s">
        <v>409</v>
      </c>
      <c r="I96" s="48" t="s">
        <v>86</v>
      </c>
      <c r="J96" s="48" t="s">
        <v>48</v>
      </c>
      <c r="K96" s="48">
        <v>2</v>
      </c>
      <c r="L96" s="106">
        <v>6</v>
      </c>
      <c r="M96" s="48"/>
      <c r="N96" s="48" t="s">
        <v>410</v>
      </c>
      <c r="O96" s="48"/>
      <c r="P96" s="105" t="s">
        <v>7</v>
      </c>
      <c r="Q96" s="26" t="s">
        <v>53</v>
      </c>
      <c r="R96" s="48"/>
      <c r="S96" s="16" t="s">
        <v>6</v>
      </c>
      <c r="T96" s="48"/>
      <c r="U96" s="48"/>
      <c r="V96" s="48"/>
      <c r="W96" s="48"/>
      <c r="X96" s="48"/>
      <c r="Y96" s="48"/>
      <c r="Z96" s="48" t="s">
        <v>411</v>
      </c>
    </row>
    <row r="99" spans="1:1">
      <c r="A99" s="12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Summary!$K$7:$K$13</xm:f>
          </x14:formula1>
          <xm:sqref>P2:P96</xm:sqref>
        </x14:dataValidation>
        <x14:dataValidation type="list" allowBlank="1" showInputMessage="1" showErrorMessage="1">
          <x14:formula1>
            <xm:f>Summary!$K$36:$K$39</xm:f>
          </x14:formula1>
          <xm:sqref>S2:S96</xm:sqref>
        </x14:dataValidation>
        <x14:dataValidation type="list" allowBlank="1" showInputMessage="1" showErrorMessage="1">
          <x14:formula1>
            <xm:f>Summary!$K$71:$K$73</xm:f>
          </x14:formula1>
          <xm:sqref>Q1</xm:sqref>
        </x14:dataValidation>
        <x14:dataValidation type="list" allowBlank="1" showInputMessage="1" showErrorMessage="1">
          <x14:formula1>
            <xm:f>Summary!$K$71:$K$74</xm:f>
          </x14:formula1>
          <xm:sqref>Q2:Q96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="90" zoomScaleNormal="90" workbookViewId="0">
      <selection activeCell="L9" sqref="L9"/>
    </sheetView>
  </sheetViews>
  <sheetFormatPr defaultRowHeight="15" customHeight="1"/>
  <cols>
    <col min="1" max="1" width="14.7109375" customWidth="1"/>
    <col min="2" max="2" width="15.42578125" bestFit="1" customWidth="1"/>
    <col min="3" max="3" width="13.42578125" customWidth="1"/>
    <col min="4" max="4" width="18.5703125" bestFit="1" customWidth="1"/>
    <col min="5" max="6" width="14.7109375" customWidth="1"/>
    <col min="7" max="7" width="13.42578125" customWidth="1"/>
    <col min="8" max="8" width="44.28515625" customWidth="1"/>
    <col min="9" max="9" width="25.28515625" bestFit="1" customWidth="1"/>
    <col min="10" max="10" width="20.28515625" bestFit="1" customWidth="1"/>
    <col min="11" max="11" width="16" bestFit="1" customWidth="1"/>
  </cols>
  <sheetData>
    <row r="1" spans="1:11">
      <c r="A1" s="71" t="s">
        <v>58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64</v>
      </c>
      <c r="H1" s="6" t="s">
        <v>417</v>
      </c>
      <c r="I1" t="s">
        <v>418</v>
      </c>
      <c r="J1" t="s">
        <v>419</v>
      </c>
      <c r="K1" t="s">
        <v>420</v>
      </c>
    </row>
    <row r="2" spans="1:11">
      <c r="A2" s="70" t="s">
        <v>20</v>
      </c>
      <c r="B2" s="5" t="s">
        <v>421</v>
      </c>
      <c r="C2" s="5">
        <v>748756</v>
      </c>
      <c r="G2" s="5" t="s">
        <v>47</v>
      </c>
      <c r="K2" t="e">
        <f>IF(COUNTIFS(Table1[QA status],"="&amp;Summary!K37, Table1[[#All],[Country Code]],"="&amp;Table3[[#This Row],[Country Code]])=0, "Ready for UAT","Pending")</f>
        <v>#VALUE!</v>
      </c>
    </row>
    <row r="3" spans="1:11">
      <c r="A3" s="70" t="s">
        <v>30</v>
      </c>
      <c r="B3" s="5" t="s">
        <v>422</v>
      </c>
      <c r="C3" s="5">
        <v>748757</v>
      </c>
      <c r="G3" s="5" t="s">
        <v>50</v>
      </c>
    </row>
    <row r="4" spans="1:11">
      <c r="A4" s="70" t="s">
        <v>28</v>
      </c>
      <c r="B4" s="5" t="s">
        <v>423</v>
      </c>
      <c r="C4" s="5">
        <v>737680</v>
      </c>
      <c r="G4" t="s">
        <v>48</v>
      </c>
      <c r="H4" t="s">
        <v>424</v>
      </c>
      <c r="I4" t="s">
        <v>425</v>
      </c>
    </row>
    <row r="5" spans="1:11">
      <c r="A5" s="70" t="s">
        <v>26</v>
      </c>
      <c r="B5" s="5" t="s">
        <v>426</v>
      </c>
      <c r="C5" s="5">
        <v>753929</v>
      </c>
      <c r="G5" t="s">
        <v>47</v>
      </c>
      <c r="H5" t="s">
        <v>427</v>
      </c>
    </row>
    <row r="6" spans="1:11" ht="15" customHeight="1">
      <c r="A6" s="70" t="s">
        <v>27</v>
      </c>
      <c r="B6" s="5" t="s">
        <v>428</v>
      </c>
      <c r="C6" s="5">
        <v>753936</v>
      </c>
      <c r="G6" t="s">
        <v>47</v>
      </c>
      <c r="H6" t="s">
        <v>427</v>
      </c>
    </row>
    <row r="7" spans="1:11" ht="33" customHeight="1">
      <c r="A7" s="70" t="s">
        <v>13</v>
      </c>
      <c r="B7" s="5" t="s">
        <v>429</v>
      </c>
      <c r="C7" s="5">
        <v>753940</v>
      </c>
      <c r="G7" t="s">
        <v>49</v>
      </c>
      <c r="H7" s="6" t="s">
        <v>430</v>
      </c>
    </row>
    <row r="8" spans="1:11" ht="15" customHeight="1">
      <c r="A8" s="70" t="s">
        <v>22</v>
      </c>
      <c r="B8" s="5" t="s">
        <v>431</v>
      </c>
      <c r="C8" s="5">
        <v>753944</v>
      </c>
      <c r="G8" t="s">
        <v>48</v>
      </c>
      <c r="H8" t="s">
        <v>424</v>
      </c>
      <c r="I8" t="s">
        <v>425</v>
      </c>
    </row>
    <row r="9" spans="1:11" ht="15" customHeight="1">
      <c r="A9" s="70" t="s">
        <v>18</v>
      </c>
      <c r="B9" s="5" t="s">
        <v>432</v>
      </c>
      <c r="C9" s="5">
        <v>753960</v>
      </c>
      <c r="G9" t="s">
        <v>48</v>
      </c>
      <c r="H9" t="s">
        <v>424</v>
      </c>
      <c r="I9" t="s">
        <v>425</v>
      </c>
    </row>
    <row r="10" spans="1:11" ht="15" customHeight="1">
      <c r="A10" s="70" t="s">
        <v>16</v>
      </c>
      <c r="B10" s="5" t="s">
        <v>433</v>
      </c>
      <c r="C10" s="5">
        <v>753971</v>
      </c>
      <c r="G10" t="s">
        <v>49</v>
      </c>
      <c r="H10" t="s">
        <v>434</v>
      </c>
      <c r="I10" t="s">
        <v>425</v>
      </c>
      <c r="J10" t="s">
        <v>435</v>
      </c>
    </row>
    <row r="11" spans="1:11" ht="15" customHeight="1">
      <c r="A11" s="71" t="s">
        <v>31</v>
      </c>
      <c r="B11" s="5" t="s">
        <v>436</v>
      </c>
      <c r="C11" s="5">
        <v>754512</v>
      </c>
      <c r="G11" t="s">
        <v>47</v>
      </c>
      <c r="H11" t="s">
        <v>427</v>
      </c>
    </row>
    <row r="12" spans="1:11" ht="15" customHeight="1">
      <c r="A12" s="70" t="s">
        <v>32</v>
      </c>
      <c r="B12" s="50" t="s">
        <v>437</v>
      </c>
      <c r="C12" s="5">
        <v>755509</v>
      </c>
      <c r="G12" t="s">
        <v>47</v>
      </c>
    </row>
    <row r="13" spans="1:11" ht="15" customHeight="1">
      <c r="A13" s="70" t="s">
        <v>19</v>
      </c>
      <c r="B13" s="5" t="s">
        <v>438</v>
      </c>
      <c r="C13" s="5">
        <v>755560</v>
      </c>
      <c r="G13" s="203" t="s">
        <v>50</v>
      </c>
    </row>
    <row r="14" spans="1:11" ht="15" customHeight="1">
      <c r="A14" s="71" t="s">
        <v>17</v>
      </c>
      <c r="B14" s="36" t="s">
        <v>439</v>
      </c>
      <c r="C14" s="5">
        <v>755616</v>
      </c>
      <c r="G14" t="s">
        <v>47</v>
      </c>
      <c r="H14" t="s">
        <v>427</v>
      </c>
    </row>
    <row r="15" spans="1:11" ht="15" customHeight="1">
      <c r="A15" s="71" t="s">
        <v>25</v>
      </c>
      <c r="B15" s="109" t="s">
        <v>440</v>
      </c>
      <c r="C15" s="5">
        <v>755640</v>
      </c>
      <c r="G15" s="203" t="s">
        <v>50</v>
      </c>
    </row>
    <row r="16" spans="1:11" ht="15" customHeight="1">
      <c r="A16" s="71" t="s">
        <v>24</v>
      </c>
      <c r="B16" s="109" t="s">
        <v>441</v>
      </c>
      <c r="C16" s="5">
        <v>755793</v>
      </c>
      <c r="G16" t="s">
        <v>49</v>
      </c>
      <c r="H16" t="s">
        <v>427</v>
      </c>
      <c r="J16" s="6" t="s">
        <v>442</v>
      </c>
    </row>
    <row r="17" spans="1:8" ht="15" customHeight="1">
      <c r="A17" s="71" t="s">
        <v>29</v>
      </c>
      <c r="B17" s="10" t="s">
        <v>443</v>
      </c>
      <c r="C17" s="5">
        <v>755796</v>
      </c>
      <c r="G17" t="s">
        <v>48</v>
      </c>
    </row>
    <row r="18" spans="1:8" ht="15" customHeight="1">
      <c r="A18" s="71" t="s">
        <v>33</v>
      </c>
      <c r="B18" s="53" t="s">
        <v>444</v>
      </c>
      <c r="C18" s="5">
        <v>758035</v>
      </c>
      <c r="G18" t="s">
        <v>49</v>
      </c>
      <c r="H18" t="s">
        <v>445</v>
      </c>
    </row>
    <row r="19" spans="1:8" ht="15" customHeight="1">
      <c r="A19" s="71" t="s">
        <v>34</v>
      </c>
      <c r="B19" t="s">
        <v>446</v>
      </c>
      <c r="C19" s="174">
        <v>619799</v>
      </c>
      <c r="G19" t="s">
        <v>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topLeftCell="A3" workbookViewId="0">
      <selection activeCell="E5" sqref="E5"/>
    </sheetView>
  </sheetViews>
  <sheetFormatPr defaultColWidth="21.28515625" defaultRowHeight="20.25" customHeight="1"/>
  <cols>
    <col min="1" max="1" width="4.7109375" customWidth="1"/>
    <col min="2" max="2" width="53.28515625" customWidth="1"/>
    <col min="3" max="3" width="11.28515625" customWidth="1"/>
    <col min="4" max="4" width="14.28515625" customWidth="1"/>
    <col min="5" max="5" width="12" style="141" customWidth="1"/>
    <col min="6" max="6" width="72.28515625" customWidth="1"/>
    <col min="7" max="7" width="4.5703125" bestFit="1" customWidth="1"/>
    <col min="8" max="8" width="6.7109375" bestFit="1" customWidth="1"/>
    <col min="9" max="9" width="8.42578125" bestFit="1" customWidth="1"/>
    <col min="10" max="10" width="4.7109375" bestFit="1" customWidth="1"/>
    <col min="11" max="11" width="5.42578125" bestFit="1" customWidth="1"/>
  </cols>
  <sheetData>
    <row r="1" spans="1:6" ht="20.25" customHeight="1">
      <c r="A1" s="5"/>
      <c r="B1" s="212" t="s">
        <v>447</v>
      </c>
      <c r="C1" s="212"/>
      <c r="D1" s="212"/>
    </row>
    <row r="2" spans="1:6" ht="20.25" customHeight="1">
      <c r="A2" s="5"/>
      <c r="B2" s="150" t="s">
        <v>448</v>
      </c>
      <c r="C2" s="149" t="s">
        <v>449</v>
      </c>
      <c r="D2" s="149" t="s">
        <v>450</v>
      </c>
      <c r="F2" s="148" t="s">
        <v>451</v>
      </c>
    </row>
    <row r="3" spans="1:6" ht="150">
      <c r="A3" s="5"/>
      <c r="B3" s="143" t="s">
        <v>452</v>
      </c>
      <c r="C3" s="142">
        <v>44998</v>
      </c>
      <c r="D3" s="142">
        <v>45014</v>
      </c>
      <c r="E3" s="141">
        <f t="shared" ref="E3:E12" si="0">NETWORKDAYS(C3,D3)</f>
        <v>13</v>
      </c>
      <c r="F3" s="147" t="s">
        <v>453</v>
      </c>
    </row>
    <row r="4" spans="1:6" ht="20.25" customHeight="1">
      <c r="A4" s="5"/>
      <c r="B4" s="143" t="s">
        <v>454</v>
      </c>
      <c r="C4" s="142">
        <f>C3</f>
        <v>44998</v>
      </c>
      <c r="D4" s="142">
        <v>45015</v>
      </c>
      <c r="E4" s="141">
        <f t="shared" si="0"/>
        <v>14</v>
      </c>
      <c r="F4" s="146"/>
    </row>
    <row r="5" spans="1:6" ht="20.25" customHeight="1">
      <c r="A5" s="5"/>
      <c r="B5" s="143" t="s">
        <v>455</v>
      </c>
      <c r="C5" s="142">
        <v>45012</v>
      </c>
      <c r="D5" s="142">
        <f>C5+46</f>
        <v>45058</v>
      </c>
      <c r="E5" s="141">
        <f t="shared" si="0"/>
        <v>35</v>
      </c>
    </row>
    <row r="6" spans="1:6" ht="60">
      <c r="A6" s="5"/>
      <c r="B6" s="143" t="s">
        <v>456</v>
      </c>
      <c r="C6" s="142">
        <f>C5+2</f>
        <v>45014</v>
      </c>
      <c r="D6" s="142">
        <f>D5+5</f>
        <v>45063</v>
      </c>
      <c r="E6" s="141">
        <f t="shared" si="0"/>
        <v>36</v>
      </c>
      <c r="F6" s="145" t="s">
        <v>457</v>
      </c>
    </row>
    <row r="7" spans="1:6" ht="15">
      <c r="A7" s="5"/>
      <c r="B7" s="143" t="s">
        <v>458</v>
      </c>
      <c r="C7" s="142">
        <f>C6+5</f>
        <v>45019</v>
      </c>
      <c r="D7" s="142">
        <f>D6+2</f>
        <v>45065</v>
      </c>
      <c r="E7" s="141">
        <f>NETWORKDAYS(C7,D7)</f>
        <v>35</v>
      </c>
    </row>
    <row r="8" spans="1:6" ht="15">
      <c r="A8" s="5"/>
      <c r="B8" s="143" t="s">
        <v>459</v>
      </c>
      <c r="C8" s="142">
        <f>D7+3</f>
        <v>45068</v>
      </c>
      <c r="D8" s="142">
        <f>C8+11</f>
        <v>45079</v>
      </c>
      <c r="E8" s="141">
        <f t="shared" si="0"/>
        <v>10</v>
      </c>
      <c r="F8" s="6"/>
    </row>
    <row r="9" spans="1:6" ht="20.25" customHeight="1">
      <c r="A9" s="5"/>
      <c r="B9" s="143" t="s">
        <v>460</v>
      </c>
      <c r="C9" s="142">
        <f>D8+3</f>
        <v>45082</v>
      </c>
      <c r="D9" s="142">
        <f>C9+4</f>
        <v>45086</v>
      </c>
      <c r="E9" s="141">
        <f t="shared" si="0"/>
        <v>5</v>
      </c>
    </row>
    <row r="10" spans="1:6" ht="20.25" customHeight="1">
      <c r="A10" s="5"/>
      <c r="B10" s="143" t="s">
        <v>461</v>
      </c>
      <c r="C10" s="144">
        <f>C9+2</f>
        <v>45084</v>
      </c>
      <c r="D10" s="144">
        <f>C10+2</f>
        <v>45086</v>
      </c>
      <c r="E10" s="141">
        <f t="shared" si="0"/>
        <v>3</v>
      </c>
    </row>
    <row r="11" spans="1:6" ht="20.25" customHeight="1">
      <c r="A11" s="5"/>
      <c r="B11" s="143" t="s">
        <v>462</v>
      </c>
      <c r="C11" s="142">
        <f>D10+2</f>
        <v>45088</v>
      </c>
      <c r="D11" s="142">
        <f>C11</f>
        <v>45088</v>
      </c>
      <c r="E11" s="141">
        <f t="shared" si="0"/>
        <v>0</v>
      </c>
    </row>
    <row r="12" spans="1:6" ht="20.25" customHeight="1">
      <c r="A12" s="5"/>
      <c r="B12" s="143" t="s">
        <v>463</v>
      </c>
      <c r="C12" s="142">
        <f>D11+1</f>
        <v>45089</v>
      </c>
      <c r="D12" s="142">
        <f>C12+4</f>
        <v>45093</v>
      </c>
      <c r="E12" s="141">
        <f t="shared" si="0"/>
        <v>5</v>
      </c>
      <c r="F12" s="57"/>
    </row>
    <row r="17" spans="5:5" ht="20.25" customHeight="1">
      <c r="E17" s="141">
        <f t="shared" ref="E17:E26" si="1">NETWORKDAYS(C17,D17)</f>
        <v>0</v>
      </c>
    </row>
    <row r="18" spans="5:5" ht="20.25" customHeight="1">
      <c r="E18" s="141">
        <f t="shared" si="1"/>
        <v>0</v>
      </c>
    </row>
    <row r="19" spans="5:5" ht="20.25" customHeight="1">
      <c r="E19" s="141">
        <f t="shared" si="1"/>
        <v>0</v>
      </c>
    </row>
    <row r="20" spans="5:5" ht="20.25" customHeight="1">
      <c r="E20" s="141">
        <f t="shared" si="1"/>
        <v>0</v>
      </c>
    </row>
    <row r="21" spans="5:5" ht="20.25" customHeight="1">
      <c r="E21" s="141">
        <f t="shared" si="1"/>
        <v>0</v>
      </c>
    </row>
    <row r="22" spans="5:5" ht="20.25" customHeight="1">
      <c r="E22" s="141">
        <f t="shared" si="1"/>
        <v>0</v>
      </c>
    </row>
    <row r="23" spans="5:5" ht="20.25" customHeight="1">
      <c r="E23" s="141">
        <f t="shared" si="1"/>
        <v>0</v>
      </c>
    </row>
    <row r="24" spans="5:5" ht="20.25" customHeight="1">
      <c r="E24" s="141">
        <f t="shared" si="1"/>
        <v>0</v>
      </c>
    </row>
    <row r="25" spans="5:5" ht="20.25" customHeight="1">
      <c r="E25" s="141">
        <f t="shared" si="1"/>
        <v>0</v>
      </c>
    </row>
    <row r="26" spans="5:5" ht="20.25" customHeight="1">
      <c r="E26" s="141">
        <f t="shared" si="1"/>
        <v>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C24" sqref="C24"/>
    </sheetView>
  </sheetViews>
  <sheetFormatPr defaultColWidth="9.28515625" defaultRowHeight="15" customHeight="1"/>
  <cols>
    <col min="1" max="1" width="9.28515625" style="7"/>
    <col min="2" max="2" width="10.7109375" style="7" customWidth="1"/>
    <col min="3" max="3" width="71.7109375" style="7" customWidth="1"/>
    <col min="4" max="4" width="43.7109375" style="7" customWidth="1"/>
    <col min="5" max="5" width="11.28515625" style="7" customWidth="1"/>
    <col min="6" max="6" width="10.28515625" style="7" customWidth="1"/>
    <col min="7" max="7" width="54.42578125" style="7" customWidth="1"/>
    <col min="8" max="8" width="11.42578125" style="7" customWidth="1"/>
    <col min="9" max="9" width="12.42578125" style="7" customWidth="1"/>
    <col min="10" max="16384" width="9.28515625" style="7"/>
  </cols>
  <sheetData>
    <row r="1" spans="1:7">
      <c r="A1" s="28" t="s">
        <v>464</v>
      </c>
      <c r="B1" s="21" t="s">
        <v>465</v>
      </c>
      <c r="C1" s="21" t="s">
        <v>466</v>
      </c>
      <c r="D1" s="21" t="s">
        <v>467</v>
      </c>
      <c r="E1" s="21" t="s">
        <v>418</v>
      </c>
      <c r="F1" s="27" t="s">
        <v>468</v>
      </c>
    </row>
    <row r="2" spans="1:7" ht="24.75">
      <c r="A2" s="26">
        <v>1</v>
      </c>
      <c r="B2" s="34">
        <v>749447</v>
      </c>
      <c r="C2" s="35" t="s">
        <v>469</v>
      </c>
      <c r="D2" s="9" t="s">
        <v>49</v>
      </c>
      <c r="E2" s="9" t="s">
        <v>425</v>
      </c>
    </row>
    <row r="3" spans="1:7">
      <c r="A3" s="32">
        <v>2</v>
      </c>
      <c r="B3" s="30">
        <v>748148</v>
      </c>
      <c r="C3" s="31" t="s">
        <v>470</v>
      </c>
      <c r="D3" s="33" t="s">
        <v>47</v>
      </c>
      <c r="E3" s="9" t="s">
        <v>471</v>
      </c>
      <c r="G3" s="36" t="s">
        <v>472</v>
      </c>
    </row>
    <row r="4" spans="1:7">
      <c r="A4" s="26">
        <v>3</v>
      </c>
      <c r="B4" s="180">
        <v>750254</v>
      </c>
      <c r="C4" s="36" t="s">
        <v>473</v>
      </c>
      <c r="D4" s="9" t="s">
        <v>47</v>
      </c>
      <c r="E4" s="9" t="s">
        <v>471</v>
      </c>
      <c r="G4" s="36" t="s">
        <v>474</v>
      </c>
    </row>
    <row r="5" spans="1:7">
      <c r="A5" s="26">
        <v>4</v>
      </c>
      <c r="B5" s="180">
        <v>762290</v>
      </c>
      <c r="C5" s="179" t="s">
        <v>475</v>
      </c>
      <c r="D5" s="9"/>
      <c r="E5" s="9"/>
    </row>
    <row r="6" spans="1:7">
      <c r="A6" s="26">
        <v>5</v>
      </c>
      <c r="B6" s="187">
        <v>763295</v>
      </c>
      <c r="C6" s="187" t="s">
        <v>476</v>
      </c>
      <c r="D6" s="9" t="s">
        <v>477</v>
      </c>
      <c r="E6" s="9" t="s">
        <v>478</v>
      </c>
    </row>
    <row r="7" spans="1:7">
      <c r="B7" s="9"/>
      <c r="C7" s="9"/>
      <c r="D7" s="9"/>
      <c r="E7" s="9"/>
    </row>
    <row r="8" spans="1:7">
      <c r="A8" s="54" t="s">
        <v>479</v>
      </c>
      <c r="B8"/>
      <c r="C8"/>
      <c r="D8"/>
      <c r="E8"/>
      <c r="F8"/>
    </row>
    <row r="9" spans="1:7">
      <c r="B9" s="55" t="s">
        <v>480</v>
      </c>
      <c r="C9"/>
      <c r="D9"/>
      <c r="E9"/>
      <c r="F9"/>
      <c r="G9"/>
    </row>
    <row r="10" spans="1:7">
      <c r="A10" s="7">
        <v>1</v>
      </c>
      <c r="B10" s="52">
        <v>753949</v>
      </c>
      <c r="C10"/>
      <c r="D10"/>
      <c r="E10"/>
      <c r="F10"/>
      <c r="G10"/>
    </row>
    <row r="11" spans="1:7">
      <c r="A11" s="7">
        <v>2</v>
      </c>
      <c r="B11" s="52">
        <v>749694</v>
      </c>
      <c r="C11"/>
      <c r="D11"/>
      <c r="E11"/>
      <c r="F11"/>
      <c r="G11"/>
    </row>
    <row r="12" spans="1:7">
      <c r="A12" s="7">
        <v>3</v>
      </c>
      <c r="B12" s="52">
        <v>748734</v>
      </c>
      <c r="C12"/>
      <c r="D12"/>
      <c r="E12"/>
      <c r="F12"/>
      <c r="G12"/>
    </row>
    <row r="13" spans="1:7">
      <c r="A13" s="7">
        <v>4</v>
      </c>
      <c r="B13" s="52">
        <v>748305</v>
      </c>
      <c r="C13"/>
      <c r="D13"/>
      <c r="E13"/>
      <c r="F13"/>
      <c r="G13"/>
    </row>
    <row r="14" spans="1:7">
      <c r="A14" s="7">
        <v>5</v>
      </c>
      <c r="B14" s="52">
        <v>748148</v>
      </c>
      <c r="C14"/>
      <c r="D14"/>
      <c r="E14"/>
      <c r="F14"/>
      <c r="G14"/>
    </row>
    <row r="15" spans="1:7">
      <c r="A15" s="7">
        <v>6</v>
      </c>
      <c r="B15" s="52">
        <v>748144</v>
      </c>
      <c r="C15"/>
      <c r="D15"/>
      <c r="E15"/>
      <c r="F15"/>
      <c r="G15"/>
    </row>
    <row r="16" spans="1:7">
      <c r="A16" s="7">
        <v>7</v>
      </c>
      <c r="B16" s="52">
        <v>747258</v>
      </c>
      <c r="C16"/>
      <c r="D16"/>
      <c r="E16"/>
      <c r="F16"/>
      <c r="G16"/>
    </row>
    <row r="17" spans="2:5">
      <c r="B17" s="24"/>
      <c r="C17" s="24"/>
      <c r="D17" s="24"/>
      <c r="E17" s="24"/>
    </row>
    <row r="18" spans="2:5">
      <c r="B18" s="24"/>
      <c r="C18" s="24"/>
      <c r="D18" s="24"/>
      <c r="E18" s="24"/>
    </row>
    <row r="19" spans="2:5">
      <c r="B19" s="24"/>
      <c r="C19" s="24"/>
      <c r="D19" s="24"/>
      <c r="E19" s="24"/>
    </row>
    <row r="20" spans="2:5">
      <c r="B20" s="24"/>
      <c r="C20" s="24"/>
      <c r="D20" s="24"/>
      <c r="E20" s="24"/>
    </row>
    <row r="21" spans="2:5">
      <c r="B21" s="24"/>
      <c r="C21" s="24"/>
      <c r="D21" s="24"/>
      <c r="E21" s="24"/>
    </row>
    <row r="22" spans="2:5">
      <c r="B22" s="24"/>
      <c r="C22" s="24"/>
      <c r="D22" s="24"/>
      <c r="E22" s="24"/>
    </row>
    <row r="23" spans="2:5">
      <c r="B23" s="24"/>
      <c r="C23" s="24"/>
      <c r="D23" s="24"/>
      <c r="E23" s="24"/>
    </row>
    <row r="24" spans="2:5">
      <c r="B24" s="24"/>
      <c r="C24" s="24"/>
      <c r="D24" s="24"/>
      <c r="E24" s="24"/>
    </row>
    <row r="25" spans="2:5">
      <c r="B25" s="24"/>
      <c r="C25" s="24"/>
      <c r="D25" s="24"/>
      <c r="E25" s="24"/>
    </row>
    <row r="26" spans="2:5">
      <c r="B26" s="24"/>
      <c r="C26" s="24"/>
      <c r="D26" s="24"/>
      <c r="E26" s="24"/>
    </row>
    <row r="27" spans="2:5">
      <c r="B27" s="24"/>
      <c r="C27" s="24"/>
      <c r="D27" s="24"/>
      <c r="E27" s="24"/>
    </row>
    <row r="28" spans="2:5">
      <c r="B28" s="24"/>
      <c r="C28" s="24"/>
      <c r="D28" s="24"/>
      <c r="E28" s="24"/>
    </row>
    <row r="29" spans="2:5">
      <c r="B29" s="24"/>
      <c r="C29" s="24"/>
      <c r="D29" s="24"/>
      <c r="E29" s="24"/>
    </row>
    <row r="30" spans="2:5">
      <c r="B30" s="24"/>
      <c r="C30" s="24"/>
      <c r="D30" s="24"/>
      <c r="E30" s="24"/>
    </row>
    <row r="31" spans="2:5">
      <c r="B31" s="24"/>
      <c r="C31" s="24"/>
      <c r="D31" s="24"/>
      <c r="E31" s="24"/>
    </row>
    <row r="32" spans="2:5">
      <c r="B32" s="24"/>
      <c r="C32" s="24"/>
      <c r="D32" s="24"/>
      <c r="E32" s="24"/>
    </row>
    <row r="33" spans="2:5">
      <c r="B33" s="24"/>
      <c r="C33" s="24"/>
      <c r="D33" s="24"/>
      <c r="E33" s="24"/>
    </row>
    <row r="34" spans="2:5">
      <c r="B34" s="24"/>
      <c r="C34" s="24"/>
      <c r="D34" s="24"/>
      <c r="E34" s="24"/>
    </row>
    <row r="35" spans="2:5">
      <c r="B35" s="24"/>
      <c r="C35" s="24"/>
      <c r="D35" s="24"/>
      <c r="E35" s="24"/>
    </row>
    <row r="36" spans="2:5">
      <c r="B36" s="24"/>
      <c r="C36" s="24"/>
      <c r="D36" s="24"/>
      <c r="E36" s="24"/>
    </row>
    <row r="37" spans="2:5">
      <c r="B37" s="24"/>
      <c r="C37" s="24"/>
      <c r="D37" s="24"/>
      <c r="E37" s="24"/>
    </row>
    <row r="38" spans="2:5">
      <c r="B38" s="24"/>
      <c r="C38" s="24"/>
      <c r="D38" s="24"/>
      <c r="E38" s="24"/>
    </row>
    <row r="39" spans="2:5">
      <c r="B39" s="24"/>
      <c r="C39" s="24"/>
      <c r="D39" s="24"/>
      <c r="E39" s="24"/>
    </row>
    <row r="40" spans="2:5">
      <c r="B40" s="24"/>
      <c r="C40" s="24"/>
      <c r="D40" s="24"/>
      <c r="E40" s="24"/>
    </row>
    <row r="41" spans="2:5">
      <c r="B41" s="24"/>
      <c r="C41" s="24"/>
      <c r="D41" s="24"/>
      <c r="E41" s="24"/>
    </row>
    <row r="42" spans="2:5">
      <c r="B42" s="24"/>
      <c r="C42" s="24"/>
      <c r="D42" s="24"/>
      <c r="E42" s="24"/>
    </row>
    <row r="43" spans="2:5">
      <c r="B43" s="24"/>
      <c r="C43" s="24"/>
      <c r="D43" s="24"/>
      <c r="E43" s="24"/>
    </row>
    <row r="44" spans="2:5">
      <c r="B44" s="24"/>
      <c r="C44" s="24"/>
      <c r="D44" s="24"/>
      <c r="E44" s="24"/>
    </row>
    <row r="45" spans="2:5">
      <c r="B45" s="24"/>
      <c r="C45" s="24"/>
      <c r="D45" s="24"/>
      <c r="E45" s="24"/>
    </row>
    <row r="46" spans="2:5">
      <c r="B46" s="24"/>
      <c r="C46" s="24"/>
      <c r="D46" s="24"/>
      <c r="E46" s="24"/>
    </row>
    <row r="47" spans="2:5">
      <c r="B47" s="24"/>
      <c r="C47" s="24"/>
      <c r="D47" s="24"/>
      <c r="E47" s="24"/>
    </row>
    <row r="48" spans="2:5">
      <c r="B48" s="24"/>
      <c r="C48" s="24"/>
      <c r="D48" s="24"/>
      <c r="E48" s="24"/>
    </row>
    <row r="49" spans="2:5">
      <c r="B49" s="24"/>
      <c r="C49" s="24"/>
      <c r="D49" s="24"/>
      <c r="E49" s="24"/>
    </row>
    <row r="50" spans="2:5">
      <c r="B50" s="24"/>
      <c r="C50" s="24"/>
      <c r="D50" s="24"/>
      <c r="E50" s="24"/>
    </row>
    <row r="51" spans="2:5">
      <c r="B51" s="24"/>
      <c r="C51" s="24"/>
      <c r="D51" s="24"/>
      <c r="E51" s="24"/>
    </row>
    <row r="52" spans="2:5">
      <c r="B52" s="24"/>
      <c r="C52" s="24"/>
      <c r="D52" s="24"/>
      <c r="E52" s="24"/>
    </row>
    <row r="53" spans="2:5">
      <c r="B53" s="24"/>
      <c r="C53" s="24"/>
      <c r="D53" s="24"/>
      <c r="E53" s="24"/>
    </row>
    <row r="54" spans="2:5">
      <c r="B54" s="24"/>
      <c r="C54" s="24"/>
      <c r="D54" s="24"/>
      <c r="E54" s="24"/>
    </row>
    <row r="55" spans="2:5">
      <c r="B55" s="24"/>
      <c r="C55" s="24"/>
      <c r="D55" s="24"/>
      <c r="E55" s="24"/>
    </row>
    <row r="56" spans="2:5">
      <c r="B56" s="24"/>
      <c r="C56" s="24"/>
      <c r="D56" s="24"/>
      <c r="E56" s="24"/>
    </row>
    <row r="57" spans="2:5">
      <c r="B57" s="24"/>
      <c r="C57" s="24"/>
      <c r="D57" s="24"/>
      <c r="E57" s="24"/>
    </row>
    <row r="58" spans="2:5">
      <c r="B58" s="24"/>
      <c r="C58" s="24"/>
      <c r="D58" s="24"/>
      <c r="E58" s="24"/>
    </row>
    <row r="59" spans="2:5">
      <c r="B59" s="24"/>
      <c r="C59" s="24"/>
      <c r="D59" s="24"/>
      <c r="E59" s="24"/>
    </row>
    <row r="60" spans="2:5">
      <c r="B60" s="24"/>
      <c r="C60" s="24"/>
      <c r="D60" s="24"/>
      <c r="E60" s="24"/>
    </row>
    <row r="61" spans="2:5">
      <c r="B61" s="24"/>
      <c r="C61" s="24"/>
      <c r="D61" s="24"/>
      <c r="E61" s="24"/>
    </row>
    <row r="62" spans="2:5">
      <c r="B62" s="24"/>
      <c r="C62" s="24"/>
      <c r="D62" s="24"/>
      <c r="E62" s="24"/>
    </row>
    <row r="63" spans="2:5">
      <c r="B63" s="24"/>
      <c r="C63" s="24"/>
      <c r="D63" s="24"/>
      <c r="E63" s="24"/>
    </row>
    <row r="64" spans="2:5">
      <c r="B64" s="24"/>
      <c r="C64" s="24"/>
      <c r="D64" s="24"/>
      <c r="E64" s="24"/>
    </row>
    <row r="65" spans="2:5">
      <c r="B65" s="24"/>
      <c r="C65" s="24"/>
      <c r="D65" s="24"/>
      <c r="E65" s="24"/>
    </row>
    <row r="66" spans="2:5">
      <c r="B66" s="24"/>
      <c r="C66" s="24"/>
      <c r="D66" s="24"/>
      <c r="E66" s="24"/>
    </row>
    <row r="67" spans="2:5">
      <c r="B67" s="24"/>
      <c r="C67" s="24"/>
      <c r="D67" s="24"/>
      <c r="E67" s="24"/>
    </row>
    <row r="68" spans="2:5">
      <c r="B68" s="24"/>
      <c r="C68" s="24"/>
      <c r="D68" s="24"/>
      <c r="E68" s="24"/>
    </row>
    <row r="69" spans="2:5">
      <c r="B69" s="24"/>
      <c r="C69" s="24"/>
      <c r="D69" s="24"/>
      <c r="E69" s="24"/>
    </row>
    <row r="70" spans="2:5">
      <c r="B70" s="24"/>
      <c r="C70" s="24"/>
      <c r="D70" s="24"/>
      <c r="E70" s="24"/>
    </row>
    <row r="71" spans="2:5">
      <c r="B71" s="24"/>
      <c r="C71" s="24"/>
      <c r="D71" s="24"/>
      <c r="E71" s="24"/>
    </row>
    <row r="72" spans="2:5">
      <c r="B72" s="24"/>
      <c r="C72" s="24"/>
      <c r="D72" s="24"/>
      <c r="E72" s="24"/>
    </row>
    <row r="73" spans="2:5">
      <c r="B73" s="24"/>
      <c r="C73" s="24"/>
      <c r="D73" s="24"/>
      <c r="E73" s="24"/>
    </row>
    <row r="74" spans="2:5">
      <c r="B74" s="24"/>
      <c r="C74" s="24"/>
      <c r="D74" s="24"/>
      <c r="E74" s="24"/>
    </row>
    <row r="75" spans="2:5">
      <c r="B75" s="24"/>
      <c r="C75" s="24"/>
      <c r="D75" s="24"/>
      <c r="E75" s="24"/>
    </row>
    <row r="76" spans="2:5">
      <c r="B76" s="24"/>
      <c r="C76" s="24"/>
      <c r="D76" s="24"/>
      <c r="E76" s="24"/>
    </row>
    <row r="77" spans="2:5">
      <c r="B77" s="24"/>
      <c r="C77" s="24"/>
      <c r="D77" s="24"/>
      <c r="E77" s="24"/>
    </row>
    <row r="78" spans="2:5">
      <c r="B78" s="24"/>
      <c r="C78" s="24"/>
      <c r="D78" s="24"/>
      <c r="E78" s="24"/>
    </row>
    <row r="79" spans="2:5">
      <c r="B79" s="24"/>
      <c r="C79" s="24"/>
      <c r="D79" s="24"/>
      <c r="E79" s="24"/>
    </row>
    <row r="80" spans="2:5">
      <c r="B80" s="24"/>
      <c r="C80" s="24"/>
      <c r="D80" s="24"/>
      <c r="E80" s="24"/>
    </row>
    <row r="81" spans="2:5">
      <c r="B81" s="24"/>
      <c r="C81" s="24"/>
      <c r="D81" s="24"/>
      <c r="E81" s="24"/>
    </row>
    <row r="82" spans="2:5">
      <c r="B82" s="24"/>
      <c r="C82" s="24"/>
      <c r="D82" s="24"/>
      <c r="E82" s="24"/>
    </row>
    <row r="83" spans="2:5">
      <c r="B83" s="24"/>
      <c r="C83" s="24"/>
      <c r="D83" s="24"/>
      <c r="E83" s="24"/>
    </row>
    <row r="84" spans="2:5">
      <c r="B84" s="24"/>
      <c r="C84" s="24"/>
      <c r="D84" s="24"/>
      <c r="E84" s="24"/>
    </row>
    <row r="85" spans="2:5">
      <c r="B85" s="24"/>
      <c r="C85" s="24"/>
      <c r="D85" s="24"/>
      <c r="E85" s="24"/>
    </row>
    <row r="86" spans="2:5">
      <c r="B86" s="24"/>
      <c r="C86" s="24"/>
      <c r="D86" s="24"/>
      <c r="E86" s="24"/>
    </row>
    <row r="87" spans="2:5">
      <c r="B87" s="24"/>
      <c r="C87" s="24"/>
      <c r="D87" s="24"/>
      <c r="E87" s="24"/>
    </row>
    <row r="88" spans="2:5">
      <c r="B88" s="24"/>
      <c r="C88" s="24"/>
      <c r="D88" s="24"/>
      <c r="E88" s="24"/>
    </row>
    <row r="89" spans="2:5">
      <c r="B89" s="24"/>
      <c r="C89" s="24"/>
      <c r="D89" s="24"/>
      <c r="E89" s="24"/>
    </row>
    <row r="90" spans="2:5">
      <c r="B90" s="24"/>
      <c r="C90" s="24"/>
      <c r="D90" s="24"/>
      <c r="E90" s="24"/>
    </row>
    <row r="91" spans="2:5">
      <c r="B91" s="24"/>
      <c r="C91" s="24"/>
      <c r="D91" s="24"/>
      <c r="E91" s="24"/>
    </row>
    <row r="92" spans="2:5">
      <c r="B92" s="24"/>
      <c r="C92" s="24"/>
      <c r="D92" s="24"/>
      <c r="E92" s="24"/>
    </row>
    <row r="93" spans="2:5">
      <c r="B93" s="24"/>
      <c r="C93" s="24"/>
      <c r="D93" s="24"/>
      <c r="E93" s="24"/>
    </row>
    <row r="94" spans="2:5">
      <c r="B94" s="24"/>
      <c r="C94" s="24"/>
      <c r="D94" s="24"/>
      <c r="E94" s="24"/>
    </row>
    <row r="95" spans="2:5">
      <c r="B95" s="24"/>
      <c r="C95" s="24"/>
      <c r="D95" s="24"/>
      <c r="E95" s="24"/>
    </row>
    <row r="96" spans="2:5">
      <c r="B96" s="24"/>
      <c r="C96" s="24"/>
      <c r="D96" s="24"/>
      <c r="E96" s="24"/>
    </row>
    <row r="97" spans="2:5">
      <c r="B97" s="24"/>
      <c r="C97" s="24"/>
      <c r="D97" s="24"/>
      <c r="E97" s="24"/>
    </row>
    <row r="98" spans="2:5">
      <c r="B98" s="24"/>
      <c r="C98" s="24"/>
      <c r="D98" s="24"/>
      <c r="E98" s="24"/>
    </row>
    <row r="99" spans="2:5">
      <c r="B99" s="24"/>
      <c r="C99" s="24"/>
      <c r="D99" s="24"/>
      <c r="E99" s="24"/>
    </row>
    <row r="100" spans="2:5">
      <c r="B100" s="24"/>
      <c r="C100" s="24"/>
      <c r="D100" s="24"/>
      <c r="E100" s="24"/>
    </row>
    <row r="101" spans="2:5">
      <c r="B101" s="24"/>
      <c r="C101" s="24"/>
      <c r="D101" s="24"/>
      <c r="E101" s="24"/>
    </row>
    <row r="102" spans="2:5">
      <c r="B102" s="24"/>
      <c r="C102" s="24"/>
      <c r="D102" s="24"/>
      <c r="E102" s="24"/>
    </row>
    <row r="103" spans="2:5">
      <c r="B103" s="24"/>
      <c r="C103" s="24"/>
      <c r="D103" s="24"/>
      <c r="E103" s="24"/>
    </row>
    <row r="104" spans="2:5">
      <c r="B104" s="24"/>
      <c r="C104" s="24"/>
      <c r="D104" s="24"/>
      <c r="E104" s="24"/>
    </row>
    <row r="105" spans="2:5">
      <c r="B105" s="24"/>
      <c r="C105" s="24"/>
      <c r="D105" s="24"/>
      <c r="E105" s="24"/>
    </row>
    <row r="106" spans="2:5">
      <c r="B106" s="24"/>
      <c r="C106" s="24"/>
      <c r="D106" s="24"/>
      <c r="E106" s="24"/>
    </row>
    <row r="107" spans="2:5">
      <c r="B107" s="24"/>
      <c r="C107" s="24"/>
      <c r="D107" s="24"/>
      <c r="E107" s="24"/>
    </row>
    <row r="108" spans="2:5">
      <c r="B108" s="24"/>
      <c r="C108" s="24"/>
      <c r="D108" s="24"/>
      <c r="E108" s="24"/>
    </row>
  </sheetData>
  <hyperlinks>
    <hyperlink ref="C3" r:id="rId1" location="action=com.ibm.team.workitem.viewWorkItem&amp;id=748148"/>
    <hyperlink ref="B3" r:id="rId2" location="action=com.ibm.team.workitem.viewWorkItem&amp;id=748148" display="748148"/>
    <hyperlink ref="A8" r:id="rId3" location="action=com.ibm.team.workitem.viewQueries&amp;tab=owned&amp;queryItemId=_bUdMQLg1Ee28W7shyyK-sg&amp;queryAction=com.ibm.team.workitem.runSavedQuery"/>
    <hyperlink ref="C6" r:id="rId4" location="action=com.ibm.team.workitem.viewWorkItem&amp;id=763295"/>
    <hyperlink ref="B6" r:id="rId5" location="action=com.ibm.team.workitem.viewWorkItem&amp;id=763295" display="76329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defaultColWidth="9.28515625" defaultRowHeight="15"/>
  <cols>
    <col min="1" max="1" width="53.7109375" style="7" customWidth="1"/>
    <col min="2" max="2" width="9.28515625" style="7"/>
    <col min="3" max="3" width="11.28515625" style="7" bestFit="1" customWidth="1"/>
    <col min="4" max="16384" width="9.28515625" style="7"/>
  </cols>
  <sheetData>
    <row r="1" spans="1:3">
      <c r="A1" s="17" t="s">
        <v>481</v>
      </c>
      <c r="C1" s="7" t="s">
        <v>482</v>
      </c>
    </row>
    <row r="2" spans="1:3">
      <c r="A2" s="16" t="s">
        <v>483</v>
      </c>
      <c r="C2" s="7">
        <v>82</v>
      </c>
    </row>
    <row r="3" spans="1:3">
      <c r="A3" s="16"/>
    </row>
    <row r="4" spans="1:3">
      <c r="A4" s="16" t="s">
        <v>484</v>
      </c>
      <c r="C4" s="7">
        <v>0</v>
      </c>
    </row>
    <row r="5" spans="1:3">
      <c r="A5" s="16" t="s">
        <v>485</v>
      </c>
      <c r="C5" s="7">
        <v>2</v>
      </c>
    </row>
    <row r="6" spans="1:3">
      <c r="A6" s="16" t="s">
        <v>486</v>
      </c>
      <c r="C6" s="7">
        <v>11</v>
      </c>
    </row>
    <row r="7" spans="1:3">
      <c r="A7" s="16" t="s">
        <v>487</v>
      </c>
      <c r="C7" s="7">
        <v>69</v>
      </c>
    </row>
    <row r="8" spans="1:3">
      <c r="A8" s="16"/>
    </row>
    <row r="9" spans="1:3">
      <c r="A9" s="16" t="s">
        <v>488</v>
      </c>
      <c r="C9" s="7">
        <v>17</v>
      </c>
    </row>
    <row r="10" spans="1:3">
      <c r="A10" s="16" t="s">
        <v>489</v>
      </c>
      <c r="C10" s="7">
        <v>16</v>
      </c>
    </row>
    <row r="11" spans="1:3">
      <c r="A11" s="16" t="s">
        <v>414</v>
      </c>
      <c r="C11" s="7">
        <v>0</v>
      </c>
    </row>
    <row r="12" spans="1:3">
      <c r="A12" s="16" t="s">
        <v>490</v>
      </c>
      <c r="C12" s="7">
        <v>0</v>
      </c>
    </row>
    <row r="13" spans="1:3">
      <c r="A13" s="16" t="s">
        <v>491</v>
      </c>
      <c r="C13" s="7">
        <v>0</v>
      </c>
    </row>
    <row r="14" spans="1:3">
      <c r="A14" s="16" t="s">
        <v>492</v>
      </c>
      <c r="C14" s="7">
        <v>0</v>
      </c>
    </row>
    <row r="15" spans="1:3">
      <c r="A15" s="16"/>
    </row>
    <row r="16" spans="1:3">
      <c r="A16" s="16" t="s">
        <v>493</v>
      </c>
      <c r="C16" s="7">
        <v>0</v>
      </c>
    </row>
    <row r="17" spans="1:3">
      <c r="A17" s="16" t="s">
        <v>494</v>
      </c>
      <c r="C17" s="7">
        <v>0</v>
      </c>
    </row>
    <row r="18" spans="1:3">
      <c r="A18" s="16" t="s">
        <v>495</v>
      </c>
      <c r="C18" s="7">
        <v>0</v>
      </c>
    </row>
    <row r="19" spans="1:3">
      <c r="A19" s="16" t="s">
        <v>496</v>
      </c>
      <c r="C19" s="7">
        <v>0</v>
      </c>
    </row>
    <row r="20" spans="1:3">
      <c r="A20" s="16" t="s">
        <v>497</v>
      </c>
      <c r="C20" s="7">
        <v>0</v>
      </c>
    </row>
    <row r="21" spans="1:3">
      <c r="A21" s="16" t="s">
        <v>498</v>
      </c>
      <c r="C21" s="7">
        <v>0</v>
      </c>
    </row>
    <row r="22" spans="1:3">
      <c r="A22" s="16"/>
    </row>
    <row r="26" spans="1:3">
      <c r="A26" s="44" t="s">
        <v>499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20" workbookViewId="0">
      <selection activeCell="D28" sqref="D28"/>
    </sheetView>
  </sheetViews>
  <sheetFormatPr defaultRowHeight="15"/>
  <cols>
    <col min="1" max="1" width="12.7109375" customWidth="1"/>
    <col min="2" max="2" width="17.28515625" customWidth="1"/>
    <col min="3" max="3" width="13.28515625" customWidth="1"/>
    <col min="4" max="4" width="16.5703125" customWidth="1"/>
    <col min="5" max="5" width="8.28515625" customWidth="1"/>
    <col min="6" max="7" width="19.5703125" customWidth="1"/>
    <col min="8" max="8" width="17.5703125" customWidth="1"/>
    <col min="9" max="9" width="14.7109375" bestFit="1" customWidth="1"/>
    <col min="10" max="10" width="20.5703125" bestFit="1" customWidth="1"/>
    <col min="11" max="11" width="4.5703125" bestFit="1" customWidth="1"/>
    <col min="12" max="14" width="4.42578125" bestFit="1" customWidth="1"/>
    <col min="15" max="15" width="3.7109375" bestFit="1" customWidth="1"/>
    <col min="16" max="16" width="4.28515625" bestFit="1" customWidth="1"/>
    <col min="17" max="17" width="5" bestFit="1" customWidth="1"/>
    <col min="18" max="18" width="11.7109375" bestFit="1" customWidth="1"/>
  </cols>
  <sheetData>
    <row r="1" spans="1:10">
      <c r="A1" s="58" t="s">
        <v>58</v>
      </c>
      <c r="B1" s="58" t="s">
        <v>500</v>
      </c>
      <c r="C1" s="58" t="s">
        <v>501</v>
      </c>
      <c r="D1" s="58" t="s">
        <v>502</v>
      </c>
      <c r="E1" s="116" t="s">
        <v>503</v>
      </c>
      <c r="F1" s="58" t="s">
        <v>504</v>
      </c>
      <c r="G1" s="204" t="s">
        <v>505</v>
      </c>
      <c r="H1" s="204" t="s">
        <v>506</v>
      </c>
    </row>
    <row r="2" spans="1:10">
      <c r="A2" s="59" t="s">
        <v>26</v>
      </c>
      <c r="B2" s="59" t="s">
        <v>194</v>
      </c>
      <c r="C2" s="59" t="s">
        <v>507</v>
      </c>
      <c r="D2" s="64" t="s">
        <v>508</v>
      </c>
      <c r="E2" s="7"/>
      <c r="F2" s="65" t="s">
        <v>509</v>
      </c>
      <c r="G2" s="205" t="s">
        <v>507</v>
      </c>
      <c r="H2" s="205" t="s">
        <v>510</v>
      </c>
      <c r="I2" s="151" t="s">
        <v>45</v>
      </c>
      <c r="J2" t="s">
        <v>511</v>
      </c>
    </row>
    <row r="3" spans="1:10">
      <c r="A3" s="59" t="s">
        <v>27</v>
      </c>
      <c r="B3" s="59" t="s">
        <v>130</v>
      </c>
      <c r="C3" s="59" t="s">
        <v>507</v>
      </c>
      <c r="D3" s="64" t="s">
        <v>129</v>
      </c>
      <c r="E3" s="7"/>
      <c r="F3" s="65" t="s">
        <v>509</v>
      </c>
      <c r="G3" s="205" t="s">
        <v>106</v>
      </c>
      <c r="H3" s="205" t="s">
        <v>512</v>
      </c>
      <c r="I3" s="109" t="s">
        <v>513</v>
      </c>
      <c r="J3">
        <v>10</v>
      </c>
    </row>
    <row r="4" spans="1:10">
      <c r="A4" s="59" t="s">
        <v>13</v>
      </c>
      <c r="B4" s="59" t="s">
        <v>130</v>
      </c>
      <c r="C4" s="59" t="s">
        <v>507</v>
      </c>
      <c r="D4" s="64" t="s">
        <v>129</v>
      </c>
      <c r="E4" s="7"/>
      <c r="F4" s="65" t="s">
        <v>509</v>
      </c>
      <c r="G4" s="205" t="s">
        <v>106</v>
      </c>
      <c r="H4" s="205" t="s">
        <v>512</v>
      </c>
      <c r="I4" s="152" t="s">
        <v>514</v>
      </c>
      <c r="J4">
        <v>10</v>
      </c>
    </row>
    <row r="5" spans="1:10">
      <c r="A5" s="59" t="s">
        <v>13</v>
      </c>
      <c r="B5" s="59" t="s">
        <v>120</v>
      </c>
      <c r="C5" s="59" t="s">
        <v>515</v>
      </c>
      <c r="D5" s="64" t="s">
        <v>516</v>
      </c>
      <c r="E5" s="7"/>
      <c r="F5" s="65" t="s">
        <v>509</v>
      </c>
      <c r="G5" s="206" t="s">
        <v>515</v>
      </c>
      <c r="H5" s="206" t="s">
        <v>515</v>
      </c>
      <c r="I5" s="109" t="s">
        <v>517</v>
      </c>
      <c r="J5">
        <v>8</v>
      </c>
    </row>
    <row r="6" spans="1:10">
      <c r="A6" s="59" t="s">
        <v>30</v>
      </c>
      <c r="B6" s="59" t="s">
        <v>120</v>
      </c>
      <c r="C6" s="59" t="s">
        <v>515</v>
      </c>
      <c r="D6" s="64" t="s">
        <v>516</v>
      </c>
      <c r="E6" s="7"/>
      <c r="F6" s="65" t="s">
        <v>509</v>
      </c>
      <c r="G6" s="206" t="s">
        <v>515</v>
      </c>
      <c r="H6" s="206" t="s">
        <v>515</v>
      </c>
      <c r="I6" s="152" t="s">
        <v>518</v>
      </c>
      <c r="J6">
        <v>8</v>
      </c>
    </row>
    <row r="7" spans="1:10">
      <c r="A7" s="59" t="s">
        <v>30</v>
      </c>
      <c r="B7" s="59" t="s">
        <v>124</v>
      </c>
      <c r="C7" s="59" t="s">
        <v>515</v>
      </c>
      <c r="D7" s="64" t="s">
        <v>516</v>
      </c>
      <c r="E7" s="7"/>
      <c r="F7" s="65" t="s">
        <v>509</v>
      </c>
      <c r="G7" s="206" t="s">
        <v>515</v>
      </c>
      <c r="H7" s="206" t="s">
        <v>515</v>
      </c>
      <c r="I7" s="109" t="s">
        <v>515</v>
      </c>
      <c r="J7">
        <v>4</v>
      </c>
    </row>
    <row r="8" spans="1:10">
      <c r="A8" s="59" t="s">
        <v>32</v>
      </c>
      <c r="B8" s="59" t="s">
        <v>519</v>
      </c>
      <c r="C8" s="59" t="s">
        <v>507</v>
      </c>
      <c r="D8" s="66" t="s">
        <v>508</v>
      </c>
      <c r="E8" s="7"/>
      <c r="F8" s="65" t="s">
        <v>509</v>
      </c>
      <c r="G8" s="205" t="s">
        <v>515</v>
      </c>
      <c r="H8" s="205" t="s">
        <v>515</v>
      </c>
      <c r="I8" s="152" t="s">
        <v>520</v>
      </c>
      <c r="J8">
        <v>1</v>
      </c>
    </row>
    <row r="9" spans="1:10">
      <c r="A9" s="8" t="s">
        <v>17</v>
      </c>
      <c r="B9" s="8" t="s">
        <v>130</v>
      </c>
      <c r="C9" s="117" t="s">
        <v>513</v>
      </c>
      <c r="D9" s="56" t="s">
        <v>514</v>
      </c>
      <c r="E9" s="8" t="s">
        <v>521</v>
      </c>
      <c r="F9" s="46" t="s">
        <v>522</v>
      </c>
      <c r="G9" s="206" t="s">
        <v>515</v>
      </c>
      <c r="H9" s="206" t="s">
        <v>515</v>
      </c>
      <c r="I9" s="152" t="s">
        <v>516</v>
      </c>
      <c r="J9">
        <v>3</v>
      </c>
    </row>
    <row r="10" spans="1:10">
      <c r="A10" s="8" t="s">
        <v>523</v>
      </c>
      <c r="B10" s="8" t="s">
        <v>124</v>
      </c>
      <c r="C10" s="117" t="s">
        <v>513</v>
      </c>
      <c r="D10" s="56" t="s">
        <v>514</v>
      </c>
      <c r="E10" s="8" t="s">
        <v>521</v>
      </c>
      <c r="F10" s="46" t="s">
        <v>522</v>
      </c>
      <c r="G10" s="206" t="s">
        <v>515</v>
      </c>
      <c r="H10" s="206" t="s">
        <v>515</v>
      </c>
      <c r="I10" s="109" t="s">
        <v>507</v>
      </c>
      <c r="J10">
        <v>5</v>
      </c>
    </row>
    <row r="11" spans="1:10">
      <c r="A11" s="8" t="s">
        <v>523</v>
      </c>
      <c r="B11" s="8" t="s">
        <v>200</v>
      </c>
      <c r="C11" s="117" t="s">
        <v>513</v>
      </c>
      <c r="D11" s="56" t="s">
        <v>514</v>
      </c>
      <c r="E11" s="8" t="s">
        <v>521</v>
      </c>
      <c r="F11" s="46" t="s">
        <v>522</v>
      </c>
      <c r="G11" s="206" t="s">
        <v>515</v>
      </c>
      <c r="H11" s="206" t="s">
        <v>515</v>
      </c>
      <c r="I11" s="152" t="s">
        <v>129</v>
      </c>
      <c r="J11">
        <v>3</v>
      </c>
    </row>
    <row r="12" spans="1:10">
      <c r="A12" s="8" t="s">
        <v>523</v>
      </c>
      <c r="B12" s="8" t="s">
        <v>120</v>
      </c>
      <c r="C12" s="117" t="s">
        <v>513</v>
      </c>
      <c r="D12" s="56" t="s">
        <v>514</v>
      </c>
      <c r="E12" s="8" t="s">
        <v>521</v>
      </c>
      <c r="F12" s="46" t="s">
        <v>522</v>
      </c>
      <c r="G12" s="206" t="s">
        <v>515</v>
      </c>
      <c r="H12" s="206" t="s">
        <v>515</v>
      </c>
      <c r="I12" s="152" t="s">
        <v>508</v>
      </c>
      <c r="J12">
        <v>2</v>
      </c>
    </row>
    <row r="13" spans="1:10">
      <c r="A13" s="8" t="s">
        <v>523</v>
      </c>
      <c r="B13" s="8" t="s">
        <v>306</v>
      </c>
      <c r="C13" s="117" t="s">
        <v>513</v>
      </c>
      <c r="D13" s="56" t="s">
        <v>514</v>
      </c>
      <c r="E13" s="8" t="s">
        <v>521</v>
      </c>
      <c r="F13" s="46" t="s">
        <v>522</v>
      </c>
      <c r="G13" s="206" t="s">
        <v>515</v>
      </c>
      <c r="H13" s="206" t="s">
        <v>515</v>
      </c>
      <c r="I13" s="109" t="s">
        <v>524</v>
      </c>
      <c r="J13">
        <v>8</v>
      </c>
    </row>
    <row r="14" spans="1:10">
      <c r="A14" s="8" t="s">
        <v>19</v>
      </c>
      <c r="B14" s="8" t="s">
        <v>185</v>
      </c>
      <c r="C14" s="8" t="s">
        <v>517</v>
      </c>
      <c r="D14" s="118" t="s">
        <v>518</v>
      </c>
      <c r="E14" s="7"/>
      <c r="F14" s="46" t="s">
        <v>522</v>
      </c>
      <c r="G14" s="206" t="s">
        <v>515</v>
      </c>
      <c r="H14" s="206" t="s">
        <v>515</v>
      </c>
      <c r="I14" s="152" t="s">
        <v>221</v>
      </c>
      <c r="J14">
        <v>6</v>
      </c>
    </row>
    <row r="15" spans="1:10">
      <c r="A15" s="8" t="s">
        <v>19</v>
      </c>
      <c r="B15" s="8" t="s">
        <v>215</v>
      </c>
      <c r="C15" s="8" t="s">
        <v>517</v>
      </c>
      <c r="D15" s="117" t="s">
        <v>518</v>
      </c>
      <c r="E15" s="7"/>
      <c r="F15" s="46" t="s">
        <v>522</v>
      </c>
      <c r="G15" s="206" t="s">
        <v>515</v>
      </c>
      <c r="H15" s="206" t="s">
        <v>515</v>
      </c>
      <c r="I15" s="152" t="s">
        <v>525</v>
      </c>
      <c r="J15">
        <v>2</v>
      </c>
    </row>
    <row r="16" spans="1:10">
      <c r="A16" s="8" t="s">
        <v>19</v>
      </c>
      <c r="B16" s="8" t="s">
        <v>171</v>
      </c>
      <c r="C16" s="8" t="s">
        <v>513</v>
      </c>
      <c r="D16" t="s">
        <v>514</v>
      </c>
      <c r="E16" s="8" t="s">
        <v>521</v>
      </c>
      <c r="F16" s="46" t="s">
        <v>522</v>
      </c>
      <c r="G16" s="206" t="s">
        <v>515</v>
      </c>
      <c r="H16" s="206" t="s">
        <v>515</v>
      </c>
      <c r="I16" s="109" t="s">
        <v>46</v>
      </c>
      <c r="J16">
        <v>35</v>
      </c>
    </row>
    <row r="17" spans="1:9">
      <c r="A17" s="8" t="s">
        <v>19</v>
      </c>
      <c r="B17" s="8" t="s">
        <v>194</v>
      </c>
      <c r="C17" s="8" t="s">
        <v>517</v>
      </c>
      <c r="D17" s="117" t="s">
        <v>518</v>
      </c>
      <c r="E17" s="7"/>
      <c r="F17" s="46" t="s">
        <v>522</v>
      </c>
      <c r="G17" s="206" t="s">
        <v>515</v>
      </c>
      <c r="H17" s="206" t="s">
        <v>515</v>
      </c>
    </row>
    <row r="18" spans="1:9">
      <c r="A18" s="8" t="s">
        <v>19</v>
      </c>
      <c r="B18" s="8" t="s">
        <v>279</v>
      </c>
      <c r="C18" s="8" t="s">
        <v>517</v>
      </c>
      <c r="D18" s="117" t="s">
        <v>518</v>
      </c>
      <c r="E18" s="7"/>
      <c r="F18" s="46" t="s">
        <v>522</v>
      </c>
      <c r="G18" s="206" t="s">
        <v>515</v>
      </c>
      <c r="H18" s="206" t="s">
        <v>515</v>
      </c>
    </row>
    <row r="19" spans="1:9">
      <c r="A19" s="8" t="s">
        <v>19</v>
      </c>
      <c r="B19" s="8" t="s">
        <v>279</v>
      </c>
      <c r="C19" s="60" t="s">
        <v>513</v>
      </c>
      <c r="D19" t="s">
        <v>514</v>
      </c>
      <c r="E19" s="8" t="s">
        <v>521</v>
      </c>
      <c r="F19" s="46" t="s">
        <v>522</v>
      </c>
      <c r="G19" s="206" t="s">
        <v>515</v>
      </c>
      <c r="H19" s="206" t="s">
        <v>515</v>
      </c>
    </row>
    <row r="20" spans="1:9">
      <c r="A20" s="8" t="s">
        <v>32</v>
      </c>
      <c r="B20" s="61" t="s">
        <v>242</v>
      </c>
      <c r="C20" s="62" t="s">
        <v>517</v>
      </c>
      <c r="D20" s="117" t="s">
        <v>518</v>
      </c>
      <c r="E20" s="7"/>
      <c r="F20" s="46" t="s">
        <v>522</v>
      </c>
      <c r="G20" s="206" t="s">
        <v>515</v>
      </c>
      <c r="H20" s="206" t="s">
        <v>515</v>
      </c>
      <c r="I20" t="s">
        <v>526</v>
      </c>
    </row>
    <row r="21" spans="1:9">
      <c r="A21" s="8" t="s">
        <v>31</v>
      </c>
      <c r="B21" s="63" t="s">
        <v>215</v>
      </c>
      <c r="C21" s="62" t="s">
        <v>517</v>
      </c>
      <c r="D21" s="117" t="s">
        <v>518</v>
      </c>
      <c r="E21" s="7"/>
      <c r="F21" s="46" t="s">
        <v>522</v>
      </c>
      <c r="G21" s="206" t="s">
        <v>515</v>
      </c>
      <c r="H21" s="206" t="s">
        <v>515</v>
      </c>
      <c r="I21" t="s">
        <v>527</v>
      </c>
    </row>
    <row r="22" spans="1:9">
      <c r="A22" s="8" t="s">
        <v>31</v>
      </c>
      <c r="B22" s="63" t="s">
        <v>101</v>
      </c>
      <c r="C22" s="62" t="s">
        <v>517</v>
      </c>
      <c r="D22" s="117" t="s">
        <v>518</v>
      </c>
      <c r="E22" s="7"/>
      <c r="F22" s="46" t="s">
        <v>522</v>
      </c>
      <c r="G22" s="206" t="s">
        <v>515</v>
      </c>
      <c r="H22" s="206" t="s">
        <v>515</v>
      </c>
      <c r="I22" t="s">
        <v>528</v>
      </c>
    </row>
    <row r="23" spans="1:9">
      <c r="A23" s="8" t="s">
        <v>30</v>
      </c>
      <c r="B23" s="8" t="s">
        <v>114</v>
      </c>
      <c r="C23" s="8" t="s">
        <v>513</v>
      </c>
      <c r="D23" s="117" t="s">
        <v>514</v>
      </c>
      <c r="E23" s="8" t="s">
        <v>521</v>
      </c>
      <c r="F23" s="46" t="s">
        <v>522</v>
      </c>
      <c r="G23" s="206" t="s">
        <v>515</v>
      </c>
      <c r="H23" s="206" t="s">
        <v>515</v>
      </c>
      <c r="I23" s="161" t="s">
        <v>529</v>
      </c>
    </row>
    <row r="24" spans="1:9">
      <c r="A24" s="8" t="s">
        <v>30</v>
      </c>
      <c r="B24" s="8" t="s">
        <v>120</v>
      </c>
      <c r="C24" s="8" t="s">
        <v>513</v>
      </c>
      <c r="D24" s="117" t="s">
        <v>514</v>
      </c>
      <c r="E24" s="8" t="s">
        <v>521</v>
      </c>
      <c r="F24" s="46" t="s">
        <v>522</v>
      </c>
      <c r="G24" s="206" t="s">
        <v>515</v>
      </c>
      <c r="H24" s="206" t="s">
        <v>515</v>
      </c>
    </row>
    <row r="25" spans="1:9">
      <c r="A25" s="8" t="s">
        <v>30</v>
      </c>
      <c r="B25" s="8" t="s">
        <v>124</v>
      </c>
      <c r="C25" s="8" t="s">
        <v>513</v>
      </c>
      <c r="D25" s="117" t="s">
        <v>514</v>
      </c>
      <c r="E25" s="8" t="s">
        <v>521</v>
      </c>
      <c r="F25" s="46" t="s">
        <v>522</v>
      </c>
      <c r="G25" s="206" t="s">
        <v>515</v>
      </c>
      <c r="H25" s="206" t="s">
        <v>515</v>
      </c>
      <c r="I25" s="161"/>
    </row>
    <row r="26" spans="1:9">
      <c r="A26" s="119" t="s">
        <v>18</v>
      </c>
      <c r="B26" s="119" t="s">
        <v>189</v>
      </c>
      <c r="C26" s="119" t="s">
        <v>517</v>
      </c>
      <c r="D26" s="120" t="s">
        <v>518</v>
      </c>
      <c r="E26" s="48"/>
      <c r="F26" s="68" t="s">
        <v>522</v>
      </c>
      <c r="G26" s="206" t="s">
        <v>515</v>
      </c>
      <c r="H26" s="206" t="s">
        <v>515</v>
      </c>
    </row>
    <row r="27" spans="1:9">
      <c r="A27" s="7" t="s">
        <v>33</v>
      </c>
      <c r="B27" s="7" t="s">
        <v>291</v>
      </c>
      <c r="C27" s="7" t="s">
        <v>524</v>
      </c>
      <c r="D27" s="7" t="s">
        <v>525</v>
      </c>
      <c r="E27" s="7"/>
      <c r="F27" s="65" t="s">
        <v>509</v>
      </c>
      <c r="G27" s="206" t="s">
        <v>515</v>
      </c>
      <c r="H27" s="206" t="s">
        <v>515</v>
      </c>
    </row>
    <row r="28" spans="1:9">
      <c r="A28" s="7" t="s">
        <v>33</v>
      </c>
      <c r="B28" s="7" t="s">
        <v>291</v>
      </c>
      <c r="C28" s="7" t="s">
        <v>524</v>
      </c>
      <c r="D28" s="8" t="s">
        <v>221</v>
      </c>
      <c r="E28" s="7"/>
      <c r="F28" s="65" t="s">
        <v>509</v>
      </c>
      <c r="G28" s="206" t="s">
        <v>515</v>
      </c>
      <c r="H28" s="206" t="s">
        <v>515</v>
      </c>
    </row>
    <row r="29" spans="1:9">
      <c r="A29" s="7" t="s">
        <v>33</v>
      </c>
      <c r="B29" s="7" t="s">
        <v>306</v>
      </c>
      <c r="C29" s="7" t="s">
        <v>515</v>
      </c>
      <c r="D29" s="7" t="s">
        <v>520</v>
      </c>
      <c r="E29" s="7"/>
      <c r="F29" s="65" t="s">
        <v>509</v>
      </c>
      <c r="G29" s="206" t="s">
        <v>515</v>
      </c>
      <c r="H29" s="206" t="s">
        <v>515</v>
      </c>
    </row>
    <row r="30" spans="1:9">
      <c r="A30" s="48" t="s">
        <v>33</v>
      </c>
      <c r="B30" s="48" t="s">
        <v>378</v>
      </c>
      <c r="C30" s="48" t="s">
        <v>524</v>
      </c>
      <c r="D30" s="48" t="s">
        <v>525</v>
      </c>
      <c r="E30" s="48"/>
      <c r="F30" s="135" t="s">
        <v>509</v>
      </c>
      <c r="G30" s="206" t="s">
        <v>515</v>
      </c>
      <c r="H30" s="206" t="s">
        <v>515</v>
      </c>
    </row>
    <row r="31" spans="1:9">
      <c r="A31" s="8" t="s">
        <v>32</v>
      </c>
      <c r="B31" s="61" t="s">
        <v>221</v>
      </c>
      <c r="C31" s="61" t="s">
        <v>524</v>
      </c>
      <c r="D31" s="8" t="s">
        <v>221</v>
      </c>
      <c r="E31" s="7"/>
      <c r="F31" s="7" t="s">
        <v>522</v>
      </c>
      <c r="G31" s="206" t="s">
        <v>515</v>
      </c>
      <c r="H31" s="206" t="s">
        <v>515</v>
      </c>
      <c r="I31" t="s">
        <v>530</v>
      </c>
    </row>
    <row r="32" spans="1:9">
      <c r="A32" s="8" t="s">
        <v>32</v>
      </c>
      <c r="B32" s="61" t="s">
        <v>194</v>
      </c>
      <c r="C32" s="61" t="s">
        <v>524</v>
      </c>
      <c r="D32" s="8" t="s">
        <v>221</v>
      </c>
      <c r="E32" s="7"/>
      <c r="F32" s="7" t="s">
        <v>522</v>
      </c>
      <c r="G32" s="206" t="s">
        <v>515</v>
      </c>
      <c r="H32" s="206" t="s">
        <v>515</v>
      </c>
      <c r="I32" t="s">
        <v>531</v>
      </c>
    </row>
    <row r="33" spans="1:9">
      <c r="A33" s="8" t="s">
        <v>32</v>
      </c>
      <c r="B33" s="61" t="s">
        <v>233</v>
      </c>
      <c r="C33" s="61" t="s">
        <v>524</v>
      </c>
      <c r="D33" s="8" t="s">
        <v>221</v>
      </c>
      <c r="E33" s="7"/>
      <c r="F33" s="7" t="s">
        <v>522</v>
      </c>
      <c r="G33" s="206" t="s">
        <v>515</v>
      </c>
      <c r="H33" s="206" t="s">
        <v>515</v>
      </c>
    </row>
    <row r="34" spans="1:9">
      <c r="A34" s="8" t="s">
        <v>32</v>
      </c>
      <c r="B34" s="61" t="s">
        <v>189</v>
      </c>
      <c r="C34" s="61" t="s">
        <v>524</v>
      </c>
      <c r="D34" s="8" t="s">
        <v>221</v>
      </c>
      <c r="E34" s="7"/>
      <c r="F34" s="7" t="s">
        <v>522</v>
      </c>
      <c r="G34" s="206" t="s">
        <v>515</v>
      </c>
      <c r="H34" s="206" t="s">
        <v>515</v>
      </c>
      <c r="I34" t="s">
        <v>532</v>
      </c>
    </row>
    <row r="35" spans="1:9">
      <c r="A35" s="119" t="s">
        <v>32</v>
      </c>
      <c r="B35" s="136" t="s">
        <v>163</v>
      </c>
      <c r="C35" s="136" t="s">
        <v>524</v>
      </c>
      <c r="D35" s="119" t="s">
        <v>221</v>
      </c>
      <c r="E35" s="48"/>
      <c r="F35" s="48" t="s">
        <v>522</v>
      </c>
      <c r="G35" s="206" t="s">
        <v>515</v>
      </c>
      <c r="H35" s="206" t="s">
        <v>515</v>
      </c>
      <c r="I35" t="s">
        <v>533</v>
      </c>
    </row>
    <row r="36" spans="1:9">
      <c r="A36" s="8" t="s">
        <v>32</v>
      </c>
      <c r="B36" s="61" t="s">
        <v>247</v>
      </c>
      <c r="C36" s="61" t="s">
        <v>524</v>
      </c>
      <c r="D36" s="8" t="s">
        <v>221</v>
      </c>
      <c r="E36" s="7"/>
      <c r="F36" s="7" t="s">
        <v>522</v>
      </c>
      <c r="G36" s="206" t="s">
        <v>515</v>
      </c>
      <c r="H36" s="206" t="s">
        <v>515</v>
      </c>
      <c r="I36" t="s">
        <v>534</v>
      </c>
    </row>
    <row r="37" spans="1:9">
      <c r="A37" s="48" t="s">
        <v>26</v>
      </c>
      <c r="B37" s="48" t="s">
        <v>106</v>
      </c>
      <c r="C37" s="48" t="s">
        <v>507</v>
      </c>
      <c r="D37" s="48" t="s">
        <v>129</v>
      </c>
      <c r="E37" s="48"/>
      <c r="F37" s="160" t="s">
        <v>509</v>
      </c>
      <c r="G37" s="206" t="s">
        <v>106</v>
      </c>
      <c r="H37" s="206" t="s">
        <v>512</v>
      </c>
    </row>
    <row r="38" spans="1:9">
      <c r="A38" s="7" t="s">
        <v>20</v>
      </c>
      <c r="B38" s="7" t="s">
        <v>130</v>
      </c>
      <c r="C38" s="7" t="s">
        <v>507</v>
      </c>
      <c r="D38" s="7" t="s">
        <v>129</v>
      </c>
      <c r="E38" s="7"/>
      <c r="F38" s="8" t="s">
        <v>509</v>
      </c>
      <c r="G38" s="205" t="s">
        <v>106</v>
      </c>
      <c r="H38" s="205" t="s">
        <v>512</v>
      </c>
    </row>
    <row r="39" spans="1:9">
      <c r="A39" s="164" t="s">
        <v>19</v>
      </c>
      <c r="B39" s="165" t="s">
        <v>130</v>
      </c>
      <c r="C39" s="165" t="s">
        <v>507</v>
      </c>
      <c r="D39" s="165" t="s">
        <v>129</v>
      </c>
      <c r="E39" s="7"/>
      <c r="F39" s="8" t="s">
        <v>509</v>
      </c>
      <c r="G39" s="205" t="s">
        <v>106</v>
      </c>
      <c r="H39" s="205" t="s">
        <v>512</v>
      </c>
    </row>
    <row r="42" spans="1:9">
      <c r="I42" s="151" t="s">
        <v>45</v>
      </c>
    </row>
    <row r="43" spans="1:9">
      <c r="I43" s="109" t="s">
        <v>13</v>
      </c>
    </row>
    <row r="44" spans="1:9">
      <c r="I44" s="152" t="s">
        <v>130</v>
      </c>
    </row>
    <row r="45" spans="1:9">
      <c r="I45" s="152" t="s">
        <v>120</v>
      </c>
    </row>
    <row r="46" spans="1:9">
      <c r="I46" s="109" t="s">
        <v>17</v>
      </c>
    </row>
    <row r="47" spans="1:9">
      <c r="I47" s="152" t="s">
        <v>130</v>
      </c>
    </row>
    <row r="48" spans="1:9">
      <c r="I48" s="109" t="s">
        <v>523</v>
      </c>
    </row>
    <row r="49" spans="9:9">
      <c r="I49" s="152" t="s">
        <v>200</v>
      </c>
    </row>
    <row r="50" spans="9:9">
      <c r="I50" s="152" t="s">
        <v>306</v>
      </c>
    </row>
    <row r="51" spans="9:9">
      <c r="I51" s="152" t="s">
        <v>120</v>
      </c>
    </row>
    <row r="52" spans="9:9">
      <c r="I52" s="152" t="s">
        <v>124</v>
      </c>
    </row>
    <row r="53" spans="9:9">
      <c r="I53" s="109" t="s">
        <v>18</v>
      </c>
    </row>
    <row r="54" spans="9:9">
      <c r="I54" s="152" t="s">
        <v>189</v>
      </c>
    </row>
    <row r="55" spans="9:9">
      <c r="I55" s="109" t="s">
        <v>19</v>
      </c>
    </row>
    <row r="56" spans="9:9">
      <c r="I56" s="152" t="s">
        <v>215</v>
      </c>
    </row>
    <row r="57" spans="9:9">
      <c r="I57" s="152" t="s">
        <v>279</v>
      </c>
    </row>
    <row r="58" spans="9:9">
      <c r="I58" s="152" t="s">
        <v>171</v>
      </c>
    </row>
    <row r="59" spans="9:9">
      <c r="I59" s="152" t="s">
        <v>194</v>
      </c>
    </row>
    <row r="60" spans="9:9">
      <c r="I60" s="152" t="s">
        <v>185</v>
      </c>
    </row>
    <row r="61" spans="9:9">
      <c r="I61" s="109" t="s">
        <v>33</v>
      </c>
    </row>
    <row r="62" spans="9:9">
      <c r="I62" s="152" t="s">
        <v>291</v>
      </c>
    </row>
    <row r="63" spans="9:9">
      <c r="I63" s="152" t="s">
        <v>378</v>
      </c>
    </row>
    <row r="64" spans="9:9">
      <c r="I64" s="152" t="s">
        <v>306</v>
      </c>
    </row>
    <row r="65" spans="9:9">
      <c r="I65" s="109" t="s">
        <v>26</v>
      </c>
    </row>
    <row r="66" spans="9:9">
      <c r="I66" s="152" t="s">
        <v>194</v>
      </c>
    </row>
    <row r="67" spans="9:9">
      <c r="I67" s="152" t="s">
        <v>106</v>
      </c>
    </row>
    <row r="68" spans="9:9">
      <c r="I68" s="109" t="s">
        <v>27</v>
      </c>
    </row>
    <row r="69" spans="9:9">
      <c r="I69" s="152" t="s">
        <v>130</v>
      </c>
    </row>
    <row r="70" spans="9:9">
      <c r="I70" s="109" t="s">
        <v>30</v>
      </c>
    </row>
    <row r="71" spans="9:9">
      <c r="I71" s="152" t="s">
        <v>114</v>
      </c>
    </row>
    <row r="72" spans="9:9">
      <c r="I72" s="152" t="s">
        <v>120</v>
      </c>
    </row>
    <row r="73" spans="9:9">
      <c r="I73" s="152" t="s">
        <v>124</v>
      </c>
    </row>
    <row r="74" spans="9:9">
      <c r="I74" s="109" t="s">
        <v>31</v>
      </c>
    </row>
    <row r="75" spans="9:9">
      <c r="I75" s="152" t="s">
        <v>215</v>
      </c>
    </row>
    <row r="76" spans="9:9">
      <c r="I76" s="152" t="s">
        <v>101</v>
      </c>
    </row>
    <row r="77" spans="9:9">
      <c r="I77" s="109" t="s">
        <v>32</v>
      </c>
    </row>
    <row r="78" spans="9:9">
      <c r="I78" s="152" t="s">
        <v>163</v>
      </c>
    </row>
    <row r="79" spans="9:9">
      <c r="I79" s="152" t="s">
        <v>247</v>
      </c>
    </row>
    <row r="80" spans="9:9">
      <c r="I80" s="152" t="s">
        <v>242</v>
      </c>
    </row>
    <row r="81" spans="9:9">
      <c r="I81" s="152" t="s">
        <v>233</v>
      </c>
    </row>
    <row r="82" spans="9:9">
      <c r="I82" s="152" t="s">
        <v>221</v>
      </c>
    </row>
    <row r="83" spans="9:9">
      <c r="I83" s="152" t="s">
        <v>194</v>
      </c>
    </row>
    <row r="84" spans="9:9">
      <c r="I84" s="152" t="s">
        <v>189</v>
      </c>
    </row>
    <row r="85" spans="9:9">
      <c r="I85" s="109" t="s">
        <v>46</v>
      </c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</sheetData>
  <autoFilter ref="A1:F3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0" zoomScaleNormal="70" workbookViewId="0">
      <selection sqref="A1:I1"/>
    </sheetView>
  </sheetViews>
  <sheetFormatPr defaultRowHeight="15" customHeight="1"/>
  <cols>
    <col min="1" max="1" width="3.28515625" style="71" bestFit="1" customWidth="1"/>
    <col min="2" max="2" width="11.28515625" bestFit="1" customWidth="1"/>
    <col min="3" max="3" width="13.28515625" customWidth="1"/>
    <col min="4" max="4" width="6.28515625" customWidth="1"/>
    <col min="5" max="5" width="28" customWidth="1"/>
    <col min="6" max="6" width="40.5703125" customWidth="1"/>
    <col min="7" max="7" width="10.7109375" customWidth="1"/>
    <col min="8" max="8" width="16" bestFit="1" customWidth="1"/>
    <col min="9" max="9" width="25.42578125" bestFit="1" customWidth="1"/>
  </cols>
  <sheetData>
    <row r="1" spans="1:9">
      <c r="A1" s="156" t="s">
        <v>55</v>
      </c>
      <c r="B1" s="137" t="s">
        <v>500</v>
      </c>
      <c r="C1" s="137" t="s">
        <v>58</v>
      </c>
      <c r="D1" s="137" t="s">
        <v>535</v>
      </c>
      <c r="E1" s="137" t="s">
        <v>536</v>
      </c>
      <c r="F1" s="137" t="s">
        <v>537</v>
      </c>
      <c r="G1" s="137" t="s">
        <v>64</v>
      </c>
      <c r="H1" s="137" t="s">
        <v>418</v>
      </c>
      <c r="I1" s="137" t="s">
        <v>538</v>
      </c>
    </row>
    <row r="2" spans="1:9">
      <c r="A2" s="157">
        <v>1</v>
      </c>
      <c r="B2" s="92" t="s">
        <v>135</v>
      </c>
      <c r="C2" s="24" t="s">
        <v>22</v>
      </c>
      <c r="D2" s="24" t="s">
        <v>539</v>
      </c>
      <c r="E2" s="24" t="s">
        <v>540</v>
      </c>
      <c r="F2" s="24"/>
      <c r="G2" s="24" t="s">
        <v>48</v>
      </c>
      <c r="H2" s="24" t="s">
        <v>425</v>
      </c>
      <c r="I2" s="26"/>
    </row>
    <row r="3" spans="1:9">
      <c r="A3" s="157">
        <v>2</v>
      </c>
      <c r="B3" s="24" t="s">
        <v>130</v>
      </c>
      <c r="C3" s="24" t="s">
        <v>13</v>
      </c>
      <c r="D3" s="24" t="s">
        <v>539</v>
      </c>
      <c r="E3" s="24"/>
      <c r="F3" s="26"/>
      <c r="G3" s="24" t="s">
        <v>49</v>
      </c>
      <c r="H3" s="24" t="s">
        <v>541</v>
      </c>
      <c r="I3" s="26"/>
    </row>
    <row r="4" spans="1:9">
      <c r="A4" s="157">
        <v>3</v>
      </c>
      <c r="B4" s="24" t="s">
        <v>149</v>
      </c>
      <c r="C4" s="24" t="s">
        <v>13</v>
      </c>
      <c r="D4" s="24" t="s">
        <v>539</v>
      </c>
      <c r="E4" s="24" t="s">
        <v>542</v>
      </c>
      <c r="F4" s="24"/>
      <c r="G4" s="24" t="s">
        <v>49</v>
      </c>
      <c r="H4" s="24" t="s">
        <v>425</v>
      </c>
      <c r="I4" s="26"/>
    </row>
    <row r="5" spans="1:9">
      <c r="A5" s="157">
        <v>4</v>
      </c>
      <c r="B5" s="24" t="s">
        <v>352</v>
      </c>
      <c r="C5" s="24" t="s">
        <v>24</v>
      </c>
      <c r="D5" s="24" t="s">
        <v>539</v>
      </c>
      <c r="E5" s="24" t="s">
        <v>543</v>
      </c>
      <c r="F5" s="24"/>
      <c r="G5" s="24" t="s">
        <v>49</v>
      </c>
      <c r="H5" s="24" t="s">
        <v>425</v>
      </c>
      <c r="I5" s="26"/>
    </row>
    <row r="6" spans="1:9">
      <c r="A6" s="157">
        <v>5</v>
      </c>
      <c r="B6" s="24" t="s">
        <v>352</v>
      </c>
      <c r="C6" s="24" t="s">
        <v>544</v>
      </c>
      <c r="D6" s="24" t="s">
        <v>545</v>
      </c>
      <c r="E6" s="24" t="s">
        <v>543</v>
      </c>
      <c r="F6" s="24"/>
      <c r="G6" s="24" t="s">
        <v>49</v>
      </c>
      <c r="H6" s="24" t="s">
        <v>425</v>
      </c>
      <c r="I6" s="26"/>
    </row>
    <row r="7" spans="1:9">
      <c r="A7" s="157">
        <v>6</v>
      </c>
      <c r="B7" s="24" t="s">
        <v>189</v>
      </c>
      <c r="C7" s="24" t="s">
        <v>18</v>
      </c>
      <c r="D7" s="24" t="s">
        <v>546</v>
      </c>
      <c r="E7" s="24" t="s">
        <v>547</v>
      </c>
      <c r="F7" s="24"/>
      <c r="G7" s="26" t="s">
        <v>48</v>
      </c>
      <c r="H7" s="24" t="s">
        <v>425</v>
      </c>
      <c r="I7" s="26"/>
    </row>
    <row r="8" spans="1:9">
      <c r="A8" s="157">
        <v>7</v>
      </c>
      <c r="B8" s="24" t="s">
        <v>189</v>
      </c>
      <c r="C8" s="24" t="s">
        <v>18</v>
      </c>
      <c r="D8" s="24" t="s">
        <v>546</v>
      </c>
      <c r="E8" s="24" t="s">
        <v>548</v>
      </c>
      <c r="F8" s="24"/>
      <c r="G8" s="26" t="s">
        <v>48</v>
      </c>
      <c r="H8" s="24" t="s">
        <v>425</v>
      </c>
      <c r="I8" s="26"/>
    </row>
    <row r="9" spans="1:9">
      <c r="A9" s="157">
        <v>8</v>
      </c>
      <c r="B9" s="45" t="s">
        <v>130</v>
      </c>
      <c r="C9" s="45" t="s">
        <v>27</v>
      </c>
      <c r="D9" s="24" t="s">
        <v>546</v>
      </c>
      <c r="E9" s="24"/>
      <c r="F9" s="24"/>
      <c r="G9" s="24" t="s">
        <v>47</v>
      </c>
      <c r="H9" s="24" t="s">
        <v>549</v>
      </c>
      <c r="I9" s="26"/>
    </row>
    <row r="10" spans="1:9">
      <c r="A10" s="157">
        <v>9</v>
      </c>
      <c r="B10" s="45" t="s">
        <v>130</v>
      </c>
      <c r="C10" s="24" t="s">
        <v>27</v>
      </c>
      <c r="D10" s="24" t="s">
        <v>546</v>
      </c>
      <c r="E10" s="24"/>
      <c r="F10" s="24"/>
      <c r="G10" s="24" t="s">
        <v>47</v>
      </c>
      <c r="H10" s="24" t="s">
        <v>549</v>
      </c>
      <c r="I10" s="26"/>
    </row>
    <row r="11" spans="1:9">
      <c r="A11" s="158">
        <v>10</v>
      </c>
      <c r="B11" s="34" t="s">
        <v>106</v>
      </c>
      <c r="C11" s="51" t="s">
        <v>26</v>
      </c>
      <c r="D11" s="153"/>
      <c r="E11" s="154"/>
      <c r="F11" s="153"/>
      <c r="G11" s="51" t="s">
        <v>47</v>
      </c>
      <c r="H11" s="153" t="s">
        <v>550</v>
      </c>
      <c r="I11" s="51"/>
    </row>
    <row r="12" spans="1:9">
      <c r="A12" s="158">
        <v>11</v>
      </c>
      <c r="B12" s="48" t="s">
        <v>171</v>
      </c>
      <c r="C12" s="153" t="s">
        <v>18</v>
      </c>
      <c r="D12" s="119" t="s">
        <v>546</v>
      </c>
      <c r="E12" s="178" t="s">
        <v>551</v>
      </c>
      <c r="F12" s="119"/>
      <c r="G12" s="48" t="s">
        <v>48</v>
      </c>
      <c r="H12" s="153" t="s">
        <v>425</v>
      </c>
      <c r="I12" s="48"/>
    </row>
    <row r="13" spans="1:9">
      <c r="A13" s="159">
        <v>12</v>
      </c>
      <c r="B13" s="8" t="s">
        <v>312</v>
      </c>
      <c r="C13" s="8" t="s">
        <v>17</v>
      </c>
      <c r="D13" s="176" t="s">
        <v>546</v>
      </c>
      <c r="E13" s="175" t="s">
        <v>552</v>
      </c>
      <c r="F13" s="177"/>
      <c r="G13" s="7" t="s">
        <v>47</v>
      </c>
      <c r="H13" s="8" t="s">
        <v>550</v>
      </c>
      <c r="I13" s="7"/>
    </row>
    <row r="14" spans="1:9">
      <c r="A14" s="159">
        <v>13</v>
      </c>
      <c r="B14" s="119" t="s">
        <v>89</v>
      </c>
      <c r="C14" s="119" t="s">
        <v>25</v>
      </c>
      <c r="D14" s="119" t="s">
        <v>553</v>
      </c>
      <c r="E14" s="153" t="s">
        <v>554</v>
      </c>
      <c r="F14" s="182"/>
      <c r="G14" s="48" t="s">
        <v>49</v>
      </c>
      <c r="H14" s="183" t="s">
        <v>425</v>
      </c>
      <c r="I14" s="48"/>
    </row>
    <row r="15" spans="1:9">
      <c r="A15" s="71">
        <v>14</v>
      </c>
      <c r="B15" s="8" t="s">
        <v>89</v>
      </c>
      <c r="C15" s="8" t="s">
        <v>33</v>
      </c>
      <c r="D15" s="8" t="s">
        <v>555</v>
      </c>
      <c r="E15" s="175" t="s">
        <v>556</v>
      </c>
      <c r="F15" s="177"/>
      <c r="G15" s="7" t="s">
        <v>48</v>
      </c>
      <c r="H15" s="183" t="s">
        <v>425</v>
      </c>
      <c r="I15" s="7"/>
    </row>
    <row r="16" spans="1:9">
      <c r="B16" s="18"/>
      <c r="D16" s="5"/>
      <c r="E16" s="19"/>
      <c r="F16" s="5"/>
      <c r="H16" s="5"/>
    </row>
    <row r="17" spans="2:8">
      <c r="B17" s="18"/>
      <c r="D17" s="5"/>
      <c r="E17" s="19"/>
      <c r="F17" s="5"/>
      <c r="H17" s="5"/>
    </row>
    <row r="18" spans="2:8">
      <c r="B18" s="18"/>
      <c r="C18" s="18"/>
      <c r="D18" s="18"/>
      <c r="E18" s="18"/>
      <c r="F18" s="18"/>
      <c r="G18" s="18"/>
      <c r="H18" s="5"/>
    </row>
    <row r="19" spans="2:8">
      <c r="B19" s="18"/>
      <c r="C19" s="18"/>
      <c r="D19" s="18"/>
      <c r="E19" s="18"/>
      <c r="F19" s="18"/>
      <c r="G19" s="18"/>
      <c r="H19" s="5"/>
    </row>
    <row r="20" spans="2:8">
      <c r="B20" s="18"/>
      <c r="C20" s="18"/>
      <c r="D20" s="18"/>
      <c r="E20" s="18"/>
      <c r="F20" s="18"/>
      <c r="G20" s="18"/>
      <c r="H20" s="5"/>
    </row>
    <row r="21" spans="2:8">
      <c r="B21" s="18"/>
      <c r="C21" s="18"/>
      <c r="D21" s="18"/>
      <c r="E21" s="18"/>
      <c r="F21" s="18"/>
      <c r="G21" s="18"/>
      <c r="H21" s="5"/>
    </row>
    <row r="22" spans="2:8">
      <c r="B22" s="18"/>
      <c r="C22" s="18"/>
      <c r="D22" s="18"/>
      <c r="E22" s="18"/>
      <c r="F22" s="18"/>
      <c r="G22" s="18"/>
      <c r="H22" s="5"/>
    </row>
  </sheetData>
  <autoFilter ref="A1:I1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" sqref="H2"/>
    </sheetView>
  </sheetViews>
  <sheetFormatPr defaultRowHeight="15"/>
  <cols>
    <col min="1" max="1" width="11.5703125" customWidth="1"/>
    <col min="2" max="2" width="13.28515625" customWidth="1"/>
    <col min="3" max="3" width="57.5703125" customWidth="1"/>
    <col min="4" max="4" width="52.42578125" bestFit="1" customWidth="1"/>
    <col min="5" max="5" width="9.7109375" bestFit="1" customWidth="1"/>
    <col min="6" max="6" width="7.7109375" bestFit="1" customWidth="1"/>
    <col min="7" max="7" width="4.28515625" bestFit="1" customWidth="1"/>
    <col min="8" max="8" width="10.140625" bestFit="1" customWidth="1"/>
    <col min="9" max="9" width="14.28515625" bestFit="1" customWidth="1"/>
  </cols>
  <sheetData>
    <row r="1" spans="1:9">
      <c r="A1" s="3" t="s">
        <v>557</v>
      </c>
      <c r="B1" s="4" t="s">
        <v>558</v>
      </c>
      <c r="C1" s="4" t="s">
        <v>559</v>
      </c>
      <c r="D1" s="4" t="s">
        <v>560</v>
      </c>
      <c r="E1" s="4" t="s">
        <v>418</v>
      </c>
      <c r="F1" s="4" t="s">
        <v>561</v>
      </c>
      <c r="G1" s="4" t="s">
        <v>468</v>
      </c>
      <c r="H1" s="4" t="s">
        <v>562</v>
      </c>
      <c r="I1" s="4" t="s">
        <v>563</v>
      </c>
    </row>
    <row r="2" spans="1:9">
      <c r="A2" s="1">
        <v>1</v>
      </c>
      <c r="B2" s="2" t="s">
        <v>564</v>
      </c>
      <c r="C2" s="2" t="s">
        <v>565</v>
      </c>
      <c r="D2" s="2" t="s">
        <v>566</v>
      </c>
      <c r="E2" s="2" t="s">
        <v>567</v>
      </c>
      <c r="F2" s="2"/>
      <c r="G2" s="2"/>
      <c r="H2" s="2" t="s">
        <v>568</v>
      </c>
      <c r="I2" s="2" t="s">
        <v>569</v>
      </c>
    </row>
    <row r="3" spans="1:9">
      <c r="A3" s="1">
        <v>2</v>
      </c>
      <c r="B3" s="2" t="s">
        <v>570</v>
      </c>
      <c r="C3" s="2" t="s">
        <v>571</v>
      </c>
      <c r="D3" s="2" t="s">
        <v>572</v>
      </c>
      <c r="E3" s="2" t="s">
        <v>567</v>
      </c>
      <c r="F3" s="2"/>
      <c r="G3" s="2"/>
      <c r="H3" s="2" t="s">
        <v>568</v>
      </c>
      <c r="I3" s="2" t="s">
        <v>573</v>
      </c>
    </row>
    <row r="4" spans="1:9">
      <c r="A4" s="1">
        <v>3</v>
      </c>
      <c r="B4" s="2" t="s">
        <v>574</v>
      </c>
      <c r="C4" s="20" t="s">
        <v>575</v>
      </c>
      <c r="D4" s="2" t="s">
        <v>576</v>
      </c>
      <c r="E4" s="2" t="s">
        <v>577</v>
      </c>
      <c r="F4" s="2" t="s">
        <v>578</v>
      </c>
      <c r="G4" s="2"/>
      <c r="H4" s="2" t="s">
        <v>579</v>
      </c>
      <c r="I4" s="2" t="s">
        <v>580</v>
      </c>
    </row>
    <row r="5" spans="1:9">
      <c r="A5" s="1">
        <v>4</v>
      </c>
      <c r="B5" s="2" t="s">
        <v>581</v>
      </c>
      <c r="C5" s="2" t="s">
        <v>582</v>
      </c>
      <c r="D5" s="2" t="s">
        <v>583</v>
      </c>
      <c r="E5" s="2" t="s">
        <v>577</v>
      </c>
      <c r="F5" s="2" t="s">
        <v>578</v>
      </c>
      <c r="G5" s="2"/>
      <c r="H5" s="2" t="s">
        <v>584</v>
      </c>
      <c r="I5" s="2" t="s">
        <v>585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6BC169877524FA7B916527FDE7CC5" ma:contentTypeVersion="5" ma:contentTypeDescription="Create a new document." ma:contentTypeScope="" ma:versionID="c5ccf43b99dc97a9e1fc66286ad8956e">
  <xsd:schema xmlns:xsd="http://www.w3.org/2001/XMLSchema" xmlns:xs="http://www.w3.org/2001/XMLSchema" xmlns:p="http://schemas.microsoft.com/office/2006/metadata/properties" xmlns:ns2="7deb1df1-b31a-4e3d-a117-e7dc206ff7b0" xmlns:ns3="1874ec10-caa8-476b-a2ba-499edd75434d" targetNamespace="http://schemas.microsoft.com/office/2006/metadata/properties" ma:root="true" ma:fieldsID="16277a868960d58320717d7d8e1ae744" ns2:_="" ns3:_="">
    <xsd:import namespace="7deb1df1-b31a-4e3d-a117-e7dc206ff7b0"/>
    <xsd:import namespace="1874ec10-caa8-476b-a2ba-499edd7543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b1df1-b31a-4e3d-a117-e7dc206ff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4ec10-caa8-476b-a2ba-499edd7543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F542D7-1721-4402-A725-A6CB25CFC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eb1df1-b31a-4e3d-a117-e7dc206ff7b0"/>
    <ds:schemaRef ds:uri="1874ec10-caa8-476b-a2ba-499edd754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BDF211-241C-40D3-810D-F0D0395DD6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BA8147-39A5-47EA-BB36-8F8B8D22E25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W13 Status</vt:lpstr>
      <vt:lpstr>Localization</vt:lpstr>
      <vt:lpstr>W13 Timelines</vt:lpstr>
      <vt:lpstr>Defect_Tracker</vt:lpstr>
      <vt:lpstr>Daily_Tracker</vt:lpstr>
      <vt:lpstr>Doc Type Open Item</vt:lpstr>
      <vt:lpstr>Liquibase_scripts</vt:lpstr>
      <vt:lpstr>Risk Log</vt:lpstr>
      <vt:lpstr>Lang_Map</vt:lpstr>
      <vt:lpstr>RTP_Dates</vt:lpstr>
      <vt:lpstr>Attributes &amp; Confluence</vt:lpstr>
      <vt:lpstr>xPath Open Item</vt:lpstr>
      <vt:lpstr>SIRG modification</vt:lpstr>
    </vt:vector>
  </TitlesOfParts>
  <Manager/>
  <Company>Deutsche Post DHL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KK.Mani</dc:creator>
  <cp:keywords/>
  <dc:description/>
  <cp:lastModifiedBy>Sandeep</cp:lastModifiedBy>
  <cp:revision/>
  <dcterms:created xsi:type="dcterms:W3CDTF">2022-08-25T05:46:12Z</dcterms:created>
  <dcterms:modified xsi:type="dcterms:W3CDTF">2023-04-28T11:15:55Z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0x010100AD16BC169877524FA7B916527FDE7CC5</vt:lpwstr>
  </property>
  <property fmtid="{D5CDD505-2E9C-101B-9397-08002B2CF9AE}" pid="3" name="MSIP_Label_736915f3-2f02-4945-8997-f2963298db46_Enabled">
    <vt:lpwstr>true</vt:lpwstr>
  </property>
  <property fmtid="{D5CDD505-2E9C-101B-9397-08002B2CF9AE}" pid="4" name="MSIP_Label_736915f3-2f02-4945-8997-f2963298db46_SetDate">
    <vt:lpwstr>2022-12-12T06:44:45Z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iteId">
    <vt:lpwstr>cd99fef8-1cd3-4a2a-9bdf-15531181d65e</vt:lpwstr>
  </property>
  <property fmtid="{D5CDD505-2E9C-101B-9397-08002B2CF9AE}" pid="8" name="MSIP_Label_736915f3-2f02-4945-8997-f2963298db46_ActionId">
    <vt:lpwstr>b8a81c36-128b-41bc-b084-69c131ad21d0</vt:lpwstr>
  </property>
  <property fmtid="{D5CDD505-2E9C-101B-9397-08002B2CF9AE}" pid="9" name="MSIP_Label_736915f3-2f02-4945-8997-f2963298db46_ContentBits">
    <vt:lpwstr>1</vt:lpwstr>
  </property>
</Properties>
</file>