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Wave 14\Country\SV\"/>
    </mc:Choice>
  </mc:AlternateContent>
  <bookViews>
    <workbookView xWindow="-105" yWindow="-105" windowWidth="19425" windowHeight="10425" tabRatio="715" activeTab="1"/>
  </bookViews>
  <sheets>
    <sheet name="Summary" sheetId="36" r:id="rId1"/>
    <sheet name="W14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'W14 Status'!$A$1:$Z$19</definedName>
    <definedName name="_xlnm._FilterDatabase" localSheetId="12" hidden="1">'xPath Open Item'!$A$1:$G$27</definedName>
  </definedNames>
  <calcPr calcId="162913"/>
  <pivotCaches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<sst xmlns="http://schemas.openxmlformats.org/spreadsheetml/2006/main" count="1091" uniqueCount="405">
  <si>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</si>
  <si>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</si>
  <si>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</si>
  <si>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</si>
  <si>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</si>
  <si>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</si>
  <si>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</si>
  <si>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</si>
  <si>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</si>
  <si>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</si>
  <si>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</si>
  <si>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</si>
  <si>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</si>
  <si>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</si>
  <si>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</si>
  <si>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</si>
  <si>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</si>
  <si>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</si>
  <si>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</si>
  <si>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</si>
  <si>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</si>
  <si>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</si>
  <si>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</si>
  <si>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</si>
  <si>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</si>
  <si>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</si>
  <si>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</si>
  <si>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</si>
  <si>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</si>
  <si>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</si>
  <si>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</si>
  <si>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</si>
  <si>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</si>
  <si>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</si>
  <si>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</si>
  <si>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</si>
  <si>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</si>
  <si>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</si>
  <si>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</si>
  <si>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</si>
  <si>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</si>
  <si>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</si>
  <si>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</si>
  <si>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</si>
  <si>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</si>
  <si>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</si>
  <si>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</si>
  <si>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</si>
  <si>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</si>
  <si>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</si>
  <si>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</si>
  <si>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</si>
  <si>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</si>
  <si>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</si>
  <si>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</si>
  <si>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</si>
  <si>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</si>
  <si>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</si>
  <si>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</si>
  <si>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</si>
  <si>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</si>
  <si>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</si>
  <si>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</si>
  <si>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</si>
  <si>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</si>
  <si>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</si>
  <si>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</si>
  <si>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</si>
  <si>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</si>
  <si>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</si>
  <si>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</si>
  <si>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</si>
  <si>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</si>
  <si>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</si>
  <si>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</si>
  <si>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</si>
  <si>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</si>
  <si>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</si>
  <si>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</si>
  <si>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</si>
  <si>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</si>
  <si>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</si>
  <si>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</si>
  <si>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</si>
  <si>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</si>
  <si>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</si>
  <si>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</si>
  <si>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</si>
  <si>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</si>
  <si>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</si>
  <si>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ILIC</t>
  </si>
  <si>
    <t>PII</t>
  </si>
  <si>
    <t>REXM</t>
  </si>
  <si>
    <t>Medium</t>
  </si>
  <si>
    <t>RGR</t>
  </si>
  <si>
    <t>TXXM</t>
  </si>
  <si>
    <t>PFX</t>
  </si>
  <si>
    <t>PERS</t>
  </si>
  <si>
    <t>FTZ</t>
  </si>
  <si>
    <t>COO</t>
  </si>
  <si>
    <t>AGLS</t>
  </si>
  <si>
    <t>IRID</t>
  </si>
  <si>
    <t>91a372ee-50b6-4e4c-8952-167acaea87ea</t>
  </si>
  <si>
    <t>PHYT</t>
  </si>
  <si>
    <t>ZOOT_PHYT</t>
  </si>
  <si>
    <t>MED</t>
  </si>
  <si>
    <t>DIPL</t>
  </si>
  <si>
    <t>5070fa2c-f60a-44d0-82e3-0968ee295c06</t>
  </si>
  <si>
    <t>CER</t>
  </si>
  <si>
    <t>6faf8993-4b7e-4054-b932-0417de638bc8</t>
  </si>
  <si>
    <t>INV</t>
  </si>
  <si>
    <t>FOOD</t>
  </si>
  <si>
    <t>ELEC</t>
  </si>
  <si>
    <t>DUXM</t>
  </si>
  <si>
    <t>DRUG</t>
  </si>
  <si>
    <t>AUTH</t>
  </si>
  <si>
    <t>REXP</t>
  </si>
  <si>
    <t>DOV</t>
  </si>
  <si>
    <t>CPOA</t>
  </si>
  <si>
    <t>DES</t>
  </si>
  <si>
    <t>98f5cf51-ac75-4461-a69f-48b211058bfc</t>
  </si>
  <si>
    <t>CPC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</si>
  <si>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</si>
  <si>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</si>
  <si>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</si>
  <si>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</si>
  <si>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</si>
  <si>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</si>
  <si>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</si>
  <si>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</si>
  <si>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</si>
  <si>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</si>
  <si>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</si>
  <si>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</si>
  <si>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</si>
  <si>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</si>
  <si>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</si>
  <si>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</si>
  <si>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</si>
  <si>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</si>
  <si>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</si>
  <si>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</si>
  <si>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</si>
  <si>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</si>
  <si>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</si>
  <si>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</si>
  <si>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</si>
  <si>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</si>
  <si>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</si>
  <si>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</si>
  <si>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</si>
  <si>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</si>
  <si>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</si>
  <si>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</si>
  <si>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</si>
  <si>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</si>
  <si>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</si>
  <si>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</si>
  <si>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</si>
  <si>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</si>
  <si>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</si>
  <si>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</si>
  <si>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</si>
  <si>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</si>
  <si>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</si>
  <si>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</si>
  <si>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</si>
  <si>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</si>
  <si>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</si>
  <si>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</si>
  <si>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</si>
  <si>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</si>
  <si>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</si>
  <si>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</si>
  <si>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</si>
  <si>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</si>
  <si>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</si>
  <si>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</si>
  <si>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</si>
  <si>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</si>
  <si>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</si>
  <si>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</si>
  <si>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</si>
  <si>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</si>
  <si>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</si>
  <si>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</si>
  <si>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</si>
  <si>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</si>
  <si>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</si>
  <si>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</si>
  <si>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</si>
  <si>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</si>
  <si>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</si>
  <si>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</si>
  <si>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</si>
  <si>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</si>
  <si>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</si>
  <si>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</si>
  <si>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</si>
  <si>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</si>
  <si>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</si>
  <si>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</si>
  <si>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</si>
  <si>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</si>
  <si>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</si>
  <si>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</si>
  <si>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</si>
  <si>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</si>
  <si>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</si>
  <si>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</si>
  <si>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</si>
  <si>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</si>
  <si>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</si>
  <si>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</si>
  <si>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</si>
  <si>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</si>
  <si>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</si>
  <si>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</si>
  <si>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</si>
  <si>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</si>
  <si>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</si>
  <si>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</si>
  <si>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</si>
  <si>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</si>
  <si>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</si>
  <si>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</si>
  <si>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</si>
  <si>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</si>
  <si>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</si>
  <si>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</si>
  <si>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</si>
  <si>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</si>
  <si>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</si>
  <si>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</si>
  <si>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</si>
  <si>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</si>
  <si>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</si>
  <si>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</si>
  <si>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</si>
  <si>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</si>
  <si>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</si>
  <si>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</si>
  <si>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</si>
  <si>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</si>
  <si>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</si>
  <si>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</si>
  <si>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</si>
  <si>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</si>
  <si>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</si>
  <si>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</si>
  <si>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</si>
  <si>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</si>
  <si>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</si>
  <si>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</si>
  <si>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</si>
  <si>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</si>
  <si>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</si>
  <si>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</si>
  <si>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</si>
  <si>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</si>
  <si>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</si>
  <si>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</si>
  <si>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</si>
  <si>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</si>
  <si>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</si>
  <si>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</si>
  <si>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</si>
  <si>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</si>
  <si>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</si>
  <si>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</si>
  <si>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</si>
  <si>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</si>
  <si>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</si>
  <si>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</si>
  <si>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</si>
  <si>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</si>
  <si>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</si>
  <si>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</si>
  <si>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</si>
  <si>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</si>
  <si>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</si>
  <si>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</si>
  <si>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</si>
  <si>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</si>
  <si>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</si>
  <si>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</si>
  <si>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</si>
  <si>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</si>
  <si>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</si>
  <si>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</si>
  <si>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</si>
  <si>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</si>
  <si>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</si>
  <si>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</si>
  <si>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</si>
  <si>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</si>
  <si>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</si>
  <si>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</si>
  <si>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</si>
  <si>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</si>
  <si>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</si>
  <si>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</si>
  <si>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</si>
  <si>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</si>
  <si>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</si>
  <si>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</si>
  <si>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</si>
  <si>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</si>
  <si>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</si>
  <si>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</si>
  <si>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</si>
  <si>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</si>
  <si>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</si>
  <si>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</si>
  <si>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</si>
  <si>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</si>
  <si>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</si>
  <si>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</si>
  <si>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</si>
  <si>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</si>
  <si>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</si>
  <si>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</si>
  <si>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</si>
  <si>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</si>
  <si>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</si>
  <si>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</si>
  <si>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</si>
  <si>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</si>
  <si>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</si>
  <si>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</si>
  <si>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</si>
  <si>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</si>
  <si>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</si>
  <si>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</si>
  <si>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</si>
  <si>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</si>
  <si>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</si>
  <si>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</si>
  <si>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</si>
  <si>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</si>
  <si>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</si>
  <si>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</si>
  <si>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</si>
  <si>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</si>
  <si>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</si>
  <si>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</si>
  <si>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</si>
  <si>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</si>
  <si>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</si>
  <si>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</si>
  <si>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</si>
  <si>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Open</t>
  </si>
  <si>
    <t>Remarks</t>
  </si>
  <si>
    <t>Existing case will be cancelled due to low Volume</t>
  </si>
  <si>
    <t>Maintain 2 version of JSON</t>
  </si>
  <si>
    <t>Ecase to apply patch for existing cases mapped to DEXM</t>
  </si>
  <si>
    <t>HR</t>
  </si>
  <si>
    <t>Importer Registration ID - HR</t>
  </si>
  <si>
    <t>New Json</t>
  </si>
  <si>
    <t>Attributes : 2
Rule : 0
Liquibase Scripts : 2</t>
  </si>
  <si>
    <t>Attributes : 1
Rule : 0
Liquibase Scripts : 0</t>
  </si>
  <si>
    <t>Goods Description &amp; HS Code - HR</t>
  </si>
  <si>
    <t>Import License Required - HR</t>
  </si>
  <si>
    <t>Diplomatic exemption - HR</t>
  </si>
  <si>
    <t>Proof of Payment Document -Consignee - HR</t>
  </si>
  <si>
    <t>IOU document Uploader</t>
  </si>
  <si>
    <t xml:space="preserve">Node textfield </t>
  </si>
  <si>
    <t>Gourish</t>
  </si>
  <si>
    <t>BTID</t>
  </si>
  <si>
    <t>PPWK</t>
  </si>
  <si>
    <t>DEXM</t>
  </si>
  <si>
    <t>CNPK</t>
  </si>
  <si>
    <t>DEF</t>
  </si>
  <si>
    <t>INS</t>
  </si>
  <si>
    <t>946b08d6-f18d-4cb6-a5f1-4888f1a5b646</t>
  </si>
  <si>
    <t>Consignee ID required - SV</t>
  </si>
  <si>
    <t>607ab921-d397-499c-9a96-4fa8f026e01d</t>
  </si>
  <si>
    <t>Business Tax Identification - SV</t>
  </si>
  <si>
    <t>e4ab8623-c01b-4310-b3b1-d6550e6b6da6</t>
  </si>
  <si>
    <t>Commerical Invoice is required - SV</t>
  </si>
  <si>
    <t>5293dbb6-f676-426d-b87a-297f4fe384ea</t>
  </si>
  <si>
    <t>Shipment paperwork required - SV</t>
  </si>
  <si>
    <t>Proof of Payment Document -Consignee - SV</t>
  </si>
  <si>
    <t>5c5c9bc1-a81d-4024-af5a-19441a159539</t>
  </si>
  <si>
    <t>Duty exemption confirmation - SV</t>
  </si>
  <si>
    <t>Not found in sheet</t>
  </si>
  <si>
    <t>c5955508-5239-49d0-8f4e-9104936bbc77</t>
  </si>
  <si>
    <t>Agricultural or Livestock Permit - SV</t>
  </si>
  <si>
    <t>261b7c73-95bf-4f77-93aa-e10def951bb3</t>
  </si>
  <si>
    <t>Defense Permit required - SV</t>
  </si>
  <si>
    <t>Import License Required - SV</t>
  </si>
  <si>
    <t>Goods Description &amp; HS Code - SV</t>
  </si>
  <si>
    <t>a5c00c16-3375-438b-a8dd-d262222256dc</t>
  </si>
  <si>
    <t>Clearance Instruction Required - SV</t>
  </si>
  <si>
    <t>Attributes : 3
Rule : 1
Liquibase Scripts : 1</t>
  </si>
  <si>
    <t>Attributes : 9
Rule : 2
Liquibase Scripts : 3</t>
  </si>
  <si>
    <t>Attributes : 9</t>
  </si>
  <si>
    <t>Attributes : 5
Rule : 1</t>
  </si>
  <si>
    <t>Attributes : 1</t>
  </si>
  <si>
    <t>Attributes : 1
Liquibase Scripts : 1</t>
  </si>
  <si>
    <t>Attributes : 3</t>
  </si>
  <si>
    <t>Complex</t>
  </si>
  <si>
    <t>Bharti</t>
  </si>
  <si>
    <t>Priority</t>
  </si>
  <si>
    <t>77af2c7c-5036-48a4-8cb8-20ca109bc910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</si>
</sst>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  <family val="2"/>
    </font>
    <font>
      <sz val="10.5"/>
      <color rgb="FFA31515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9"/>
      <color rgb="FF000000"/>
      <name val="Arial"/>
      <family val="2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sz val="10"/>
      <name val="Segoe UI Semilight"/>
      <family val="2"/>
    </font>
    <font>
      <i/>
      <sz val="11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90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2" fillId="0" borderId="5" xfId="1" applyBorder="1" applyAlignment="1">
      <alignment horizontal="left"/>
    </xf>
    <xf numFmtId="0" fontId="12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3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6" fillId="0" borderId="13" xfId="0" applyFont="1" applyBorder="1"/>
    <xf numFmtId="0" fontId="7" fillId="0" borderId="0" xfId="0" applyFont="1"/>
    <xf numFmtId="0" fontId="12" fillId="0" borderId="0" xfId="1"/>
    <xf numFmtId="0" fontId="17" fillId="12" borderId="12" xfId="0" applyFont="1" applyFill="1" applyBorder="1"/>
    <xf numFmtId="0" fontId="0" fillId="0" borderId="8" xfId="0" applyBorder="1"/>
    <xf numFmtId="0" fontId="6" fillId="0" borderId="0" xfId="0" applyFont="1"/>
    <xf numFmtId="0" fontId="16" fillId="2" borderId="5" xfId="0" applyFont="1" applyFill="1" applyBorder="1"/>
    <xf numFmtId="0" fontId="16" fillId="0" borderId="5" xfId="0" applyFont="1" applyBorder="1"/>
    <xf numFmtId="0" fontId="18" fillId="0" borderId="5" xfId="0" applyFont="1" applyBorder="1"/>
    <xf numFmtId="0" fontId="19" fillId="10" borderId="5" xfId="0" applyFont="1" applyFill="1" applyBorder="1" applyAlignment="1">
      <alignment wrapText="1"/>
    </xf>
    <xf numFmtId="0" fontId="20" fillId="10" borderId="5" xfId="0" applyFont="1" applyFill="1" applyBorder="1" applyAlignment="1">
      <alignment wrapText="1"/>
    </xf>
    <xf numFmtId="0" fontId="20" fillId="10" borderId="5" xfId="0" applyFont="1" applyFill="1" applyBorder="1"/>
    <xf numFmtId="0" fontId="16" fillId="0" borderId="8" xfId="0" applyFont="1" applyBorder="1"/>
    <xf numFmtId="0" fontId="16" fillId="0" borderId="9" xfId="0" applyFont="1" applyBorder="1"/>
    <xf numFmtId="0" fontId="16" fillId="0" borderId="16" xfId="0" applyFont="1" applyBorder="1"/>
    <xf numFmtId="0" fontId="0" fillId="0" borderId="17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9" fontId="23" fillId="0" borderId="0" xfId="2" applyFont="1"/>
    <xf numFmtId="0" fontId="0" fillId="0" borderId="0" xfId="0" applyAlignment="1">
      <alignment horizontal="right" vertical="top"/>
    </xf>
    <xf numFmtId="0" fontId="22" fillId="0" borderId="9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9" fontId="23" fillId="0" borderId="0" xfId="2" applyFont="1" applyAlignment="1">
      <alignment horizontal="left"/>
    </xf>
    <xf numFmtId="0" fontId="26" fillId="0" borderId="0" xfId="0" applyFont="1"/>
    <xf numFmtId="0" fontId="1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29" fillId="0" borderId="1" xfId="0" applyFont="1" applyBorder="1" applyAlignment="1">
      <alignment horizontal="center"/>
    </xf>
    <xf numFmtId="0" fontId="29" fillId="0" borderId="1" xfId="0" pivotButton="1" applyFont="1" applyBorder="1" applyAlignment="1">
      <alignment horizontal="center"/>
    </xf>
    <xf numFmtId="0" fontId="16" fillId="0" borderId="17" xfId="0" applyFont="1" applyBorder="1"/>
    <xf numFmtId="0" fontId="19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0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3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6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32" fillId="0" borderId="0" xfId="0" applyFont="1"/>
    <xf numFmtId="0" fontId="33" fillId="0" borderId="0" xfId="0" applyFont="1"/>
    <xf numFmtId="0" fontId="34" fillId="0" borderId="5" xfId="0" applyFont="1" applyBorder="1" applyAlignment="1">
      <alignment horizontal="left"/>
    </xf>
    <xf numFmtId="0" fontId="35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6" fillId="0" borderId="0" xfId="0" applyFont="1"/>
    <xf numFmtId="0" fontId="34" fillId="0" borderId="10" xfId="0" applyFont="1" applyBorder="1" applyAlignment="1">
      <alignment horizontal="left" vertical="top"/>
    </xf>
    <xf numFmtId="0" fontId="34" fillId="0" borderId="0" xfId="0" applyFont="1" applyAlignment="1">
      <alignment wrapText="1"/>
    </xf>
    <xf numFmtId="0" fontId="9" fillId="0" borderId="6" xfId="0" applyFont="1" applyBorder="1"/>
    <xf numFmtId="0" fontId="34" fillId="0" borderId="6" xfId="0" applyFont="1" applyBorder="1" applyAlignment="1">
      <alignment horizontal="left"/>
    </xf>
    <xf numFmtId="0" fontId="12" fillId="0" borderId="5" xfId="1" applyBorder="1" applyAlignment="1">
      <alignment horizontal="left" vertical="top"/>
    </xf>
    <xf numFmtId="0" fontId="37" fillId="2" borderId="9" xfId="0" applyFont="1" applyFill="1" applyBorder="1" applyAlignment="1">
      <alignment horizontal="left"/>
    </xf>
    <xf numFmtId="0" fontId="37" fillId="2" borderId="5" xfId="0" applyFont="1" applyFill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8" fillId="0" borderId="5" xfId="0" applyFont="1" applyBorder="1" applyAlignment="1">
      <alignment horizontal="left"/>
    </xf>
    <xf numFmtId="0" fontId="38" fillId="8" borderId="9" xfId="0" applyFont="1" applyFill="1" applyBorder="1" applyAlignment="1">
      <alignment horizontal="left"/>
    </xf>
    <xf numFmtId="0" fontId="38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1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31" fillId="0" borderId="1" xfId="0" pivotButton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4" fillId="0" borderId="0" xfId="0" applyFont="1"/>
    <xf numFmtId="0" fontId="16" fillId="2" borderId="18" xfId="0" applyFont="1" applyFill="1" applyBorder="1"/>
    <xf numFmtId="0" fontId="40" fillId="0" borderId="19" xfId="0" applyFont="1" applyBorder="1"/>
    <xf numFmtId="0" fontId="16" fillId="0" borderId="19" xfId="0" applyFont="1" applyBorder="1"/>
    <xf numFmtId="0" fontId="0" fillId="0" borderId="1" xfId="0" applyBorder="1"/>
    <xf numFmtId="0" fontId="25" fillId="0" borderId="4" xfId="0" applyFont="1" applyBorder="1" applyAlignment="1">
      <alignment horizontal="center" vertical="top" wrapText="1"/>
    </xf>
    <xf numFmtId="0" fontId="25" fillId="0" borderId="3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27" fillId="14" borderId="1" xfId="0" applyFont="1" applyFill="1" applyBorder="1" applyAlignment="1">
      <alignment horizontal="left"/>
    </xf>
    <xf numFmtId="0" fontId="23" fillId="0" borderId="1" xfId="0" applyFont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24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7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24" xfId="0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vertical="top"/>
    </xf>
    <xf numFmtId="0" fontId="0" fillId="0" borderId="24" xfId="0" applyBorder="1"/>
    <xf numFmtId="0" fontId="0" fillId="0" borderId="1" xfId="0" applyBorder="1" applyAlignment="1">
      <alignment wrapText="1"/>
    </xf>
    <xf numFmtId="0" fontId="11" fillId="0" borderId="25" xfId="0" applyFont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left" wrapText="1"/>
    </xf>
    <xf numFmtId="0" fontId="11" fillId="0" borderId="26" xfId="0" applyFont="1" applyBorder="1" applyAlignment="1">
      <alignment horizontal="left"/>
    </xf>
    <xf numFmtId="0" fontId="11" fillId="0" borderId="26" xfId="0" applyFont="1" applyBorder="1" applyAlignment="1">
      <alignment horizontal="left" wrapText="1"/>
    </xf>
    <xf numFmtId="0" fontId="0" fillId="0" borderId="26" xfId="0" applyBorder="1" applyAlignment="1">
      <alignment horizontal="left" vertical="top"/>
    </xf>
    <xf numFmtId="0" fontId="0" fillId="0" borderId="26" xfId="0" applyBorder="1" applyAlignment="1">
      <alignment horizontal="right" vertical="top"/>
    </xf>
    <xf numFmtId="0" fontId="0" fillId="0" borderId="27" xfId="0" applyBorder="1"/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3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5" type="button" dataOnly="0" labelOnly="1" outline="0"/>
    </format>
    <format dxfId="105">
      <pivotArea type="topRight" dataOnly="0" labelOnly="1" outline="0" fieldPosition="0"/>
    </format>
    <format dxfId="104">
      <pivotArea field="9" type="button" dataOnly="0" labelOnly="1" outline="0" axis="axisRow" fieldPosition="0"/>
    </format>
    <format dxfId="103">
      <pivotArea dataOnly="0" labelOnly="1" fieldPosition="0">
        <references count="1">
          <reference field="9" count="0"/>
        </references>
      </pivotArea>
    </format>
    <format dxfId="102">
      <pivotArea dataOnly="0" labelOnly="1" grandRow="1" outline="0" fieldPosition="0"/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5" type="button" dataOnly="0" labelOnly="1" outline="0"/>
    </format>
    <format dxfId="96">
      <pivotArea type="topRight" dataOnly="0" labelOnly="1" outline="0" fieldPosition="0"/>
    </format>
    <format dxfId="95">
      <pivotArea field="9" type="button" dataOnly="0" labelOnly="1" outline="0" axis="axisRow" fieldPosition="0"/>
    </format>
    <format dxfId="94">
      <pivotArea dataOnly="0" labelOnly="1" fieldPosition="0">
        <references count="1">
          <reference field="9" count="0"/>
        </references>
      </pivotArea>
    </format>
    <format dxfId="93">
      <pivotArea dataOnly="0" labelOnly="1" grandRow="1" outline="0" fieldPosition="0"/>
    </format>
    <format dxfId="92">
      <pivotArea dataOnly="0" labelOnly="1" grandCol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15" type="button" dataOnly="0" labelOnly="1" outline="0"/>
    </format>
    <format dxfId="87">
      <pivotArea type="topRight" dataOnly="0" labelOnly="1" outline="0" fieldPosition="0"/>
    </format>
    <format dxfId="86">
      <pivotArea field="9" type="button" dataOnly="0" labelOnly="1" outline="0" axis="axisRow" fieldPosition="0"/>
    </format>
    <format dxfId="85">
      <pivotArea dataOnly="0" labelOnly="1" fieldPosition="0">
        <references count="1">
          <reference field="9" count="0"/>
        </references>
      </pivotArea>
    </format>
    <format dxfId="84">
      <pivotArea dataOnly="0" labelOnly="1" grandRow="1" outline="0" fieldPosition="0"/>
    </format>
    <format dxfId="8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15" type="button" dataOnly="0" labelOnly="1" outline="0"/>
    </format>
    <format dxfId="141">
      <pivotArea type="topRight" dataOnly="0" labelOnly="1" outline="0" fieldPosition="0"/>
    </format>
    <format dxfId="140">
      <pivotArea field="3" type="button" dataOnly="0" labelOnly="1" outline="0" axis="axisRow" fieldPosition="0"/>
    </format>
    <format dxfId="139">
      <pivotArea dataOnly="0" labelOnly="1" fieldPosition="0">
        <references count="1">
          <reference field="3" count="0"/>
        </references>
      </pivotArea>
    </format>
    <format dxfId="138">
      <pivotArea dataOnly="0" labelOnly="1" grandRow="1" outline="0" fieldPosition="0"/>
    </format>
    <format dxfId="137">
      <pivotArea dataOnly="0" labelOnly="1" grandCol="1" outline="0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15" type="button" dataOnly="0" labelOnly="1" outline="0"/>
    </format>
    <format dxfId="132">
      <pivotArea type="topRight" dataOnly="0" labelOnly="1" outline="0" fieldPosition="0"/>
    </format>
    <format dxfId="131">
      <pivotArea field="3" type="button" dataOnly="0" labelOnly="1" outline="0" axis="axisRow" fieldPosition="0"/>
    </format>
    <format dxfId="130">
      <pivotArea dataOnly="0" labelOnly="1" fieldPosition="0">
        <references count="1">
          <reference field="3" count="0"/>
        </references>
      </pivotArea>
    </format>
    <format dxfId="129">
      <pivotArea dataOnly="0" labelOnly="1" grandRow="1" outline="0" fieldPosition="0"/>
    </format>
    <format dxfId="128">
      <pivotArea dataOnly="0" labelOnly="1" grandCol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15" type="button" dataOnly="0" labelOnly="1" outline="0"/>
    </format>
    <format dxfId="123">
      <pivotArea type="topRight" dataOnly="0" labelOnly="1" outline="0" fieldPosition="0"/>
    </format>
    <format dxfId="122">
      <pivotArea field="3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Row="1" outline="0" fieldPosition="0"/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15" type="button" dataOnly="0" labelOnly="1" outline="0"/>
    </format>
    <format dxfId="114">
      <pivotArea type="topRight" dataOnly="0" labelOnly="1" outline="0" fieldPosition="0"/>
    </format>
    <format dxfId="113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9" type="button" dataOnly="0" labelOnly="1" outline="0" axis="axisRow" fieldPosition="0"/>
    </format>
    <format dxfId="169">
      <pivotArea dataOnly="0" labelOnly="1" fieldPosition="0">
        <references count="1">
          <reference field="9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15" count="0"/>
        </references>
      </pivotArea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15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9" type="button" dataOnly="0" labelOnly="1" outline="0" axis="axisRow" fieldPosition="0"/>
    </format>
    <format dxfId="159">
      <pivotArea dataOnly="0" labelOnly="1" fieldPosition="0">
        <references count="1">
          <reference field="9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15" count="0"/>
        </references>
      </pivotArea>
    </format>
    <format dxfId="15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15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9" type="button" dataOnly="0" labelOnly="1" outline="0" axis="axisRow" fieldPosition="0"/>
    </format>
    <format dxfId="149">
      <pivotArea dataOnly="0" labelOnly="1" fieldPosition="0">
        <references count="1">
          <reference field="9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15" count="0"/>
        </references>
      </pivotArea>
    </format>
    <format dxfId="14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19" totalsRowShown="0" headerRowDxfId="42" headerRowBorderDxfId="41" tableBorderDxfId="40" totalsRowBorderDxfId="39">
  <autoFilter ref="A1:Z19"/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68" bestFit="1" customWidth="1"/>
    <col min="2" max="2" width="19.42578125" style="68" bestFit="1" customWidth="1"/>
    <col min="3" max="3" width="16.140625" style="68" bestFit="1" customWidth="1"/>
    <col min="4" max="4" width="28.42578125" style="68" bestFit="1" customWidth="1"/>
    <col min="5" max="5" width="18.85546875" style="68" bestFit="1" customWidth="1"/>
    <col min="6" max="6" width="18.28515625" style="68" bestFit="1" customWidth="1"/>
    <col min="7" max="7" width="13.5703125" style="68" bestFit="1" customWidth="1"/>
    <col min="8" max="8" width="10.7109375" style="68" bestFit="1" customWidth="1"/>
    <col min="9" max="9" width="12.28515625" style="68" bestFit="1" customWidth="1"/>
    <col min="10" max="10" width="8.7109375" style="68"/>
    <col min="11" max="11" width="26" style="68" bestFit="1" customWidth="1"/>
    <col min="12" max="12" width="25.28515625" style="68" bestFit="1" customWidth="1"/>
    <col min="13" max="16384" width="8.7109375" style="68"/>
  </cols>
  <sheetData>
    <row r="2" spans="1:15">
      <c r="A2" s="75" t="s">
        <v>0</v>
      </c>
    </row>
    <row r="3" spans="1:15">
      <c r="A3" s="68" t="s">
        <v>1</v>
      </c>
      <c r="B3" s="74">
        <f>K5/L5</f>
        <v>0</v>
      </c>
      <c r="E3" s="70"/>
      <c r="K3" s="92" t="str">
        <f>K11</f>
        <v>05 - eCase config completed</v>
      </c>
      <c r="L3" s="92" t="s">
        <v>2</v>
      </c>
    </row>
    <row r="4" spans="1:15" hidden="1">
      <c r="A4" s="147" t="s">
        <v>3</v>
      </c>
      <c r="B4" s="147" t="s">
        <v>4</v>
      </c>
      <c r="C4" s="148"/>
      <c r="D4" s="148"/>
      <c r="E4" s="148"/>
      <c r="F4" s="148"/>
      <c r="G4" s="148"/>
      <c r="H4" s="148"/>
      <c r="I4" s="148"/>
      <c r="K4" s="92"/>
      <c r="L4" s="92"/>
    </row>
    <row r="5" spans="1:15">
      <c r="A5" s="147" t="s">
        <v>5</v>
      </c>
      <c r="B5" s="148" t="s">
        <v>6</v>
      </c>
      <c r="C5" s="148" t="s">
        <v>7</v>
      </c>
      <c r="D5" s="148" t="s">
        <v>8</v>
      </c>
      <c r="E5" s="148" t="s">
        <v>9</v>
      </c>
      <c r="F5" s="148" t="s">
        <v>10</v>
      </c>
      <c r="G5" s="148" t="s">
        <v>11</v>
      </c>
      <c r="H5" s="148" t="s">
        <v>12</v>
      </c>
      <c r="I5" s="148" t="s">
        <v>2</v>
      </c>
      <c r="K5" s="92">
        <f>COUNTIF(Table1[Config Status],"="&amp;K12)</f>
        <v>0</v>
      </c>
      <c r="L5" s="92">
        <f>COUNT(Table1['#])</f>
        <v>18</v>
      </c>
    </row>
    <row r="6" spans="1:15">
      <c r="A6" s="148" t="s">
        <v>13</v>
      </c>
      <c r="B6" s="148"/>
      <c r="C6" s="148"/>
      <c r="D6" s="148"/>
      <c r="E6" s="148"/>
      <c r="F6" s="148"/>
      <c r="G6" s="148">
        <v>3</v>
      </c>
      <c r="H6" s="148">
        <v>3</v>
      </c>
      <c r="I6" s="148">
        <v>6</v>
      </c>
      <c r="K6" s="69" t="s">
        <v>14</v>
      </c>
    </row>
    <row r="7" spans="1:15">
      <c r="A7" s="148" t="s">
        <v>15</v>
      </c>
      <c r="B7" s="148"/>
      <c r="C7" s="148"/>
      <c r="D7" s="148"/>
      <c r="E7" s="148"/>
      <c r="F7" s="148"/>
      <c r="G7" s="148">
        <v>2</v>
      </c>
      <c r="H7" s="148"/>
      <c r="I7" s="148">
        <v>2</v>
      </c>
      <c r="K7" s="68" t="s">
        <v>6</v>
      </c>
    </row>
    <row r="8" spans="1:15">
      <c r="A8" s="148" t="s">
        <v>16</v>
      </c>
      <c r="B8" s="148"/>
      <c r="C8" s="148"/>
      <c r="D8" s="148"/>
      <c r="E8" s="148"/>
      <c r="F8" s="148"/>
      <c r="G8" s="148">
        <v>2</v>
      </c>
      <c r="H8" s="148"/>
      <c r="I8" s="148">
        <v>2</v>
      </c>
      <c r="K8" s="68" t="s">
        <v>7</v>
      </c>
    </row>
    <row r="9" spans="1:15">
      <c r="A9" s="148" t="s">
        <v>17</v>
      </c>
      <c r="B9" s="148">
        <v>1</v>
      </c>
      <c r="C9" s="148"/>
      <c r="D9" s="148">
        <v>1</v>
      </c>
      <c r="E9" s="148">
        <v>2</v>
      </c>
      <c r="F9" s="148">
        <v>1</v>
      </c>
      <c r="G9" s="148"/>
      <c r="H9" s="148">
        <v>3</v>
      </c>
      <c r="I9" s="148">
        <v>8</v>
      </c>
      <c r="K9" s="68" t="s">
        <v>8</v>
      </c>
    </row>
    <row r="10" spans="1:15">
      <c r="A10" s="148" t="s">
        <v>18</v>
      </c>
      <c r="B10" s="148"/>
      <c r="C10" s="148"/>
      <c r="D10" s="148"/>
      <c r="E10" s="148"/>
      <c r="F10" s="148"/>
      <c r="G10" s="148">
        <v>5</v>
      </c>
      <c r="H10" s="148"/>
      <c r="I10" s="148">
        <v>5</v>
      </c>
      <c r="K10" s="68" t="s">
        <v>9</v>
      </c>
    </row>
    <row r="11" spans="1:15">
      <c r="A11" s="148" t="s">
        <v>19</v>
      </c>
      <c r="B11" s="148">
        <v>1</v>
      </c>
      <c r="C11" s="148"/>
      <c r="D11" s="148">
        <v>1</v>
      </c>
      <c r="E11" s="148">
        <v>3</v>
      </c>
      <c r="F11" s="148">
        <v>1</v>
      </c>
      <c r="G11" s="148">
        <v>10</v>
      </c>
      <c r="H11" s="148"/>
      <c r="I11" s="148">
        <v>16</v>
      </c>
      <c r="K11" s="68" t="s">
        <v>10</v>
      </c>
      <c r="O11" s="70"/>
    </row>
    <row r="12" spans="1:15">
      <c r="A12" s="148" t="s">
        <v>20</v>
      </c>
      <c r="B12" s="148"/>
      <c r="C12" s="148"/>
      <c r="D12" s="148"/>
      <c r="E12" s="148"/>
      <c r="F12" s="148"/>
      <c r="G12" s="148"/>
      <c r="H12" s="148">
        <v>1</v>
      </c>
      <c r="I12" s="148">
        <v>1</v>
      </c>
      <c r="K12" s="68" t="s">
        <v>11</v>
      </c>
      <c r="O12" s="70"/>
    </row>
    <row r="13" spans="1:15">
      <c r="A13" s="148" t="s">
        <v>21</v>
      </c>
      <c r="B13" s="148"/>
      <c r="C13" s="148"/>
      <c r="D13" s="148"/>
      <c r="E13" s="148"/>
      <c r="F13" s="148"/>
      <c r="G13" s="148">
        <v>1</v>
      </c>
      <c r="H13" s="148"/>
      <c r="I13" s="148">
        <v>1</v>
      </c>
      <c r="K13" s="68" t="s">
        <v>12</v>
      </c>
    </row>
    <row r="14" spans="1:15">
      <c r="A14" s="148" t="s">
        <v>22</v>
      </c>
      <c r="B14" s="148"/>
      <c r="C14" s="148"/>
      <c r="D14" s="148"/>
      <c r="E14" s="148"/>
      <c r="F14" s="148"/>
      <c r="G14" s="148">
        <v>1</v>
      </c>
      <c r="H14" s="148"/>
      <c r="I14" s="148">
        <v>1</v>
      </c>
    </row>
    <row r="15" spans="1:15">
      <c r="A15" s="148" t="s">
        <v>23</v>
      </c>
      <c r="B15" s="148"/>
      <c r="C15" s="148"/>
      <c r="D15" s="148"/>
      <c r="E15" s="148"/>
      <c r="F15" s="148"/>
      <c r="G15" s="148">
        <v>2</v>
      </c>
      <c r="H15" s="148"/>
      <c r="I15" s="148">
        <v>2</v>
      </c>
    </row>
    <row r="16" spans="1:15">
      <c r="A16" s="148" t="s">
        <v>24</v>
      </c>
      <c r="B16" s="148"/>
      <c r="C16" s="148"/>
      <c r="D16" s="148"/>
      <c r="E16" s="148"/>
      <c r="F16" s="148"/>
      <c r="G16" s="148">
        <v>5</v>
      </c>
      <c r="H16" s="148"/>
      <c r="I16" s="148">
        <v>5</v>
      </c>
    </row>
    <row r="17" spans="1:13">
      <c r="A17" s="148" t="s">
        <v>25</v>
      </c>
      <c r="B17" s="148"/>
      <c r="C17" s="148"/>
      <c r="D17" s="148"/>
      <c r="E17" s="148"/>
      <c r="F17" s="148">
        <v>2</v>
      </c>
      <c r="G17" s="148">
        <v>3</v>
      </c>
      <c r="H17" s="148"/>
      <c r="I17" s="148">
        <v>5</v>
      </c>
    </row>
    <row r="18" spans="1:13">
      <c r="A18" s="148" t="s">
        <v>26</v>
      </c>
      <c r="B18" s="148">
        <v>1</v>
      </c>
      <c r="C18" s="148"/>
      <c r="D18" s="148"/>
      <c r="E18" s="148"/>
      <c r="F18" s="148">
        <v>2</v>
      </c>
      <c r="G18" s="148"/>
      <c r="H18" s="148"/>
      <c r="I18" s="148">
        <v>3</v>
      </c>
    </row>
    <row r="19" spans="1:13">
      <c r="A19" s="148" t="s">
        <v>27</v>
      </c>
      <c r="B19" s="148">
        <v>1</v>
      </c>
      <c r="C19" s="148"/>
      <c r="D19" s="148"/>
      <c r="E19" s="148"/>
      <c r="F19" s="148"/>
      <c r="G19" s="148">
        <v>1</v>
      </c>
      <c r="H19" s="148"/>
      <c r="I19" s="148">
        <v>2</v>
      </c>
    </row>
    <row r="20" spans="1:13">
      <c r="A20" s="148" t="s">
        <v>28</v>
      </c>
      <c r="B20" s="148"/>
      <c r="C20" s="148"/>
      <c r="D20" s="148"/>
      <c r="E20" s="148"/>
      <c r="F20" s="148"/>
      <c r="G20" s="148">
        <v>5</v>
      </c>
      <c r="H20" s="148"/>
      <c r="I20" s="148">
        <v>5</v>
      </c>
    </row>
    <row r="21" spans="1:13">
      <c r="A21" s="148" t="s">
        <v>29</v>
      </c>
      <c r="B21" s="148"/>
      <c r="C21" s="148"/>
      <c r="D21" s="148"/>
      <c r="E21" s="148"/>
      <c r="F21" s="148"/>
      <c r="G21" s="148"/>
      <c r="H21" s="148">
        <v>2</v>
      </c>
      <c r="I21" s="148">
        <v>2</v>
      </c>
    </row>
    <row r="22" spans="1:13">
      <c r="A22" s="148" t="s">
        <v>30</v>
      </c>
      <c r="B22" s="148">
        <v>2</v>
      </c>
      <c r="C22" s="148"/>
      <c r="D22" s="148"/>
      <c r="E22" s="148"/>
      <c r="F22" s="148"/>
      <c r="G22" s="148">
        <v>2</v>
      </c>
      <c r="H22" s="148"/>
      <c r="I22" s="148">
        <v>4</v>
      </c>
    </row>
    <row r="23" spans="1:13">
      <c r="A23" s="148" t="s">
        <v>31</v>
      </c>
      <c r="B23" s="148">
        <v>2</v>
      </c>
      <c r="C23" s="148"/>
      <c r="D23" s="148"/>
      <c r="E23" s="148"/>
      <c r="F23" s="148"/>
      <c r="G23" s="148">
        <v>2</v>
      </c>
      <c r="H23" s="148"/>
      <c r="I23" s="148">
        <v>4</v>
      </c>
    </row>
    <row r="24" spans="1:13">
      <c r="A24" s="148" t="s">
        <v>32</v>
      </c>
      <c r="B24" s="148">
        <v>6</v>
      </c>
      <c r="C24" s="148"/>
      <c r="D24" s="148"/>
      <c r="E24" s="148"/>
      <c r="F24" s="148"/>
      <c r="G24" s="148">
        <v>3</v>
      </c>
      <c r="H24" s="148">
        <v>1</v>
      </c>
      <c r="I24" s="148">
        <v>10</v>
      </c>
    </row>
    <row r="25" spans="1:13">
      <c r="A25" s="148" t="s">
        <v>33</v>
      </c>
      <c r="B25" s="148">
        <v>4</v>
      </c>
      <c r="C25" s="148">
        <v>1</v>
      </c>
      <c r="D25" s="148"/>
      <c r="E25" s="148"/>
      <c r="F25" s="148"/>
      <c r="G25" s="148">
        <v>5</v>
      </c>
      <c r="H25" s="148"/>
      <c r="I25" s="148">
        <v>10</v>
      </c>
    </row>
    <row r="26" spans="1:13">
      <c r="A26" s="148" t="s">
        <v>34</v>
      </c>
      <c r="B26" s="148"/>
      <c r="C26" s="148">
        <v>1</v>
      </c>
      <c r="D26" s="148"/>
      <c r="E26" s="148"/>
      <c r="F26" s="148"/>
      <c r="G26" s="148"/>
      <c r="H26" s="148"/>
      <c r="I26" s="148">
        <v>1</v>
      </c>
    </row>
    <row r="27" spans="1:13">
      <c r="A27" s="148" t="s">
        <v>2</v>
      </c>
      <c r="B27" s="148">
        <v>18</v>
      </c>
      <c r="C27" s="148">
        <v>2</v>
      </c>
      <c r="D27" s="148">
        <v>2</v>
      </c>
      <c r="E27" s="148">
        <v>5</v>
      </c>
      <c r="F27" s="148">
        <v>6</v>
      </c>
      <c r="G27" s="148">
        <v>52</v>
      </c>
      <c r="H27" s="148">
        <v>10</v>
      </c>
      <c r="I27" s="148">
        <v>95</v>
      </c>
    </row>
    <row r="28" spans="1:13" ht="15">
      <c r="A28" s="92"/>
      <c r="B28" s="92"/>
      <c r="C28" s="92"/>
      <c r="D28" s="92"/>
      <c r="E28" s="92"/>
      <c r="F28" s="92"/>
      <c r="G28" s="92"/>
      <c r="H28" s="92"/>
      <c r="I28"/>
    </row>
    <row r="29" spans="1:13">
      <c r="A29" s="75" t="s">
        <v>35</v>
      </c>
    </row>
    <row r="30" spans="1:13">
      <c r="A30" s="68" t="s">
        <v>36</v>
      </c>
      <c r="B30" s="74">
        <f>SUM(K34,L34)/M34</f>
        <v>5.5555555555555552E-2</v>
      </c>
      <c r="K30" s="92"/>
      <c r="L30" s="92"/>
      <c r="M30" s="92"/>
    </row>
    <row r="31" spans="1:13">
      <c r="A31" s="68" t="s">
        <v>37</v>
      </c>
      <c r="B31" s="74">
        <f>L34/M34</f>
        <v>5.5555555555555552E-2</v>
      </c>
      <c r="K31" s="107"/>
      <c r="L31" s="92"/>
      <c r="M31" s="92"/>
    </row>
    <row r="32" spans="1:13" ht="15" hidden="1">
      <c r="A32" s="147" t="s">
        <v>3</v>
      </c>
      <c r="B32" s="147" t="s">
        <v>4</v>
      </c>
      <c r="C32" s="148"/>
      <c r="D32" s="148"/>
      <c r="E32" s="148"/>
      <c r="F32" s="148"/>
      <c r="G32"/>
      <c r="H32"/>
    </row>
    <row r="33" spans="1:13" ht="15">
      <c r="A33" s="147" t="s">
        <v>5</v>
      </c>
      <c r="B33" s="148" t="s">
        <v>6</v>
      </c>
      <c r="C33" s="148" t="s">
        <v>38</v>
      </c>
      <c r="D33" s="148" t="s">
        <v>39</v>
      </c>
      <c r="E33" s="148" t="s">
        <v>40</v>
      </c>
      <c r="F33" s="148" t="s">
        <v>2</v>
      </c>
      <c r="G33" s="145" t="s">
        <v>41</v>
      </c>
      <c r="H33"/>
      <c r="K33" s="92" t="str">
        <f>K37</f>
        <v>02 - Fail</v>
      </c>
      <c r="L33" s="92" t="str">
        <f>K38</f>
        <v>03 - Func. Testing completed</v>
      </c>
      <c r="M33" s="92" t="s">
        <v>2</v>
      </c>
    </row>
    <row r="34" spans="1:13" ht="15">
      <c r="A34" s="148" t="s">
        <v>13</v>
      </c>
      <c r="B34" s="148"/>
      <c r="C34" s="148"/>
      <c r="D34" s="148">
        <v>3</v>
      </c>
      <c r="E34" s="148">
        <v>3</v>
      </c>
      <c r="F34" s="148">
        <v>6</v>
      </c>
      <c r="G34" s="144" t="str">
        <f>IF(COUNTIFS(Table1[[#All],[Country Code]],"="&amp;A34) = COUNTIFS(Table1[[#All],[Country Code]],"="&amp;A34,Table1[[#All],[QA status]],"="&amp;$K$38),"Ready for UAT", "QA in progress")</f>
        <v>Ready for UAT</v>
      </c>
      <c r="H34"/>
      <c r="K34" s="92">
        <f>COUNTIF(Table1[QA status],"="&amp;K37)</f>
        <v>0</v>
      </c>
      <c r="L34" s="92">
        <f>COUNTIF(Table1[QA status],"="&amp;K38)</f>
        <v>1</v>
      </c>
      <c r="M34" s="92">
        <f>COUNT(Table1['#])</f>
        <v>18</v>
      </c>
    </row>
    <row r="35" spans="1:13" ht="15">
      <c r="A35" s="148" t="s">
        <v>15</v>
      </c>
      <c r="B35" s="148"/>
      <c r="C35" s="148"/>
      <c r="D35" s="148">
        <v>2</v>
      </c>
      <c r="E35" s="148"/>
      <c r="F35" s="148">
        <v>2</v>
      </c>
      <c r="G35" s="144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69" t="s">
        <v>42</v>
      </c>
    </row>
    <row r="36" spans="1:13" ht="15">
      <c r="A36" s="148" t="s">
        <v>16</v>
      </c>
      <c r="B36" s="148"/>
      <c r="C36" s="148"/>
      <c r="D36" s="148">
        <v>2</v>
      </c>
      <c r="E36" s="148"/>
      <c r="F36" s="148">
        <v>2</v>
      </c>
      <c r="G36" s="144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68" t="s">
        <v>6</v>
      </c>
    </row>
    <row r="37" spans="1:13" ht="15">
      <c r="A37" s="148" t="s">
        <v>17</v>
      </c>
      <c r="B37" s="148">
        <v>7</v>
      </c>
      <c r="C37" s="148">
        <v>1</v>
      </c>
      <c r="D37" s="148"/>
      <c r="E37" s="148"/>
      <c r="F37" s="148">
        <v>8</v>
      </c>
      <c r="G37" s="144" t="str">
        <f>IF(COUNTIFS(Table1[[#All],[Country Code]],"="&amp;A37) = COUNTIFS(Table1[[#All],[Country Code]],"="&amp;A37,Table1[[#All],[QA status]],"="&amp;$K$38),"Ready for UAT", "QA in progress")</f>
        <v>Ready for UAT</v>
      </c>
      <c r="H37"/>
      <c r="K37" s="68" t="s">
        <v>38</v>
      </c>
    </row>
    <row r="38" spans="1:13" ht="15">
      <c r="A38" s="148" t="s">
        <v>18</v>
      </c>
      <c r="B38" s="148">
        <v>1</v>
      </c>
      <c r="C38" s="148"/>
      <c r="D38" s="148">
        <v>4</v>
      </c>
      <c r="E38" s="148"/>
      <c r="F38" s="148">
        <v>5</v>
      </c>
      <c r="G38" s="144" t="str">
        <f>IF(COUNTIFS(Table1[[#All],[Country Code]],"="&amp;A38) = COUNTIFS(Table1[[#All],[Country Code]],"="&amp;A38,Table1[[#All],[QA status]],"="&amp;$K$38),"Ready for UAT", "QA in progress")</f>
        <v>Ready for UAT</v>
      </c>
      <c r="H38"/>
      <c r="K38" s="68" t="s">
        <v>39</v>
      </c>
    </row>
    <row r="39" spans="1:13" ht="15">
      <c r="A39" s="148" t="s">
        <v>19</v>
      </c>
      <c r="B39" s="148">
        <v>12</v>
      </c>
      <c r="C39" s="148"/>
      <c r="D39" s="148">
        <v>4</v>
      </c>
      <c r="E39" s="148"/>
      <c r="F39" s="148">
        <v>16</v>
      </c>
      <c r="G39" s="144" t="str">
        <f>IF(COUNTIFS(Table1[[#All],[Country Code]],"="&amp;A39) = COUNTIFS(Table1[[#All],[Country Code]],"="&amp;A39,Table1[[#All],[QA status]],"="&amp;$K$38),"Ready for UAT", "QA in progress")</f>
        <v>Ready for UAT</v>
      </c>
      <c r="H39"/>
      <c r="K39" s="68" t="s">
        <v>40</v>
      </c>
    </row>
    <row r="40" spans="1:13" ht="15">
      <c r="A40" s="148" t="s">
        <v>20</v>
      </c>
      <c r="B40" s="148"/>
      <c r="C40" s="148"/>
      <c r="D40" s="148"/>
      <c r="E40" s="148">
        <v>1</v>
      </c>
      <c r="F40" s="148">
        <v>1</v>
      </c>
      <c r="G40" s="144" t="str">
        <f>IF(COUNTIFS(Table1[[#All],[Country Code]],"="&amp;A40) = COUNTIFS(Table1[[#All],[Country Code]],"="&amp;A40,Table1[[#All],[QA status]],"="&amp;$K$38),"Ready for UAT", "QA in progress")</f>
        <v>Ready for UAT</v>
      </c>
      <c r="H40"/>
    </row>
    <row r="41" spans="1:13" ht="15">
      <c r="A41" s="148" t="s">
        <v>21</v>
      </c>
      <c r="B41" s="148"/>
      <c r="C41" s="148"/>
      <c r="D41" s="148">
        <v>1</v>
      </c>
      <c r="E41" s="148"/>
      <c r="F41" s="148">
        <v>1</v>
      </c>
      <c r="G41" s="144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148" t="s">
        <v>22</v>
      </c>
      <c r="B42" s="148"/>
      <c r="C42" s="148"/>
      <c r="D42" s="148">
        <v>1</v>
      </c>
      <c r="E42" s="148"/>
      <c r="F42" s="148">
        <v>1</v>
      </c>
      <c r="G42" s="144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148" t="s">
        <v>23</v>
      </c>
      <c r="B43" s="148">
        <v>1</v>
      </c>
      <c r="C43" s="148"/>
      <c r="D43" s="148">
        <v>1</v>
      </c>
      <c r="E43" s="148"/>
      <c r="F43" s="148">
        <v>2</v>
      </c>
      <c r="G43" s="144" t="str">
        <f>IF(COUNTIFS(Table1[[#All],[Country Code]],"="&amp;A43) = COUNTIFS(Table1[[#All],[Country Code]],"="&amp;A43,Table1[[#All],[QA status]],"="&amp;$K$38),"Ready for UAT", "QA in progress")</f>
        <v>Ready for UAT</v>
      </c>
      <c r="H43"/>
    </row>
    <row r="44" spans="1:13" ht="15">
      <c r="A44" s="148" t="s">
        <v>24</v>
      </c>
      <c r="B44" s="148">
        <v>5</v>
      </c>
      <c r="C44" s="148"/>
      <c r="D44" s="148"/>
      <c r="E44" s="148"/>
      <c r="F44" s="148">
        <v>5</v>
      </c>
      <c r="G44" s="144" t="str">
        <f>IF(COUNTIFS(Table1[[#All],[Country Code]],"="&amp;A44) = COUNTIFS(Table1[[#All],[Country Code]],"="&amp;A44,Table1[[#All],[QA status]],"="&amp;$K$38),"Ready for UAT", "QA in progress")</f>
        <v>Ready for UAT</v>
      </c>
      <c r="H44"/>
    </row>
    <row r="45" spans="1:13" ht="15">
      <c r="A45" s="148" t="s">
        <v>25</v>
      </c>
      <c r="B45" s="148">
        <v>2</v>
      </c>
      <c r="C45" s="148">
        <v>3</v>
      </c>
      <c r="D45" s="148"/>
      <c r="E45" s="148"/>
      <c r="F45" s="148">
        <v>5</v>
      </c>
      <c r="G45" s="144" t="str">
        <f>IF(COUNTIFS(Table1[[#All],[Country Code]],"="&amp;A45) = COUNTIFS(Table1[[#All],[Country Code]],"="&amp;A45,Table1[[#All],[QA status]],"="&amp;$K$38),"Ready for UAT", "QA in progress")</f>
        <v>Ready for UAT</v>
      </c>
      <c r="H45"/>
    </row>
    <row r="46" spans="1:13" ht="15">
      <c r="A46" s="148" t="s">
        <v>26</v>
      </c>
      <c r="B46" s="148">
        <v>2</v>
      </c>
      <c r="C46" s="148"/>
      <c r="D46" s="148"/>
      <c r="E46" s="148">
        <v>1</v>
      </c>
      <c r="F46" s="148">
        <v>3</v>
      </c>
      <c r="G46" s="144" t="str">
        <f>IF(COUNTIFS(Table1[[#All],[Country Code]],"="&amp;A46) = COUNTIFS(Table1[[#All],[Country Code]],"="&amp;A46,Table1[[#All],[QA status]],"="&amp;$K$38),"Ready for UAT", "QA in progress")</f>
        <v>Ready for UAT</v>
      </c>
      <c r="H46"/>
    </row>
    <row r="47" spans="1:13" ht="15">
      <c r="A47" s="148" t="s">
        <v>27</v>
      </c>
      <c r="B47" s="148"/>
      <c r="C47" s="148"/>
      <c r="D47" s="148">
        <v>1</v>
      </c>
      <c r="E47" s="148">
        <v>1</v>
      </c>
      <c r="F47" s="148">
        <v>2</v>
      </c>
      <c r="G47" s="144" t="str">
        <f>IF(COUNTIFS(Table1[[#All],[Country Code]],"="&amp;A47) = COUNTIFS(Table1[[#All],[Country Code]],"="&amp;A47,Table1[[#All],[QA status]],"="&amp;$K$38),"Ready for UAT", "QA in progress")</f>
        <v>Ready for UAT</v>
      </c>
      <c r="H47"/>
    </row>
    <row r="48" spans="1:13" ht="15">
      <c r="A48" s="148" t="s">
        <v>28</v>
      </c>
      <c r="B48" s="148">
        <v>1</v>
      </c>
      <c r="C48" s="148">
        <v>1</v>
      </c>
      <c r="D48" s="148">
        <v>3</v>
      </c>
      <c r="E48" s="148"/>
      <c r="F48" s="148">
        <v>5</v>
      </c>
      <c r="G48" s="144" t="str">
        <f>IF(COUNTIFS(Table1[[#All],[Country Code]],"="&amp;A48) = COUNTIFS(Table1[[#All],[Country Code]],"="&amp;A48,Table1[[#All],[QA status]],"="&amp;$K$38),"Ready for UAT", "QA in progress")</f>
        <v>Ready for UAT</v>
      </c>
      <c r="H48"/>
    </row>
    <row r="49" spans="1:9" ht="15">
      <c r="A49" s="148" t="s">
        <v>29</v>
      </c>
      <c r="B49" s="148"/>
      <c r="C49" s="148"/>
      <c r="D49" s="148"/>
      <c r="E49" s="148">
        <v>2</v>
      </c>
      <c r="F49" s="148">
        <v>2</v>
      </c>
      <c r="G49" s="144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148" t="s">
        <v>30</v>
      </c>
      <c r="B50" s="148">
        <v>4</v>
      </c>
      <c r="C50" s="148"/>
      <c r="D50" s="148"/>
      <c r="E50" s="148"/>
      <c r="F50" s="148">
        <v>4</v>
      </c>
      <c r="G50" s="144" t="str">
        <f>IF(COUNTIFS(Table1[[#All],[Country Code]],"="&amp;A50) = COUNTIFS(Table1[[#All],[Country Code]],"="&amp;A50,Table1[[#All],[QA status]],"="&amp;$K$38),"Ready for UAT", "QA in progress")</f>
        <v>Ready for UAT</v>
      </c>
      <c r="H50"/>
    </row>
    <row r="51" spans="1:9" ht="15">
      <c r="A51" s="148" t="s">
        <v>31</v>
      </c>
      <c r="B51" s="148">
        <v>2</v>
      </c>
      <c r="C51" s="148">
        <v>1</v>
      </c>
      <c r="D51" s="148">
        <v>1</v>
      </c>
      <c r="E51" s="148"/>
      <c r="F51" s="148">
        <v>4</v>
      </c>
      <c r="G51" s="144" t="str">
        <f>IF(COUNTIFS(Table1[[#All],[Country Code]],"="&amp;A51) = COUNTIFS(Table1[[#All],[Country Code]],"="&amp;A51,Table1[[#All],[QA status]],"="&amp;$K$38),"Ready for UAT", "QA in progress")</f>
        <v>Ready for UAT</v>
      </c>
      <c r="H51"/>
    </row>
    <row r="52" spans="1:9" ht="15">
      <c r="A52" s="148" t="s">
        <v>32</v>
      </c>
      <c r="B52" s="148">
        <v>7</v>
      </c>
      <c r="C52" s="148">
        <v>1</v>
      </c>
      <c r="D52" s="148"/>
      <c r="E52" s="148">
        <v>2</v>
      </c>
      <c r="F52" s="148">
        <v>10</v>
      </c>
      <c r="G52" s="144" t="str">
        <f>IF(COUNTIFS(Table1[[#All],[Country Code]],"="&amp;A52) = COUNTIFS(Table1[[#All],[Country Code]],"="&amp;A52,Table1[[#All],[QA status]],"="&amp;$K$38),"Ready for UAT", "QA in progress")</f>
        <v>Ready for UAT</v>
      </c>
      <c r="H52"/>
    </row>
    <row r="53" spans="1:9" ht="15">
      <c r="A53" s="148" t="s">
        <v>33</v>
      </c>
      <c r="B53" s="148">
        <v>7</v>
      </c>
      <c r="C53" s="148">
        <v>1</v>
      </c>
      <c r="D53" s="148">
        <v>2</v>
      </c>
      <c r="E53" s="148"/>
      <c r="F53" s="148">
        <v>10</v>
      </c>
      <c r="G53" s="144" t="str">
        <f>IF(COUNTIFS(Table1[[#All],[Country Code]],"="&amp;A53) = COUNTIFS(Table1[[#All],[Country Code]],"="&amp;A53,Table1[[#All],[QA status]],"="&amp;$K$38),"Ready for UAT", "QA in progress")</f>
        <v>Ready for UAT</v>
      </c>
      <c r="H53"/>
    </row>
    <row r="54" spans="1:9" ht="15">
      <c r="A54" s="148" t="s">
        <v>34</v>
      </c>
      <c r="B54" s="148">
        <v>1</v>
      </c>
      <c r="C54" s="148"/>
      <c r="D54" s="148"/>
      <c r="E54" s="148"/>
      <c r="F54" s="148">
        <v>1</v>
      </c>
      <c r="G54" s="144" t="str">
        <f>IF(COUNTIFS(Table1[[#All],[Country Code]],"="&amp;A54) = COUNTIFS(Table1[[#All],[Country Code]],"="&amp;A54,Table1[[#All],[QA status]],"="&amp;$K$38),"Ready for UAT", "QA in progress")</f>
        <v>Ready for UAT</v>
      </c>
      <c r="H54"/>
    </row>
    <row r="55" spans="1:9" ht="15">
      <c r="A55" s="148" t="s">
        <v>2</v>
      </c>
      <c r="B55" s="148">
        <v>52</v>
      </c>
      <c r="C55" s="148">
        <v>8</v>
      </c>
      <c r="D55" s="148">
        <v>25</v>
      </c>
      <c r="E55" s="148">
        <v>10</v>
      </c>
      <c r="F55" s="148">
        <v>95</v>
      </c>
      <c r="G55" s="145"/>
      <c r="H55"/>
    </row>
    <row r="56" spans="1:9">
      <c r="A56" s="142"/>
      <c r="B56" s="143"/>
      <c r="C56" s="143"/>
      <c r="D56" s="143"/>
      <c r="E56" s="143"/>
    </row>
    <row r="57" spans="1:9">
      <c r="A57" s="146" t="s">
        <v>43</v>
      </c>
      <c r="B57" s="143"/>
      <c r="C57" s="143"/>
      <c r="D57" s="143"/>
      <c r="E57" s="143"/>
    </row>
    <row r="58" spans="1:9">
      <c r="A58" s="142"/>
      <c r="B58" s="143"/>
      <c r="C58" s="143"/>
      <c r="D58" s="143"/>
      <c r="E58" s="143"/>
    </row>
    <row r="59" spans="1:9" ht="16.5" hidden="1">
      <c r="A59" s="88" t="s">
        <v>3</v>
      </c>
      <c r="B59" s="88" t="s">
        <v>44</v>
      </c>
      <c r="C59" s="87"/>
      <c r="D59" s="87"/>
      <c r="E59" s="87"/>
      <c r="F59" s="87"/>
      <c r="G59" s="87"/>
      <c r="H59" s="87"/>
      <c r="I59" s="87"/>
    </row>
    <row r="60" spans="1:9" ht="16.5">
      <c r="A60" s="88" t="s">
        <v>45</v>
      </c>
      <c r="B60" s="87" t="s">
        <v>6</v>
      </c>
      <c r="C60" s="87" t="s">
        <v>7</v>
      </c>
      <c r="D60" s="87" t="s">
        <v>8</v>
      </c>
      <c r="E60" s="87" t="s">
        <v>9</v>
      </c>
      <c r="F60" s="87" t="s">
        <v>11</v>
      </c>
      <c r="G60" s="87" t="s">
        <v>12</v>
      </c>
      <c r="H60" s="87" t="s">
        <v>10</v>
      </c>
      <c r="I60" s="87" t="s">
        <v>46</v>
      </c>
    </row>
    <row r="61" spans="1:9" ht="16.5">
      <c r="A61" s="87" t="s">
        <v>47</v>
      </c>
      <c r="B61" s="87">
        <v>10</v>
      </c>
      <c r="C61" s="87"/>
      <c r="D61" s="87">
        <v>2</v>
      </c>
      <c r="E61" s="87"/>
      <c r="F61" s="87">
        <v>11</v>
      </c>
      <c r="G61" s="87">
        <v>1</v>
      </c>
      <c r="H61" s="87">
        <v>4</v>
      </c>
      <c r="I61" s="87">
        <v>28</v>
      </c>
    </row>
    <row r="62" spans="1:9" ht="16.5">
      <c r="A62" s="87" t="s">
        <v>48</v>
      </c>
      <c r="B62" s="87">
        <v>1</v>
      </c>
      <c r="C62" s="87">
        <v>1</v>
      </c>
      <c r="D62" s="87"/>
      <c r="E62" s="87">
        <v>1</v>
      </c>
      <c r="F62" s="87">
        <v>19</v>
      </c>
      <c r="G62" s="87">
        <v>3</v>
      </c>
      <c r="H62" s="87"/>
      <c r="I62" s="87">
        <v>25</v>
      </c>
    </row>
    <row r="63" spans="1:9" ht="16.5">
      <c r="A63" s="87" t="s">
        <v>49</v>
      </c>
      <c r="B63" s="87">
        <v>1</v>
      </c>
      <c r="C63" s="87">
        <v>1</v>
      </c>
      <c r="D63" s="87"/>
      <c r="E63" s="87">
        <v>4</v>
      </c>
      <c r="F63" s="87">
        <v>15</v>
      </c>
      <c r="G63" s="87">
        <v>3</v>
      </c>
      <c r="H63" s="87"/>
      <c r="I63" s="87">
        <v>24</v>
      </c>
    </row>
    <row r="64" spans="1:9" ht="16.5">
      <c r="A64" s="87" t="s">
        <v>50</v>
      </c>
      <c r="B64" s="87">
        <v>6</v>
      </c>
      <c r="C64" s="87"/>
      <c r="D64" s="87"/>
      <c r="E64" s="87"/>
      <c r="F64" s="87">
        <v>7</v>
      </c>
      <c r="G64" s="87">
        <v>3</v>
      </c>
      <c r="H64" s="87">
        <v>2</v>
      </c>
      <c r="I64" s="87">
        <v>18</v>
      </c>
    </row>
    <row r="65" spans="1:20" ht="16.5">
      <c r="A65" s="87" t="s">
        <v>46</v>
      </c>
      <c r="B65" s="87">
        <v>18</v>
      </c>
      <c r="C65" s="87">
        <v>2</v>
      </c>
      <c r="D65" s="87">
        <v>2</v>
      </c>
      <c r="E65" s="87">
        <v>5</v>
      </c>
      <c r="F65" s="87">
        <v>52</v>
      </c>
      <c r="G65" s="87">
        <v>10</v>
      </c>
      <c r="H65" s="87">
        <v>6</v>
      </c>
      <c r="I65" s="87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46" t="s">
        <v>51</v>
      </c>
      <c r="B68"/>
      <c r="C68"/>
    </row>
    <row r="69" spans="1:20" ht="16.5" hidden="1">
      <c r="A69" s="88" t="s">
        <v>3</v>
      </c>
      <c r="B69" s="88" t="s">
        <v>44</v>
      </c>
      <c r="C69" s="87"/>
      <c r="D69" s="87"/>
      <c r="E69" s="87"/>
      <c r="F69" s="87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88" t="s">
        <v>45</v>
      </c>
      <c r="B70" s="87" t="s">
        <v>6</v>
      </c>
      <c r="C70" s="87" t="s">
        <v>7</v>
      </c>
      <c r="D70" s="87" t="s">
        <v>52</v>
      </c>
      <c r="E70" s="87" t="s">
        <v>53</v>
      </c>
      <c r="F70" s="87" t="s">
        <v>46</v>
      </c>
      <c r="G70"/>
      <c r="H70"/>
      <c r="I70"/>
      <c r="J70"/>
      <c r="K70" s="69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87" t="s">
        <v>47</v>
      </c>
      <c r="B71" s="87">
        <v>13</v>
      </c>
      <c r="C71" s="87">
        <v>11</v>
      </c>
      <c r="D71" s="87">
        <v>1</v>
      </c>
      <c r="E71" s="87">
        <v>3</v>
      </c>
      <c r="F71" s="87">
        <v>28</v>
      </c>
      <c r="G71"/>
      <c r="H71"/>
      <c r="I71"/>
      <c r="J71"/>
      <c r="K71" s="68" t="s">
        <v>6</v>
      </c>
      <c r="L71"/>
      <c r="M71"/>
      <c r="N71"/>
      <c r="O71"/>
      <c r="P71"/>
      <c r="Q71"/>
      <c r="R71"/>
      <c r="S71"/>
      <c r="T71"/>
    </row>
    <row r="72" spans="1:20" ht="16.5">
      <c r="A72" s="87" t="s">
        <v>48</v>
      </c>
      <c r="B72" s="87">
        <v>1</v>
      </c>
      <c r="C72" s="87"/>
      <c r="D72" s="87">
        <v>3</v>
      </c>
      <c r="E72" s="87">
        <v>21</v>
      </c>
      <c r="F72" s="87">
        <v>25</v>
      </c>
      <c r="G72"/>
      <c r="H72"/>
      <c r="I72"/>
      <c r="J72"/>
      <c r="K72" s="68" t="s">
        <v>7</v>
      </c>
      <c r="L72"/>
      <c r="M72"/>
      <c r="N72"/>
      <c r="O72"/>
      <c r="P72"/>
      <c r="Q72"/>
      <c r="R72"/>
      <c r="S72"/>
      <c r="T72"/>
    </row>
    <row r="73" spans="1:20" ht="16.5">
      <c r="A73" s="87" t="s">
        <v>49</v>
      </c>
      <c r="B73" s="87">
        <v>2</v>
      </c>
      <c r="C73" s="87"/>
      <c r="D73" s="87">
        <v>3</v>
      </c>
      <c r="E73" s="87">
        <v>19</v>
      </c>
      <c r="F73" s="87">
        <v>24</v>
      </c>
      <c r="G73"/>
      <c r="H73"/>
      <c r="I73"/>
      <c r="J73"/>
      <c r="K73" s="68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87" t="s">
        <v>50</v>
      </c>
      <c r="B74" s="87">
        <v>14</v>
      </c>
      <c r="C74" s="87"/>
      <c r="D74" s="87">
        <v>3</v>
      </c>
      <c r="E74" s="87">
        <v>1</v>
      </c>
      <c r="F74" s="87">
        <v>18</v>
      </c>
      <c r="G74"/>
      <c r="H74"/>
      <c r="I74"/>
      <c r="J74"/>
      <c r="K74" s="68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87" t="s">
        <v>46</v>
      </c>
      <c r="B75" s="87">
        <v>30</v>
      </c>
      <c r="C75" s="87">
        <v>11</v>
      </c>
      <c r="D75" s="87">
        <v>10</v>
      </c>
      <c r="E75" s="87">
        <v>44</v>
      </c>
      <c r="F75" s="87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4"/>
    <col min="2" max="2" width="12.7109375" style="24" bestFit="1" customWidth="1"/>
    <col min="3" max="3" width="15.42578125" style="24" bestFit="1" customWidth="1"/>
    <col min="4" max="4" width="25.7109375" style="24" bestFit="1" customWidth="1"/>
    <col min="5" max="5" width="15.28515625" style="24" bestFit="1" customWidth="1"/>
    <col min="6" max="6" width="18.7109375" style="24" bestFit="1" customWidth="1"/>
    <col min="7" max="7" width="10.42578125" style="24" customWidth="1"/>
    <col min="8" max="8" width="20.28515625" style="24" customWidth="1"/>
    <col min="9" max="16384" width="9.28515625" style="24"/>
  </cols>
  <sheetData>
    <row r="1" spans="1:8">
      <c r="A1" s="24" t="s">
        <v>296</v>
      </c>
      <c r="B1" s="35" t="s">
        <v>297</v>
      </c>
      <c r="C1" s="36" t="s">
        <v>298</v>
      </c>
      <c r="D1" s="37" t="s">
        <v>5</v>
      </c>
      <c r="E1" s="37" t="s">
        <v>299</v>
      </c>
      <c r="F1" s="36" t="s">
        <v>300</v>
      </c>
      <c r="G1" s="40" t="s">
        <v>301</v>
      </c>
      <c r="H1" s="41" t="s">
        <v>302</v>
      </c>
    </row>
    <row r="2" spans="1:8" s="27" customFormat="1">
      <c r="A2" s="79">
        <v>1</v>
      </c>
      <c r="B2" s="38" t="s">
        <v>303</v>
      </c>
      <c r="C2" s="39" t="s">
        <v>131</v>
      </c>
      <c r="D2" s="39" t="s">
        <v>20</v>
      </c>
      <c r="E2" s="39" t="s">
        <v>304</v>
      </c>
      <c r="F2" s="39" t="s">
        <v>304</v>
      </c>
    </row>
    <row r="3" spans="1:8" s="27" customFormat="1">
      <c r="A3" s="27">
        <v>2</v>
      </c>
      <c r="B3" s="38" t="s">
        <v>303</v>
      </c>
      <c r="C3" s="2" t="s">
        <v>132</v>
      </c>
      <c r="D3" s="2" t="s">
        <v>30</v>
      </c>
      <c r="E3" s="2" t="s">
        <v>305</v>
      </c>
      <c r="F3" s="2" t="s">
        <v>306</v>
      </c>
    </row>
    <row r="4" spans="1:8" ht="15" customHeight="1">
      <c r="A4" s="79">
        <v>3</v>
      </c>
      <c r="B4" s="38" t="s">
        <v>303</v>
      </c>
      <c r="C4" s="2" t="s">
        <v>133</v>
      </c>
      <c r="D4" s="2" t="s">
        <v>28</v>
      </c>
      <c r="E4" s="2" t="s">
        <v>307</v>
      </c>
      <c r="F4" s="2" t="s">
        <v>308</v>
      </c>
    </row>
    <row r="5" spans="1:8" ht="15" customHeight="1">
      <c r="A5" s="27">
        <v>4</v>
      </c>
      <c r="B5" s="38" t="s">
        <v>303</v>
      </c>
      <c r="C5" s="2" t="s">
        <v>136</v>
      </c>
      <c r="D5" s="2" t="s">
        <v>26</v>
      </c>
      <c r="E5" s="2" t="s">
        <v>304</v>
      </c>
      <c r="F5" s="2" t="s">
        <v>304</v>
      </c>
    </row>
    <row r="6" spans="1:8" ht="15" customHeight="1">
      <c r="A6" s="79">
        <v>5</v>
      </c>
      <c r="B6" s="38" t="s">
        <v>303</v>
      </c>
      <c r="C6" s="2" t="s">
        <v>138</v>
      </c>
      <c r="D6" s="2" t="s">
        <v>27</v>
      </c>
      <c r="E6" s="2" t="s">
        <v>304</v>
      </c>
      <c r="F6" s="2" t="s">
        <v>304</v>
      </c>
    </row>
    <row r="7" spans="1:8" ht="15" customHeight="1">
      <c r="A7" s="27">
        <v>6</v>
      </c>
      <c r="B7" s="38" t="s">
        <v>303</v>
      </c>
      <c r="C7" s="2" t="s">
        <v>139</v>
      </c>
      <c r="D7" s="2" t="s">
        <v>13</v>
      </c>
      <c r="E7" s="2" t="s">
        <v>304</v>
      </c>
      <c r="F7" s="2" t="s">
        <v>304</v>
      </c>
    </row>
    <row r="8" spans="1:8" ht="15" customHeight="1">
      <c r="A8" s="79">
        <v>7</v>
      </c>
      <c r="B8" s="38" t="s">
        <v>303</v>
      </c>
      <c r="C8" s="2" t="s">
        <v>141</v>
      </c>
      <c r="D8" s="2" t="s">
        <v>22</v>
      </c>
      <c r="E8" s="2" t="s">
        <v>309</v>
      </c>
      <c r="F8" s="2" t="s">
        <v>310</v>
      </c>
    </row>
    <row r="9" spans="1:8" ht="15" customHeight="1">
      <c r="A9" s="27">
        <v>8</v>
      </c>
      <c r="B9" s="38" t="s">
        <v>303</v>
      </c>
      <c r="C9" s="2" t="s">
        <v>142</v>
      </c>
      <c r="D9" s="2" t="s">
        <v>18</v>
      </c>
      <c r="E9" s="2" t="s">
        <v>311</v>
      </c>
      <c r="F9" s="2" t="s">
        <v>312</v>
      </c>
    </row>
    <row r="10" spans="1:8" ht="15" customHeight="1">
      <c r="A10" s="79">
        <v>9</v>
      </c>
      <c r="B10" s="38" t="s">
        <v>303</v>
      </c>
      <c r="C10" s="2" t="s">
        <v>143</v>
      </c>
      <c r="D10" s="2" t="s">
        <v>16</v>
      </c>
      <c r="E10" s="2" t="s">
        <v>313</v>
      </c>
      <c r="F10" s="2" t="s">
        <v>312</v>
      </c>
    </row>
    <row r="11" spans="1:8" ht="15" customHeight="1">
      <c r="A11" s="27">
        <v>10</v>
      </c>
      <c r="B11" s="80" t="s">
        <v>303</v>
      </c>
      <c r="C11" s="81" t="s">
        <v>314</v>
      </c>
      <c r="D11" s="81" t="s">
        <v>31</v>
      </c>
      <c r="E11" s="81" t="s">
        <v>313</v>
      </c>
      <c r="F11" s="81" t="s">
        <v>312</v>
      </c>
    </row>
    <row r="12" spans="1:8" ht="15" customHeight="1">
      <c r="A12" s="79">
        <v>11</v>
      </c>
      <c r="B12" s="24" t="s">
        <v>315</v>
      </c>
      <c r="C12" s="48" t="s">
        <v>147</v>
      </c>
      <c r="D12" s="24" t="s">
        <v>32</v>
      </c>
      <c r="E12" s="81" t="s">
        <v>313</v>
      </c>
      <c r="F12" s="24" t="s">
        <v>304</v>
      </c>
      <c r="G12" s="24" t="s">
        <v>316</v>
      </c>
      <c r="H12" s="24" t="s">
        <v>317</v>
      </c>
    </row>
    <row r="13" spans="1:8" ht="15" customHeight="1">
      <c r="A13" s="27">
        <v>12</v>
      </c>
      <c r="B13" s="24" t="s">
        <v>303</v>
      </c>
      <c r="C13" s="8" t="s">
        <v>148</v>
      </c>
      <c r="D13" s="24" t="s">
        <v>19</v>
      </c>
      <c r="E13" s="81" t="s">
        <v>313</v>
      </c>
      <c r="F13" s="81" t="s">
        <v>312</v>
      </c>
    </row>
    <row r="14" spans="1:8" ht="15" customHeight="1">
      <c r="A14" s="79">
        <v>13</v>
      </c>
      <c r="B14" s="24" t="s">
        <v>303</v>
      </c>
      <c r="C14" s="8" t="s">
        <v>149</v>
      </c>
      <c r="D14" s="24" t="s">
        <v>17</v>
      </c>
      <c r="E14" s="81" t="s">
        <v>313</v>
      </c>
      <c r="F14" s="81" t="s">
        <v>312</v>
      </c>
    </row>
    <row r="15" spans="1:8" ht="15" customHeight="1">
      <c r="A15" s="27">
        <v>14</v>
      </c>
      <c r="B15" s="24" t="s">
        <v>315</v>
      </c>
      <c r="C15" s="24" t="s">
        <v>150</v>
      </c>
      <c r="D15" s="24" t="s">
        <v>25</v>
      </c>
      <c r="E15" s="24" t="s">
        <v>318</v>
      </c>
      <c r="F15" s="24" t="s">
        <v>319</v>
      </c>
      <c r="G15" s="24" t="s">
        <v>316</v>
      </c>
      <c r="H15" s="24" t="s">
        <v>317</v>
      </c>
    </row>
    <row r="16" spans="1:8" ht="15" customHeight="1">
      <c r="A16" s="79">
        <v>15</v>
      </c>
      <c r="B16" s="24" t="s">
        <v>315</v>
      </c>
      <c r="C16" s="24" t="s">
        <v>151</v>
      </c>
      <c r="D16" s="24" t="s">
        <v>24</v>
      </c>
      <c r="E16" s="24" t="s">
        <v>320</v>
      </c>
      <c r="F16" s="24" t="s">
        <v>321</v>
      </c>
      <c r="G16" s="24" t="s">
        <v>316</v>
      </c>
      <c r="H16" s="24" t="s">
        <v>317</v>
      </c>
    </row>
    <row r="17" spans="1:8" ht="15" customHeight="1">
      <c r="A17" s="27">
        <v>16</v>
      </c>
      <c r="B17" s="24" t="s">
        <v>303</v>
      </c>
      <c r="C17" s="47" t="s">
        <v>153</v>
      </c>
      <c r="D17" s="24" t="s">
        <v>29</v>
      </c>
      <c r="E17" s="81" t="s">
        <v>313</v>
      </c>
      <c r="F17" s="81" t="s">
        <v>312</v>
      </c>
    </row>
    <row r="18" spans="1:8" ht="15" customHeight="1">
      <c r="A18" s="24">
        <v>17</v>
      </c>
      <c r="B18" s="24" t="s">
        <v>315</v>
      </c>
      <c r="C18" s="24" t="s">
        <v>154</v>
      </c>
      <c r="D18" s="24" t="s">
        <v>33</v>
      </c>
      <c r="E18" s="24" t="s">
        <v>322</v>
      </c>
      <c r="F18" s="24" t="s">
        <v>323</v>
      </c>
      <c r="G18" s="24" t="s">
        <v>316</v>
      </c>
      <c r="H18" s="24" t="s">
        <v>317</v>
      </c>
    </row>
    <row r="19" spans="1:8" ht="15" customHeight="1">
      <c r="A19" s="24">
        <v>18</v>
      </c>
      <c r="B19" s="24" t="s">
        <v>303</v>
      </c>
      <c r="C19" s="24" t="s">
        <v>156</v>
      </c>
      <c r="D19" s="24" t="s">
        <v>34</v>
      </c>
      <c r="E19" s="24" t="s">
        <v>324</v>
      </c>
      <c r="F19" s="24" t="s">
        <v>325</v>
      </c>
    </row>
    <row r="20" spans="1:8" ht="15" customHeight="1">
      <c r="A20" s="24">
        <v>19</v>
      </c>
      <c r="B20" s="24" t="s">
        <v>326</v>
      </c>
      <c r="C20" s="24" t="s">
        <v>327</v>
      </c>
      <c r="D20" s="24" t="s">
        <v>15</v>
      </c>
      <c r="E20" s="24" t="s">
        <v>304</v>
      </c>
      <c r="F20" s="24" t="s">
        <v>304</v>
      </c>
    </row>
    <row r="21" spans="1:8" ht="15" customHeight="1">
      <c r="A21" s="24">
        <v>20</v>
      </c>
      <c r="B21" s="24" t="s">
        <v>326</v>
      </c>
      <c r="C21" s="24" t="s">
        <v>328</v>
      </c>
      <c r="D21" s="24" t="s">
        <v>21</v>
      </c>
      <c r="E21" s="24" t="s">
        <v>329</v>
      </c>
      <c r="F21" s="24" t="s">
        <v>304</v>
      </c>
      <c r="G21" s="24" t="s">
        <v>330</v>
      </c>
    </row>
    <row r="22" spans="1:8" ht="15" customHeight="1">
      <c r="A22" s="24">
        <v>21</v>
      </c>
      <c r="B22" s="24" t="s">
        <v>326</v>
      </c>
      <c r="C22" s="24" t="s">
        <v>331</v>
      </c>
      <c r="D22" s="24" t="s">
        <v>23</v>
      </c>
      <c r="E22" s="24" t="s">
        <v>332</v>
      </c>
      <c r="F22" s="24" t="s">
        <v>333</v>
      </c>
      <c r="G22" s="24" t="s">
        <v>330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187" t="s">
        <v>334</v>
      </c>
      <c r="C1" s="187"/>
      <c r="D1" s="187"/>
    </row>
    <row r="2" spans="1:4">
      <c r="A2" s="5"/>
      <c r="B2" s="11" t="s">
        <v>335</v>
      </c>
      <c r="C2" s="11" t="s">
        <v>159</v>
      </c>
      <c r="D2" s="11" t="s">
        <v>160</v>
      </c>
    </row>
    <row r="3" spans="1:4">
      <c r="A3" s="5"/>
      <c r="B3" s="12" t="s">
        <v>336</v>
      </c>
      <c r="C3" s="13"/>
      <c r="D3" s="13"/>
    </row>
    <row r="4" spans="1:4">
      <c r="A4" s="5"/>
      <c r="B4" s="12" t="s">
        <v>337</v>
      </c>
      <c r="C4" s="13"/>
      <c r="D4" s="13"/>
    </row>
    <row r="5" spans="1:4">
      <c r="A5" s="5"/>
      <c r="B5" s="14" t="s">
        <v>169</v>
      </c>
      <c r="C5" s="15"/>
      <c r="D5" s="15"/>
    </row>
    <row r="6" spans="1:4">
      <c r="A6" s="5"/>
      <c r="B6" s="12" t="s">
        <v>338</v>
      </c>
      <c r="C6" s="13"/>
      <c r="D6" s="13"/>
    </row>
    <row r="7" spans="1:4">
      <c r="A7" s="5"/>
      <c r="B7" s="12" t="s">
        <v>172</v>
      </c>
      <c r="C7" s="13"/>
      <c r="D7" s="13"/>
    </row>
    <row r="8" spans="1:4">
      <c r="A8" s="5"/>
      <c r="B8" s="14" t="s">
        <v>339</v>
      </c>
      <c r="C8" s="15"/>
      <c r="D8" s="15"/>
    </row>
    <row r="9" spans="1:4" ht="30" customHeight="1">
      <c r="A9" s="5"/>
      <c r="B9" s="188"/>
      <c r="C9" s="188"/>
      <c r="D9" s="188"/>
    </row>
    <row r="10" spans="1:4">
      <c r="A10" s="5"/>
      <c r="B10" s="186"/>
      <c r="C10" s="186"/>
      <c r="D10" s="186"/>
    </row>
    <row r="11" spans="1:4">
      <c r="A11" s="5"/>
      <c r="B11" s="186"/>
      <c r="C11" s="186"/>
      <c r="D11" s="186"/>
    </row>
    <row r="12" spans="1:4">
      <c r="A12" s="5"/>
      <c r="B12" s="186"/>
      <c r="C12" s="186"/>
      <c r="D12" s="186"/>
    </row>
    <row r="13" spans="1:4">
      <c r="A13" s="5"/>
      <c r="B13" s="186"/>
      <c r="C13" s="186"/>
      <c r="D13" s="186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340</v>
      </c>
      <c r="D1" s="22" t="s">
        <v>341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4" sqref="A4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16" t="s">
        <v>58</v>
      </c>
      <c r="B1" s="117" t="s">
        <v>342</v>
      </c>
      <c r="C1" s="117" t="s">
        <v>343</v>
      </c>
      <c r="D1" s="117" t="s">
        <v>344</v>
      </c>
      <c r="E1" s="117" t="s">
        <v>345</v>
      </c>
      <c r="F1" s="118" t="s">
        <v>128</v>
      </c>
      <c r="G1" s="78" t="s">
        <v>346</v>
      </c>
    </row>
    <row r="2" spans="1:7">
      <c r="A2" s="119" t="s">
        <v>13</v>
      </c>
      <c r="B2" s="120" t="s">
        <v>94</v>
      </c>
      <c r="C2" s="120" t="s">
        <v>347</v>
      </c>
      <c r="D2" s="120" t="s">
        <v>348</v>
      </c>
      <c r="E2" s="123" t="s">
        <v>349</v>
      </c>
      <c r="F2" s="8" t="s">
        <v>135</v>
      </c>
      <c r="G2" t="s">
        <v>350</v>
      </c>
    </row>
    <row r="3" spans="1:7">
      <c r="A3" s="119" t="s">
        <v>356</v>
      </c>
      <c r="B3" s="120" t="s">
        <v>106</v>
      </c>
      <c r="C3" s="120" t="s">
        <v>365</v>
      </c>
      <c r="D3" s="120"/>
      <c r="E3" s="120"/>
      <c r="F3" s="8" t="s">
        <v>351</v>
      </c>
    </row>
    <row r="4" spans="1:7">
      <c r="A4" s="119" t="s">
        <v>356</v>
      </c>
      <c r="B4" s="120" t="s">
        <v>82</v>
      </c>
      <c r="C4" s="120" t="s">
        <v>366</v>
      </c>
      <c r="D4" s="120"/>
      <c r="E4" s="120"/>
      <c r="F4" s="8" t="s">
        <v>351</v>
      </c>
    </row>
    <row r="5" spans="1:7">
      <c r="A5" s="119"/>
      <c r="B5" s="120"/>
      <c r="C5" s="120"/>
      <c r="D5" s="120"/>
      <c r="E5" s="120"/>
      <c r="F5" s="8"/>
    </row>
    <row r="6" spans="1:7">
      <c r="A6" s="119"/>
      <c r="B6" s="120"/>
      <c r="C6" s="120"/>
      <c r="D6" s="120"/>
      <c r="E6" s="120"/>
      <c r="F6" s="8"/>
    </row>
    <row r="7" spans="1:7">
      <c r="A7" s="119"/>
      <c r="B7" s="120"/>
      <c r="C7" s="120"/>
      <c r="D7" s="120"/>
      <c r="E7" s="120"/>
      <c r="F7" s="8"/>
    </row>
    <row r="8" spans="1:7" ht="15.75" thickBot="1">
      <c r="A8" s="119"/>
      <c r="B8" s="120"/>
      <c r="C8" s="120"/>
      <c r="D8" s="120"/>
      <c r="E8" s="120"/>
      <c r="F8" s="8"/>
    </row>
    <row r="9" spans="1:7" ht="15.75" thickBot="1">
      <c r="A9" s="119"/>
      <c r="B9" s="120"/>
      <c r="C9" s="120"/>
      <c r="D9" s="120"/>
      <c r="E9" s="5"/>
      <c r="F9" s="8"/>
    </row>
    <row r="10" spans="1:7" ht="15.75" thickBot="1">
      <c r="A10" s="119"/>
      <c r="B10" s="120"/>
      <c r="C10" s="120"/>
      <c r="D10" s="120"/>
      <c r="E10" s="120"/>
      <c r="F10" s="8"/>
    </row>
    <row r="11" spans="1:7" ht="15.75" thickBot="1">
      <c r="A11" s="119"/>
      <c r="B11" s="120"/>
      <c r="C11" s="120"/>
      <c r="D11" s="120"/>
      <c r="E11" s="5"/>
      <c r="F11" s="8"/>
    </row>
    <row r="12" spans="1:7" ht="15.75" thickBot="1">
      <c r="A12" s="119"/>
      <c r="B12" s="120"/>
      <c r="C12" s="120"/>
      <c r="D12" s="120"/>
      <c r="E12" s="120"/>
      <c r="F12" s="8"/>
    </row>
    <row r="13" spans="1:7">
      <c r="A13" s="119"/>
      <c r="B13" s="120"/>
      <c r="C13" s="120"/>
      <c r="D13" s="120"/>
      <c r="E13" s="120"/>
      <c r="F13" s="8"/>
    </row>
    <row r="14" spans="1:7">
      <c r="A14" s="119"/>
      <c r="B14" s="120"/>
      <c r="C14" s="120"/>
      <c r="D14" s="120"/>
      <c r="E14" s="120"/>
      <c r="F14" s="8"/>
    </row>
    <row r="15" spans="1:7">
      <c r="A15" s="119"/>
      <c r="B15" s="120"/>
      <c r="C15" s="120"/>
      <c r="D15" s="120"/>
      <c r="E15" s="120"/>
      <c r="F15" s="8"/>
    </row>
    <row r="16" spans="1:7">
      <c r="A16" s="119"/>
      <c r="B16" s="120"/>
      <c r="C16" s="120"/>
      <c r="D16" s="120"/>
      <c r="E16" s="120"/>
      <c r="F16" s="8"/>
    </row>
    <row r="17" spans="1:6">
      <c r="A17" s="121"/>
      <c r="B17" s="122"/>
      <c r="C17" s="122"/>
      <c r="D17" s="122"/>
      <c r="E17" s="5"/>
      <c r="F17" s="8"/>
    </row>
    <row r="18" spans="1:6" ht="14.65" customHeight="1">
      <c r="A18" s="8"/>
      <c r="B18" s="189"/>
      <c r="C18" s="8"/>
      <c r="D18" s="7"/>
      <c r="E18" s="7"/>
      <c r="F18" s="8"/>
    </row>
    <row r="19" spans="1:6" ht="14.65" customHeight="1">
      <c r="A19" s="8"/>
      <c r="B19" s="189"/>
      <c r="C19" s="8"/>
      <c r="D19" s="7"/>
      <c r="E19" s="7"/>
      <c r="F19" s="8"/>
    </row>
    <row r="20" spans="1:6" ht="14.65" customHeight="1">
      <c r="A20" s="8"/>
      <c r="B20" s="189"/>
      <c r="C20" s="8"/>
      <c r="D20" s="7"/>
      <c r="E20" s="7"/>
      <c r="F20" s="8"/>
    </row>
    <row r="21" spans="1:6" ht="14.65" customHeight="1">
      <c r="A21" s="8"/>
      <c r="B21" s="189"/>
      <c r="C21" s="8"/>
      <c r="D21" s="7"/>
      <c r="E21" s="7"/>
      <c r="F21" s="8"/>
    </row>
    <row r="22" spans="1:6" ht="14.65" customHeight="1">
      <c r="A22" s="8"/>
      <c r="B22" s="189"/>
      <c r="C22" s="8"/>
      <c r="D22" s="7"/>
      <c r="E22" s="7"/>
      <c r="F22" s="8"/>
    </row>
    <row r="23" spans="1:6" ht="14.65" customHeight="1">
      <c r="A23" s="8"/>
      <c r="B23" s="189"/>
      <c r="C23" s="8"/>
      <c r="D23" s="7"/>
      <c r="E23" s="7"/>
      <c r="F23" s="8"/>
    </row>
    <row r="24" spans="1:6" ht="14.65" customHeight="1">
      <c r="A24" s="8"/>
      <c r="B24" s="189"/>
      <c r="C24" s="8"/>
      <c r="D24" s="7"/>
      <c r="E24" s="7"/>
      <c r="F24" s="8"/>
    </row>
    <row r="25" spans="1:6" ht="14.65" customHeight="1">
      <c r="A25" s="8"/>
      <c r="B25" s="189"/>
      <c r="C25" s="8"/>
      <c r="D25" s="7"/>
      <c r="E25" s="7"/>
      <c r="F25" s="8"/>
    </row>
    <row r="26" spans="1:6">
      <c r="A26" s="8"/>
      <c r="B26" s="8"/>
      <c r="C26" s="8"/>
      <c r="D26" s="7"/>
      <c r="E26" s="7"/>
      <c r="F26" s="8"/>
    </row>
    <row r="27" spans="1:6" ht="195.75" customHeight="1">
      <c r="A27" s="6"/>
      <c r="C27" s="131"/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4" t="s">
        <v>296</v>
      </c>
      <c r="B1" s="135" t="s">
        <v>58</v>
      </c>
      <c r="C1" s="136" t="s">
        <v>210</v>
      </c>
      <c r="D1" s="136" t="s">
        <v>352</v>
      </c>
    </row>
    <row r="2" spans="1:4">
      <c r="A2" s="24">
        <v>1</v>
      </c>
      <c r="B2" s="137" t="s">
        <v>19</v>
      </c>
      <c r="C2" s="138" t="s">
        <v>89</v>
      </c>
      <c r="D2" s="24" t="s">
        <v>353</v>
      </c>
    </row>
    <row r="3" spans="1:4">
      <c r="A3" s="24">
        <v>2</v>
      </c>
      <c r="B3" s="139" t="s">
        <v>17</v>
      </c>
      <c r="C3" s="140" t="s">
        <v>91</v>
      </c>
      <c r="D3" s="24" t="s">
        <v>354</v>
      </c>
    </row>
    <row r="4" spans="1:4">
      <c r="A4" s="24">
        <v>3</v>
      </c>
      <c r="B4" s="137" t="s">
        <v>17</v>
      </c>
      <c r="C4" s="138" t="s">
        <v>97</v>
      </c>
      <c r="D4" s="24" t="s">
        <v>353</v>
      </c>
    </row>
    <row r="5" spans="1:4">
      <c r="A5" s="24">
        <v>4</v>
      </c>
      <c r="B5" s="141" t="s">
        <v>28</v>
      </c>
      <c r="C5" s="26" t="s">
        <v>113</v>
      </c>
      <c r="D5" s="24" t="s">
        <v>355</v>
      </c>
    </row>
    <row r="6" spans="1:4">
      <c r="A6" s="24">
        <v>5</v>
      </c>
      <c r="B6" s="141" t="s">
        <v>15</v>
      </c>
      <c r="C6" s="26" t="s">
        <v>113</v>
      </c>
      <c r="D6" s="24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showGridLines="0" tabSelected="1" topLeftCell="F7" zoomScale="95" zoomScaleNormal="95" workbookViewId="0">
      <selection activeCell="G15" sqref="G15"/>
    </sheetView>
  </sheetViews>
  <sheetFormatPr defaultColWidth="29" defaultRowHeight="15" customHeight="1"/>
  <cols>
    <col min="1" max="1" width="6.5703125" style="67" bestFit="1" customWidth="1"/>
    <col min="2" max="3" width="11.140625" bestFit="1" customWidth="1"/>
    <col min="4" max="4" width="8.42578125" bestFit="1" customWidth="1"/>
    <col min="5" max="5" width="11" style="6" bestFit="1" customWidth="1"/>
    <col min="6" max="6" width="36.85546875" bestFit="1" customWidth="1"/>
    <col min="7" max="7" width="38.5703125" style="6" bestFit="1" customWidth="1"/>
    <col min="8" max="8" width="39" style="6" customWidth="1"/>
    <col min="9" max="9" width="11.85546875" bestFit="1" customWidth="1"/>
    <col min="10" max="10" width="10.140625" bestFit="1" customWidth="1"/>
    <col min="11" max="11" width="9" bestFit="1" customWidth="1"/>
    <col min="12" max="12" width="24.28515625" style="77" bestFit="1" customWidth="1"/>
    <col min="13" max="13" width="15.85546875" style="6" bestFit="1" customWidth="1"/>
    <col min="14" max="14" width="13.42578125" bestFit="1" customWidth="1"/>
    <col min="15" max="15" width="16.7109375" bestFit="1" customWidth="1"/>
    <col min="16" max="16" width="13.140625" bestFit="1" customWidth="1"/>
    <col min="17" max="17" width="17.5703125" bestFit="1" customWidth="1"/>
    <col min="18" max="18" width="25.5703125" bestFit="1" customWidth="1"/>
    <col min="19" max="19" width="22.85546875" style="45" bestFit="1" customWidth="1"/>
    <col min="20" max="20" width="21.85546875" bestFit="1" customWidth="1"/>
    <col min="21" max="21" width="19.85546875" bestFit="1" customWidth="1"/>
    <col min="22" max="22" width="21.7109375" bestFit="1" customWidth="1"/>
    <col min="23" max="23" width="19.42578125" bestFit="1" customWidth="1"/>
    <col min="24" max="24" width="26.85546875" style="71" bestFit="1" customWidth="1"/>
    <col min="25" max="25" width="15.42578125" bestFit="1" customWidth="1"/>
    <col min="26" max="26" width="15.28515625" bestFit="1" customWidth="1"/>
  </cols>
  <sheetData>
    <row r="1" spans="1:27" s="73" customFormat="1" ht="28.5" customHeight="1">
      <c r="A1" s="154" t="s">
        <v>55</v>
      </c>
      <c r="B1" s="155" t="s">
        <v>56</v>
      </c>
      <c r="C1" s="155" t="s">
        <v>57</v>
      </c>
      <c r="D1" s="155" t="s">
        <v>58</v>
      </c>
      <c r="E1" s="155" t="s">
        <v>59</v>
      </c>
      <c r="F1" s="155" t="s">
        <v>60</v>
      </c>
      <c r="G1" s="155" t="s">
        <v>61</v>
      </c>
      <c r="H1" s="155" t="s">
        <v>62</v>
      </c>
      <c r="I1" s="155" t="s">
        <v>63</v>
      </c>
      <c r="J1" s="155" t="s">
        <v>64</v>
      </c>
      <c r="K1" s="155" t="s">
        <v>65</v>
      </c>
      <c r="L1" s="156" t="s">
        <v>66</v>
      </c>
      <c r="M1" s="155" t="s">
        <v>67</v>
      </c>
      <c r="N1" s="155" t="s">
        <v>68</v>
      </c>
      <c r="O1" s="155" t="s">
        <v>69</v>
      </c>
      <c r="P1" s="155" t="s">
        <v>70</v>
      </c>
      <c r="Q1" s="157" t="s">
        <v>71</v>
      </c>
      <c r="R1" s="157" t="s">
        <v>72</v>
      </c>
      <c r="S1" s="157" t="s">
        <v>73</v>
      </c>
      <c r="T1" s="155" t="s">
        <v>74</v>
      </c>
      <c r="U1" s="155" t="s">
        <v>75</v>
      </c>
      <c r="V1" s="155" t="s">
        <v>76</v>
      </c>
      <c r="W1" s="155" t="s">
        <v>77</v>
      </c>
      <c r="X1" s="155" t="s">
        <v>78</v>
      </c>
      <c r="Y1" s="155" t="s">
        <v>79</v>
      </c>
      <c r="Z1" s="158" t="s">
        <v>80</v>
      </c>
      <c r="AA1" s="72"/>
    </row>
    <row r="2" spans="1:27" s="7" customFormat="1" ht="15" customHeight="1">
      <c r="A2" s="159">
        <v>1</v>
      </c>
      <c r="B2" s="160" t="s">
        <v>81</v>
      </c>
      <c r="C2" s="160"/>
      <c r="D2" s="160" t="s">
        <v>21</v>
      </c>
      <c r="E2" s="161" t="s">
        <v>82</v>
      </c>
      <c r="F2" s="153" t="s">
        <v>83</v>
      </c>
      <c r="G2" s="162" t="s">
        <v>84</v>
      </c>
      <c r="H2" s="162" t="s">
        <v>85</v>
      </c>
      <c r="I2" s="160" t="s">
        <v>86</v>
      </c>
      <c r="J2" s="160" t="s">
        <v>48</v>
      </c>
      <c r="K2" s="160">
        <v>1</v>
      </c>
      <c r="L2" s="163">
        <v>2</v>
      </c>
      <c r="M2" s="162" t="s">
        <v>87</v>
      </c>
      <c r="N2" s="160" t="s">
        <v>88</v>
      </c>
      <c r="O2" s="160"/>
      <c r="P2" s="164"/>
      <c r="Q2" s="165" t="s">
        <v>53</v>
      </c>
      <c r="R2" s="160"/>
      <c r="S2" s="166" t="s">
        <v>39</v>
      </c>
      <c r="T2" s="160"/>
      <c r="U2" s="160"/>
      <c r="V2" s="160"/>
      <c r="W2" s="160"/>
      <c r="X2" s="166"/>
      <c r="Y2" s="160"/>
      <c r="Z2" s="167"/>
      <c r="AA2" s="44"/>
    </row>
    <row r="3" spans="1:27" s="7" customFormat="1" ht="51.75">
      <c r="A3" s="159">
        <v>2</v>
      </c>
      <c r="B3" s="160"/>
      <c r="C3" s="160"/>
      <c r="D3" s="160" t="s">
        <v>356</v>
      </c>
      <c r="E3" s="168" t="s">
        <v>101</v>
      </c>
      <c r="F3" s="153" t="s">
        <v>102</v>
      </c>
      <c r="G3" s="160" t="s">
        <v>357</v>
      </c>
      <c r="H3" s="160" t="s">
        <v>358</v>
      </c>
      <c r="I3" s="160" t="s">
        <v>93</v>
      </c>
      <c r="J3" s="160" t="s">
        <v>50</v>
      </c>
      <c r="K3" s="160">
        <v>4</v>
      </c>
      <c r="L3" s="169"/>
      <c r="M3" s="162" t="s">
        <v>359</v>
      </c>
      <c r="N3" s="160"/>
      <c r="O3" s="160"/>
      <c r="P3" s="164"/>
      <c r="Q3" s="165"/>
      <c r="R3" s="160"/>
      <c r="S3" s="166"/>
      <c r="T3" s="160"/>
      <c r="U3" s="160"/>
      <c r="V3" s="160"/>
      <c r="W3" s="160"/>
      <c r="X3" s="166"/>
      <c r="Y3" s="160"/>
      <c r="Z3" s="167"/>
      <c r="AA3" s="44"/>
    </row>
    <row r="4" spans="1:27" s="7" customFormat="1" ht="35.1" customHeight="1">
      <c r="A4" s="159">
        <v>3</v>
      </c>
      <c r="B4" s="160"/>
      <c r="C4" s="160"/>
      <c r="D4" s="160" t="s">
        <v>356</v>
      </c>
      <c r="E4" s="168" t="s">
        <v>119</v>
      </c>
      <c r="F4" s="153" t="s">
        <v>120</v>
      </c>
      <c r="G4" s="160" t="s">
        <v>361</v>
      </c>
      <c r="H4" s="160" t="s">
        <v>358</v>
      </c>
      <c r="I4" s="160" t="s">
        <v>86</v>
      </c>
      <c r="J4" s="160" t="s">
        <v>50</v>
      </c>
      <c r="K4" s="160">
        <v>1</v>
      </c>
      <c r="L4" s="163"/>
      <c r="M4" s="162" t="s">
        <v>360</v>
      </c>
      <c r="N4" s="160"/>
      <c r="O4" s="160"/>
      <c r="P4" s="164"/>
      <c r="Q4" s="165"/>
      <c r="R4" s="160"/>
      <c r="S4" s="166"/>
      <c r="T4" s="160"/>
      <c r="U4" s="160"/>
      <c r="V4" s="160"/>
      <c r="W4" s="160"/>
      <c r="X4" s="166"/>
      <c r="Y4" s="160"/>
      <c r="Z4" s="167"/>
      <c r="AA4" s="44"/>
    </row>
    <row r="5" spans="1:27" s="7" customFormat="1" ht="36.950000000000003" customHeight="1">
      <c r="A5" s="159">
        <v>4</v>
      </c>
      <c r="B5" s="160"/>
      <c r="C5" s="160"/>
      <c r="D5" s="160" t="s">
        <v>356</v>
      </c>
      <c r="E5" s="168" t="s">
        <v>90</v>
      </c>
      <c r="F5" s="153" t="s">
        <v>109</v>
      </c>
      <c r="G5" s="153" t="s">
        <v>362</v>
      </c>
      <c r="H5" s="162" t="s">
        <v>358</v>
      </c>
      <c r="I5" s="160" t="s">
        <v>86</v>
      </c>
      <c r="J5" s="160" t="s">
        <v>50</v>
      </c>
      <c r="K5" s="160">
        <v>1</v>
      </c>
      <c r="L5" s="169"/>
      <c r="M5" s="162" t="s">
        <v>360</v>
      </c>
      <c r="N5" s="160"/>
      <c r="O5" s="160"/>
      <c r="P5" s="164"/>
      <c r="Q5" s="160"/>
      <c r="R5" s="160"/>
      <c r="S5" s="166"/>
      <c r="T5" s="160"/>
      <c r="U5" s="160"/>
      <c r="V5" s="160"/>
      <c r="W5" s="160"/>
      <c r="X5" s="166"/>
      <c r="Y5" s="160"/>
      <c r="Z5" s="167"/>
      <c r="AA5" s="44"/>
    </row>
    <row r="6" spans="1:27" s="7" customFormat="1" ht="39.6" customHeight="1">
      <c r="A6" s="159">
        <v>5</v>
      </c>
      <c r="B6" s="160"/>
      <c r="C6" s="160"/>
      <c r="D6" s="160" t="s">
        <v>356</v>
      </c>
      <c r="E6" s="168" t="s">
        <v>106</v>
      </c>
      <c r="F6" s="153" t="s">
        <v>107</v>
      </c>
      <c r="G6" s="153" t="s">
        <v>363</v>
      </c>
      <c r="H6" s="162" t="s">
        <v>358</v>
      </c>
      <c r="I6" s="160" t="s">
        <v>86</v>
      </c>
      <c r="J6" s="160" t="s">
        <v>367</v>
      </c>
      <c r="K6" s="160">
        <v>1</v>
      </c>
      <c r="L6" s="163"/>
      <c r="M6" s="162" t="s">
        <v>360</v>
      </c>
      <c r="N6" s="160"/>
      <c r="O6" s="160"/>
      <c r="P6" s="164"/>
      <c r="Q6" s="165"/>
      <c r="R6" s="160"/>
      <c r="S6" s="166"/>
      <c r="T6" s="160"/>
      <c r="U6" s="160"/>
      <c r="V6" s="160"/>
      <c r="W6" s="160"/>
      <c r="X6" s="166"/>
      <c r="Y6" s="160"/>
      <c r="Z6" s="167"/>
      <c r="AA6" s="44"/>
    </row>
    <row r="7" spans="1:27" s="7" customFormat="1" ht="30" customHeight="1">
      <c r="A7" s="159">
        <v>6</v>
      </c>
      <c r="B7" s="165"/>
      <c r="C7" s="165"/>
      <c r="D7" s="165" t="s">
        <v>356</v>
      </c>
      <c r="E7" s="168" t="s">
        <v>82</v>
      </c>
      <c r="F7" s="153" t="s">
        <v>83</v>
      </c>
      <c r="G7" s="153" t="s">
        <v>364</v>
      </c>
      <c r="H7" s="168" t="s">
        <v>358</v>
      </c>
      <c r="I7" s="165" t="s">
        <v>86</v>
      </c>
      <c r="J7" s="160" t="s">
        <v>367</v>
      </c>
      <c r="K7" s="165">
        <v>1</v>
      </c>
      <c r="L7" s="163"/>
      <c r="M7" s="162" t="s">
        <v>360</v>
      </c>
      <c r="N7" s="165"/>
      <c r="O7" s="165"/>
      <c r="P7" s="164"/>
      <c r="Q7" s="160"/>
      <c r="R7" s="165"/>
      <c r="S7" s="170"/>
      <c r="T7" s="165"/>
      <c r="U7" s="165"/>
      <c r="V7" s="165"/>
      <c r="W7" s="165"/>
      <c r="X7" s="170"/>
      <c r="Y7" s="165"/>
      <c r="Z7" s="171"/>
      <c r="AA7" s="44"/>
    </row>
    <row r="8" spans="1:27" s="7" customFormat="1" ht="23.25" customHeight="1">
      <c r="A8" s="159">
        <v>7</v>
      </c>
      <c r="B8" s="165"/>
      <c r="C8" s="165"/>
      <c r="D8" s="165" t="s">
        <v>29</v>
      </c>
      <c r="E8" s="172" t="s">
        <v>91</v>
      </c>
      <c r="F8" s="153" t="s">
        <v>374</v>
      </c>
      <c r="G8" s="153" t="s">
        <v>375</v>
      </c>
      <c r="H8" s="168" t="s">
        <v>404</v>
      </c>
      <c r="I8" s="165" t="s">
        <v>401</v>
      </c>
      <c r="J8" s="165" t="s">
        <v>402</v>
      </c>
      <c r="K8" s="165">
        <v>8</v>
      </c>
      <c r="L8" s="169" t="s">
        <v>403</v>
      </c>
      <c r="M8" s="162" t="s">
        <v>396</v>
      </c>
      <c r="N8" s="165"/>
      <c r="O8" s="165"/>
      <c r="P8" s="164"/>
      <c r="Q8" s="160"/>
      <c r="R8" s="165"/>
      <c r="S8" s="170"/>
      <c r="T8" s="165"/>
      <c r="U8" s="165"/>
      <c r="V8" s="165"/>
      <c r="W8" s="165"/>
      <c r="X8" s="170"/>
      <c r="Y8" s="165"/>
      <c r="Z8" s="171"/>
      <c r="AA8" s="44"/>
    </row>
    <row r="9" spans="1:27" s="7" customFormat="1" ht="29.25" customHeight="1">
      <c r="A9" s="159">
        <v>8</v>
      </c>
      <c r="B9" s="165"/>
      <c r="C9" s="165"/>
      <c r="D9" s="165" t="s">
        <v>29</v>
      </c>
      <c r="E9" s="172" t="s">
        <v>368</v>
      </c>
      <c r="F9" s="153" t="s">
        <v>376</v>
      </c>
      <c r="G9" s="153" t="s">
        <v>377</v>
      </c>
      <c r="H9" s="168" t="s">
        <v>358</v>
      </c>
      <c r="I9" s="165" t="s">
        <v>93</v>
      </c>
      <c r="J9" s="165" t="s">
        <v>367</v>
      </c>
      <c r="K9" s="165">
        <v>6</v>
      </c>
      <c r="L9" s="163" t="s">
        <v>403</v>
      </c>
      <c r="M9" s="162" t="s">
        <v>397</v>
      </c>
      <c r="N9" s="165"/>
      <c r="O9" s="165"/>
      <c r="P9" s="164"/>
      <c r="Q9" s="160"/>
      <c r="R9" s="165"/>
      <c r="S9" s="170"/>
      <c r="T9" s="165"/>
      <c r="U9" s="165"/>
      <c r="V9" s="165"/>
      <c r="W9" s="165"/>
      <c r="X9" s="170"/>
      <c r="Y9" s="165"/>
      <c r="Z9" s="171"/>
      <c r="AA9" s="44"/>
    </row>
    <row r="10" spans="1:27" s="7" customFormat="1" ht="15" customHeight="1">
      <c r="A10" s="159">
        <v>9</v>
      </c>
      <c r="B10" s="165"/>
      <c r="C10" s="165"/>
      <c r="D10" s="165" t="s">
        <v>29</v>
      </c>
      <c r="E10" s="172" t="s">
        <v>110</v>
      </c>
      <c r="F10" s="153" t="s">
        <v>378</v>
      </c>
      <c r="G10" s="153" t="s">
        <v>379</v>
      </c>
      <c r="H10" s="168" t="s">
        <v>358</v>
      </c>
      <c r="I10" s="165" t="s">
        <v>86</v>
      </c>
      <c r="J10" s="165" t="s">
        <v>367</v>
      </c>
      <c r="K10" s="165">
        <v>1</v>
      </c>
      <c r="L10" s="169"/>
      <c r="M10" s="162" t="s">
        <v>398</v>
      </c>
      <c r="N10" s="165"/>
      <c r="O10" s="165"/>
      <c r="P10" s="164"/>
      <c r="Q10" s="160"/>
      <c r="R10" s="165"/>
      <c r="S10" s="170"/>
      <c r="T10" s="165"/>
      <c r="U10" s="165"/>
      <c r="V10" s="165"/>
      <c r="W10" s="165"/>
      <c r="X10" s="170"/>
      <c r="Y10" s="165"/>
      <c r="Z10" s="171"/>
      <c r="AA10" s="44"/>
    </row>
    <row r="11" spans="1:27" ht="15" customHeight="1">
      <c r="A11" s="159">
        <v>10</v>
      </c>
      <c r="B11" s="153"/>
      <c r="C11" s="153"/>
      <c r="D11" s="165" t="s">
        <v>29</v>
      </c>
      <c r="E11" s="168" t="s">
        <v>369</v>
      </c>
      <c r="F11" s="153" t="s">
        <v>380</v>
      </c>
      <c r="G11" s="153" t="s">
        <v>381</v>
      </c>
      <c r="H11" s="168" t="s">
        <v>358</v>
      </c>
      <c r="I11" s="165" t="s">
        <v>86</v>
      </c>
      <c r="J11" s="165" t="s">
        <v>367</v>
      </c>
      <c r="K11" s="165">
        <v>1</v>
      </c>
      <c r="L11" s="160"/>
      <c r="M11" s="162" t="s">
        <v>398</v>
      </c>
      <c r="N11" s="165"/>
      <c r="O11" s="153"/>
      <c r="P11" s="160"/>
      <c r="Q11" s="153"/>
      <c r="R11" s="153"/>
      <c r="S11" s="170"/>
      <c r="T11" s="153"/>
      <c r="U11" s="153"/>
      <c r="V11" s="153"/>
      <c r="W11" s="153"/>
      <c r="X11" s="173"/>
      <c r="Y11" s="153"/>
      <c r="Z11" s="174"/>
    </row>
    <row r="12" spans="1:27" ht="15" customHeight="1">
      <c r="A12" s="159">
        <v>11</v>
      </c>
      <c r="B12" s="153"/>
      <c r="C12" s="153"/>
      <c r="D12" s="165" t="s">
        <v>29</v>
      </c>
      <c r="E12" s="168" t="s">
        <v>82</v>
      </c>
      <c r="F12" s="153" t="s">
        <v>83</v>
      </c>
      <c r="G12" s="153" t="s">
        <v>382</v>
      </c>
      <c r="H12" s="168" t="s">
        <v>358</v>
      </c>
      <c r="I12" s="165" t="s">
        <v>86</v>
      </c>
      <c r="J12" s="165" t="s">
        <v>367</v>
      </c>
      <c r="K12" s="165">
        <v>1</v>
      </c>
      <c r="L12" s="160"/>
      <c r="M12" s="162" t="s">
        <v>398</v>
      </c>
      <c r="N12" s="165"/>
      <c r="O12" s="153"/>
      <c r="P12" s="160"/>
      <c r="Q12" s="153"/>
      <c r="R12" s="153"/>
      <c r="S12" s="170"/>
      <c r="T12" s="153"/>
      <c r="U12" s="153"/>
      <c r="V12" s="153"/>
      <c r="W12" s="153"/>
      <c r="X12" s="173"/>
      <c r="Y12" s="153"/>
      <c r="Z12" s="174"/>
    </row>
    <row r="13" spans="1:27" ht="15" customHeight="1">
      <c r="A13" s="159">
        <v>12</v>
      </c>
      <c r="B13" s="153"/>
      <c r="C13" s="153"/>
      <c r="D13" s="165" t="s">
        <v>29</v>
      </c>
      <c r="E13" s="168" t="s">
        <v>370</v>
      </c>
      <c r="F13" s="153" t="s">
        <v>383</v>
      </c>
      <c r="G13" s="153" t="s">
        <v>384</v>
      </c>
      <c r="H13" s="168" t="s">
        <v>358</v>
      </c>
      <c r="I13" s="165" t="s">
        <v>86</v>
      </c>
      <c r="J13" s="165" t="s">
        <v>367</v>
      </c>
      <c r="K13" s="165">
        <v>1</v>
      </c>
      <c r="L13" s="160"/>
      <c r="M13" s="162" t="s">
        <v>398</v>
      </c>
      <c r="N13" s="165"/>
      <c r="O13" s="153"/>
      <c r="P13" s="160"/>
      <c r="Q13" s="153"/>
      <c r="R13" s="153"/>
      <c r="S13" s="170"/>
      <c r="T13" s="153"/>
      <c r="U13" s="153"/>
      <c r="V13" s="153"/>
      <c r="W13" s="153"/>
      <c r="X13" s="173"/>
      <c r="Y13" s="153"/>
      <c r="Z13" s="174"/>
    </row>
    <row r="14" spans="1:27" ht="15" customHeight="1">
      <c r="A14" s="159">
        <v>13</v>
      </c>
      <c r="B14" s="153"/>
      <c r="C14" s="153"/>
      <c r="D14" s="165" t="s">
        <v>29</v>
      </c>
      <c r="E14" s="168" t="s">
        <v>371</v>
      </c>
      <c r="F14" s="153" t="s">
        <v>385</v>
      </c>
      <c r="G14" s="175"/>
      <c r="H14" s="168" t="s">
        <v>358</v>
      </c>
      <c r="I14" s="165" t="s">
        <v>86</v>
      </c>
      <c r="J14" s="165" t="s">
        <v>367</v>
      </c>
      <c r="K14" s="165">
        <v>1</v>
      </c>
      <c r="L14" s="160"/>
      <c r="M14" s="162" t="s">
        <v>398</v>
      </c>
      <c r="N14" s="165"/>
      <c r="O14" s="153"/>
      <c r="P14" s="160"/>
      <c r="Q14" s="153"/>
      <c r="R14" s="153"/>
      <c r="S14" s="170"/>
      <c r="T14" s="153"/>
      <c r="U14" s="153"/>
      <c r="V14" s="153"/>
      <c r="W14" s="153"/>
      <c r="X14" s="173"/>
      <c r="Y14" s="153"/>
      <c r="Z14" s="174"/>
    </row>
    <row r="15" spans="1:27" ht="15" customHeight="1">
      <c r="A15" s="159">
        <v>14</v>
      </c>
      <c r="B15" s="153"/>
      <c r="C15" s="153"/>
      <c r="D15" s="165" t="s">
        <v>29</v>
      </c>
      <c r="E15" s="168" t="s">
        <v>100</v>
      </c>
      <c r="F15" s="153" t="s">
        <v>386</v>
      </c>
      <c r="G15" s="153" t="s">
        <v>387</v>
      </c>
      <c r="H15" s="168" t="s">
        <v>358</v>
      </c>
      <c r="I15" s="165" t="s">
        <v>93</v>
      </c>
      <c r="J15" s="165" t="s">
        <v>402</v>
      </c>
      <c r="K15" s="165">
        <v>6</v>
      </c>
      <c r="L15" s="160"/>
      <c r="M15" s="162" t="s">
        <v>394</v>
      </c>
      <c r="N15" s="165"/>
      <c r="O15" s="153"/>
      <c r="P15" s="160"/>
      <c r="Q15" s="153"/>
      <c r="R15" s="153"/>
      <c r="S15" s="170"/>
      <c r="T15" s="153"/>
      <c r="U15" s="153"/>
      <c r="V15" s="153"/>
      <c r="W15" s="153"/>
      <c r="X15" s="173"/>
      <c r="Y15" s="153"/>
      <c r="Z15" s="174"/>
    </row>
    <row r="16" spans="1:27" ht="15" customHeight="1">
      <c r="A16" s="159">
        <v>15</v>
      </c>
      <c r="B16" s="153"/>
      <c r="C16" s="153"/>
      <c r="D16" s="165" t="s">
        <v>29</v>
      </c>
      <c r="E16" s="168" t="s">
        <v>372</v>
      </c>
      <c r="F16" s="153" t="s">
        <v>388</v>
      </c>
      <c r="G16" s="153" t="s">
        <v>389</v>
      </c>
      <c r="H16" s="168" t="s">
        <v>358</v>
      </c>
      <c r="I16" s="165" t="s">
        <v>93</v>
      </c>
      <c r="J16" s="165" t="s">
        <v>402</v>
      </c>
      <c r="K16" s="165">
        <v>3</v>
      </c>
      <c r="L16" s="160"/>
      <c r="M16" s="162" t="s">
        <v>399</v>
      </c>
      <c r="N16" s="165"/>
      <c r="O16" s="153"/>
      <c r="P16" s="160"/>
      <c r="Q16" s="153"/>
      <c r="R16" s="153"/>
      <c r="S16" s="170"/>
      <c r="T16" s="153"/>
      <c r="U16" s="153"/>
      <c r="V16" s="153"/>
      <c r="W16" s="153"/>
      <c r="X16" s="173"/>
      <c r="Y16" s="153"/>
      <c r="Z16" s="174"/>
    </row>
    <row r="17" spans="1:26" ht="15" customHeight="1">
      <c r="A17" s="159">
        <v>16</v>
      </c>
      <c r="B17" s="153"/>
      <c r="C17" s="153"/>
      <c r="D17" s="165" t="s">
        <v>29</v>
      </c>
      <c r="E17" s="168" t="s">
        <v>90</v>
      </c>
      <c r="F17" s="153" t="s">
        <v>109</v>
      </c>
      <c r="G17" s="153" t="s">
        <v>390</v>
      </c>
      <c r="H17" s="168" t="s">
        <v>358</v>
      </c>
      <c r="I17" s="165" t="s">
        <v>401</v>
      </c>
      <c r="J17" s="165" t="s">
        <v>402</v>
      </c>
      <c r="K17" s="165">
        <v>17</v>
      </c>
      <c r="L17" s="160"/>
      <c r="M17" s="162" t="s">
        <v>395</v>
      </c>
      <c r="N17" s="165"/>
      <c r="O17" s="153"/>
      <c r="P17" s="160"/>
      <c r="Q17" s="153"/>
      <c r="R17" s="153"/>
      <c r="S17" s="170"/>
      <c r="T17" s="153"/>
      <c r="U17" s="153"/>
      <c r="V17" s="153"/>
      <c r="W17" s="153"/>
      <c r="X17" s="173"/>
      <c r="Y17" s="153"/>
      <c r="Z17" s="174"/>
    </row>
    <row r="18" spans="1:26" ht="15" customHeight="1">
      <c r="A18" s="159">
        <v>17</v>
      </c>
      <c r="B18" s="153"/>
      <c r="C18" s="153"/>
      <c r="D18" s="165" t="s">
        <v>29</v>
      </c>
      <c r="E18" s="168" t="s">
        <v>119</v>
      </c>
      <c r="F18" s="153" t="s">
        <v>120</v>
      </c>
      <c r="G18" s="153" t="s">
        <v>391</v>
      </c>
      <c r="H18" s="168" t="s">
        <v>358</v>
      </c>
      <c r="I18" s="165" t="s">
        <v>86</v>
      </c>
      <c r="J18" s="165" t="s">
        <v>367</v>
      </c>
      <c r="K18" s="165">
        <v>3</v>
      </c>
      <c r="L18" s="160"/>
      <c r="M18" s="162" t="s">
        <v>400</v>
      </c>
      <c r="N18" s="165"/>
      <c r="O18" s="153"/>
      <c r="P18" s="160"/>
      <c r="Q18" s="153"/>
      <c r="R18" s="153"/>
      <c r="S18" s="170"/>
      <c r="T18" s="153"/>
      <c r="U18" s="153"/>
      <c r="V18" s="153"/>
      <c r="W18" s="153"/>
      <c r="X18" s="173"/>
      <c r="Y18" s="153"/>
      <c r="Z18" s="174"/>
    </row>
    <row r="19" spans="1:26" ht="15" customHeight="1">
      <c r="A19" s="176">
        <v>18</v>
      </c>
      <c r="B19" s="177"/>
      <c r="C19" s="177"/>
      <c r="D19" s="178" t="s">
        <v>29</v>
      </c>
      <c r="E19" s="179" t="s">
        <v>373</v>
      </c>
      <c r="F19" s="177" t="s">
        <v>392</v>
      </c>
      <c r="G19" s="177" t="s">
        <v>393</v>
      </c>
      <c r="H19" s="179" t="s">
        <v>358</v>
      </c>
      <c r="I19" s="178" t="s">
        <v>86</v>
      </c>
      <c r="J19" s="165" t="s">
        <v>367</v>
      </c>
      <c r="K19" s="178">
        <v>3</v>
      </c>
      <c r="L19" s="180"/>
      <c r="M19" s="181" t="s">
        <v>400</v>
      </c>
      <c r="N19" s="178"/>
      <c r="O19" s="177"/>
      <c r="P19" s="180"/>
      <c r="Q19" s="177"/>
      <c r="R19" s="177"/>
      <c r="S19" s="182"/>
      <c r="T19" s="177"/>
      <c r="U19" s="177"/>
      <c r="V19" s="177"/>
      <c r="W19" s="177"/>
      <c r="X19" s="183"/>
      <c r="Y19" s="177"/>
      <c r="Z19" s="18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P2:P19</xm:sqref>
        </x14:dataValidation>
        <x14:dataValidation type="list" allowBlank="1" showInputMessage="1" showErrorMessage="1">
          <x14:formula1>
            <xm:f>Summary!$K$36:$K$39</xm:f>
          </x14:formula1>
          <xm:sqref>S2:S19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opLeftCell="F1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67" t="s">
        <v>58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64</v>
      </c>
      <c r="H1" s="6" t="s">
        <v>127</v>
      </c>
      <c r="I1" t="s">
        <v>128</v>
      </c>
      <c r="J1" t="s">
        <v>129</v>
      </c>
      <c r="K1" t="s">
        <v>130</v>
      </c>
    </row>
    <row r="2" spans="1:11">
      <c r="A2" s="66" t="s">
        <v>20</v>
      </c>
      <c r="B2" s="5" t="s">
        <v>131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66" t="s">
        <v>30</v>
      </c>
      <c r="B3" s="5" t="s">
        <v>132</v>
      </c>
      <c r="C3" s="5">
        <v>748757</v>
      </c>
      <c r="G3" s="5" t="s">
        <v>50</v>
      </c>
    </row>
    <row r="4" spans="1:11">
      <c r="A4" s="66" t="s">
        <v>28</v>
      </c>
      <c r="B4" s="5" t="s">
        <v>133</v>
      </c>
      <c r="C4" s="5">
        <v>737680</v>
      </c>
      <c r="G4" t="s">
        <v>48</v>
      </c>
      <c r="H4" t="s">
        <v>134</v>
      </c>
      <c r="I4" t="s">
        <v>135</v>
      </c>
    </row>
    <row r="5" spans="1:11">
      <c r="A5" s="66" t="s">
        <v>26</v>
      </c>
      <c r="B5" s="5" t="s">
        <v>136</v>
      </c>
      <c r="C5" s="5">
        <v>753929</v>
      </c>
      <c r="G5" t="s">
        <v>47</v>
      </c>
      <c r="H5" t="s">
        <v>137</v>
      </c>
    </row>
    <row r="6" spans="1:11" ht="15" customHeight="1">
      <c r="A6" s="66" t="s">
        <v>27</v>
      </c>
      <c r="B6" s="5" t="s">
        <v>138</v>
      </c>
      <c r="C6" s="5">
        <v>753936</v>
      </c>
      <c r="G6" t="s">
        <v>47</v>
      </c>
      <c r="H6" t="s">
        <v>137</v>
      </c>
    </row>
    <row r="7" spans="1:11" ht="33" customHeight="1">
      <c r="A7" s="66" t="s">
        <v>13</v>
      </c>
      <c r="B7" s="5" t="s">
        <v>139</v>
      </c>
      <c r="C7" s="5">
        <v>753940</v>
      </c>
      <c r="G7" t="s">
        <v>49</v>
      </c>
      <c r="H7" s="6" t="s">
        <v>140</v>
      </c>
    </row>
    <row r="8" spans="1:11" ht="15" customHeight="1">
      <c r="A8" s="66" t="s">
        <v>22</v>
      </c>
      <c r="B8" s="5" t="s">
        <v>141</v>
      </c>
      <c r="C8" s="5">
        <v>753944</v>
      </c>
      <c r="G8" t="s">
        <v>48</v>
      </c>
      <c r="H8" t="s">
        <v>134</v>
      </c>
      <c r="I8" t="s">
        <v>135</v>
      </c>
    </row>
    <row r="9" spans="1:11" ht="15" customHeight="1">
      <c r="A9" s="66" t="s">
        <v>18</v>
      </c>
      <c r="B9" s="5" t="s">
        <v>142</v>
      </c>
      <c r="C9" s="5">
        <v>753960</v>
      </c>
      <c r="G9" t="s">
        <v>48</v>
      </c>
      <c r="H9" t="s">
        <v>134</v>
      </c>
      <c r="I9" t="s">
        <v>135</v>
      </c>
    </row>
    <row r="10" spans="1:11" ht="15" customHeight="1">
      <c r="A10" s="66" t="s">
        <v>16</v>
      </c>
      <c r="B10" s="5" t="s">
        <v>143</v>
      </c>
      <c r="C10" s="5">
        <v>753971</v>
      </c>
      <c r="G10" t="s">
        <v>49</v>
      </c>
      <c r="H10" t="s">
        <v>144</v>
      </c>
      <c r="I10" t="s">
        <v>135</v>
      </c>
      <c r="J10" t="s">
        <v>145</v>
      </c>
    </row>
    <row r="11" spans="1:11" ht="15" customHeight="1">
      <c r="A11" s="67" t="s">
        <v>31</v>
      </c>
      <c r="B11" s="5" t="s">
        <v>146</v>
      </c>
      <c r="C11" s="5">
        <v>754512</v>
      </c>
      <c r="G11" t="s">
        <v>47</v>
      </c>
      <c r="H11" t="s">
        <v>137</v>
      </c>
    </row>
    <row r="12" spans="1:11" ht="15" customHeight="1">
      <c r="A12" s="66" t="s">
        <v>32</v>
      </c>
      <c r="B12" s="48" t="s">
        <v>147</v>
      </c>
      <c r="C12" s="5">
        <v>755509</v>
      </c>
      <c r="G12" t="s">
        <v>47</v>
      </c>
    </row>
    <row r="13" spans="1:11" ht="15" customHeight="1">
      <c r="A13" s="66" t="s">
        <v>19</v>
      </c>
      <c r="B13" s="5" t="s">
        <v>148</v>
      </c>
      <c r="C13" s="5">
        <v>755560</v>
      </c>
      <c r="G13" s="149" t="s">
        <v>50</v>
      </c>
    </row>
    <row r="14" spans="1:11" ht="15" customHeight="1">
      <c r="A14" s="67" t="s">
        <v>17</v>
      </c>
      <c r="B14" s="34" t="s">
        <v>149</v>
      </c>
      <c r="C14" s="5">
        <v>755616</v>
      </c>
      <c r="G14" t="s">
        <v>47</v>
      </c>
      <c r="H14" t="s">
        <v>137</v>
      </c>
    </row>
    <row r="15" spans="1:11" ht="15" customHeight="1">
      <c r="A15" s="67" t="s">
        <v>25</v>
      </c>
      <c r="B15" s="77" t="s">
        <v>150</v>
      </c>
      <c r="C15" s="5">
        <v>755640</v>
      </c>
      <c r="G15" s="149" t="s">
        <v>50</v>
      </c>
    </row>
    <row r="16" spans="1:11" ht="15" customHeight="1">
      <c r="A16" s="67" t="s">
        <v>24</v>
      </c>
      <c r="B16" s="77" t="s">
        <v>151</v>
      </c>
      <c r="C16" s="5">
        <v>755793</v>
      </c>
      <c r="G16" t="s">
        <v>49</v>
      </c>
      <c r="H16" t="s">
        <v>137</v>
      </c>
      <c r="J16" s="6" t="s">
        <v>152</v>
      </c>
    </row>
    <row r="17" spans="1:8" ht="15" customHeight="1">
      <c r="A17" s="67" t="s">
        <v>29</v>
      </c>
      <c r="B17" s="10" t="s">
        <v>153</v>
      </c>
      <c r="C17" s="5">
        <v>755796</v>
      </c>
      <c r="G17" t="s">
        <v>48</v>
      </c>
    </row>
    <row r="18" spans="1:8" ht="15" customHeight="1">
      <c r="A18" s="67" t="s">
        <v>33</v>
      </c>
      <c r="B18" s="51" t="s">
        <v>154</v>
      </c>
      <c r="C18" s="5">
        <v>758035</v>
      </c>
      <c r="G18" t="s">
        <v>49</v>
      </c>
      <c r="H18" t="s">
        <v>155</v>
      </c>
    </row>
    <row r="19" spans="1:8" ht="15" customHeight="1">
      <c r="A19" s="67" t="s">
        <v>34</v>
      </c>
      <c r="B19" t="s">
        <v>156</v>
      </c>
      <c r="C19" s="12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93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185" t="s">
        <v>157</v>
      </c>
      <c r="C1" s="185"/>
      <c r="D1" s="185"/>
    </row>
    <row r="2" spans="1:6" ht="20.25" customHeight="1">
      <c r="A2" s="5"/>
      <c r="B2" s="102" t="s">
        <v>158</v>
      </c>
      <c r="C2" s="101" t="s">
        <v>159</v>
      </c>
      <c r="D2" s="101" t="s">
        <v>160</v>
      </c>
      <c r="F2" s="100" t="s">
        <v>161</v>
      </c>
    </row>
    <row r="3" spans="1:6" ht="150">
      <c r="A3" s="5"/>
      <c r="B3" s="95" t="s">
        <v>162</v>
      </c>
      <c r="C3" s="94">
        <v>44998</v>
      </c>
      <c r="D3" s="94">
        <v>45014</v>
      </c>
      <c r="E3" s="93">
        <f t="shared" ref="E3:E12" si="0">NETWORKDAYS(C3,D3)</f>
        <v>13</v>
      </c>
      <c r="F3" s="99" t="s">
        <v>163</v>
      </c>
    </row>
    <row r="4" spans="1:6" ht="20.25" customHeight="1">
      <c r="A4" s="5"/>
      <c r="B4" s="95" t="s">
        <v>164</v>
      </c>
      <c r="C4" s="94">
        <f>C3</f>
        <v>44998</v>
      </c>
      <c r="D4" s="94">
        <v>45015</v>
      </c>
      <c r="E4" s="93">
        <f t="shared" si="0"/>
        <v>14</v>
      </c>
      <c r="F4" s="98"/>
    </row>
    <row r="5" spans="1:6" ht="20.25" customHeight="1">
      <c r="A5" s="5"/>
      <c r="B5" s="95" t="s">
        <v>165</v>
      </c>
      <c r="C5" s="94">
        <v>45012</v>
      </c>
      <c r="D5" s="94">
        <f>C5+46</f>
        <v>45058</v>
      </c>
      <c r="E5" s="93">
        <f t="shared" si="0"/>
        <v>35</v>
      </c>
    </row>
    <row r="6" spans="1:6" ht="60">
      <c r="A6" s="5"/>
      <c r="B6" s="95" t="s">
        <v>166</v>
      </c>
      <c r="C6" s="94">
        <f>C5+2</f>
        <v>45014</v>
      </c>
      <c r="D6" s="94">
        <f>D5+5</f>
        <v>45063</v>
      </c>
      <c r="E6" s="93">
        <f t="shared" si="0"/>
        <v>36</v>
      </c>
      <c r="F6" s="97" t="s">
        <v>167</v>
      </c>
    </row>
    <row r="7" spans="1:6" ht="15">
      <c r="A7" s="5"/>
      <c r="B7" s="95" t="s">
        <v>168</v>
      </c>
      <c r="C7" s="94">
        <f>C6+5</f>
        <v>45019</v>
      </c>
      <c r="D7" s="94">
        <f>D6+2</f>
        <v>45065</v>
      </c>
      <c r="E7" s="93">
        <f>NETWORKDAYS(C7,D7)</f>
        <v>35</v>
      </c>
    </row>
    <row r="8" spans="1:6" ht="15">
      <c r="A8" s="5"/>
      <c r="B8" s="95" t="s">
        <v>169</v>
      </c>
      <c r="C8" s="94">
        <f>D7+3</f>
        <v>45068</v>
      </c>
      <c r="D8" s="94">
        <f>C8+11</f>
        <v>45079</v>
      </c>
      <c r="E8" s="93">
        <f t="shared" si="0"/>
        <v>10</v>
      </c>
      <c r="F8" s="6"/>
    </row>
    <row r="9" spans="1:6" ht="20.25" customHeight="1">
      <c r="A9" s="5"/>
      <c r="B9" s="95" t="s">
        <v>170</v>
      </c>
      <c r="C9" s="94">
        <f>D8+3</f>
        <v>45082</v>
      </c>
      <c r="D9" s="94">
        <f>C9+4</f>
        <v>45086</v>
      </c>
      <c r="E9" s="93">
        <f t="shared" si="0"/>
        <v>5</v>
      </c>
    </row>
    <row r="10" spans="1:6" ht="20.25" customHeight="1">
      <c r="A10" s="5"/>
      <c r="B10" s="95" t="s">
        <v>171</v>
      </c>
      <c r="C10" s="96">
        <f>C9+2</f>
        <v>45084</v>
      </c>
      <c r="D10" s="96">
        <f>C10+2</f>
        <v>45086</v>
      </c>
      <c r="E10" s="93">
        <f t="shared" si="0"/>
        <v>3</v>
      </c>
    </row>
    <row r="11" spans="1:6" ht="20.25" customHeight="1">
      <c r="A11" s="5"/>
      <c r="B11" s="95" t="s">
        <v>172</v>
      </c>
      <c r="C11" s="94">
        <f>D10+2</f>
        <v>45088</v>
      </c>
      <c r="D11" s="94">
        <f>C11</f>
        <v>45088</v>
      </c>
      <c r="E11" s="93">
        <f t="shared" si="0"/>
        <v>0</v>
      </c>
    </row>
    <row r="12" spans="1:6" ht="20.25" customHeight="1">
      <c r="A12" s="5"/>
      <c r="B12" s="95" t="s">
        <v>173</v>
      </c>
      <c r="C12" s="94">
        <f>D11+1</f>
        <v>45089</v>
      </c>
      <c r="D12" s="94">
        <f>C12+4</f>
        <v>45093</v>
      </c>
      <c r="E12" s="93">
        <f t="shared" si="0"/>
        <v>5</v>
      </c>
      <c r="F12" s="55"/>
    </row>
    <row r="17" spans="5:5" ht="20.25" customHeight="1">
      <c r="E17" s="93">
        <f t="shared" ref="E17:E26" si="1">NETWORKDAYS(C17,D17)</f>
        <v>0</v>
      </c>
    </row>
    <row r="18" spans="5:5" ht="20.25" customHeight="1">
      <c r="E18" s="93">
        <f t="shared" si="1"/>
        <v>0</v>
      </c>
    </row>
    <row r="19" spans="5:5" ht="20.25" customHeight="1">
      <c r="E19" s="93">
        <f t="shared" si="1"/>
        <v>0</v>
      </c>
    </row>
    <row r="20" spans="5:5" ht="20.25" customHeight="1">
      <c r="E20" s="93">
        <f t="shared" si="1"/>
        <v>0</v>
      </c>
    </row>
    <row r="21" spans="5:5" ht="20.25" customHeight="1">
      <c r="E21" s="93">
        <f t="shared" si="1"/>
        <v>0</v>
      </c>
    </row>
    <row r="22" spans="5:5" ht="20.25" customHeight="1">
      <c r="E22" s="93">
        <f t="shared" si="1"/>
        <v>0</v>
      </c>
    </row>
    <row r="23" spans="5:5" ht="20.25" customHeight="1">
      <c r="E23" s="93">
        <f t="shared" si="1"/>
        <v>0</v>
      </c>
    </row>
    <row r="24" spans="5:5" ht="20.25" customHeight="1">
      <c r="E24" s="93">
        <f t="shared" si="1"/>
        <v>0</v>
      </c>
    </row>
    <row r="25" spans="5:5" ht="20.25" customHeight="1">
      <c r="E25" s="93">
        <f t="shared" si="1"/>
        <v>0</v>
      </c>
    </row>
    <row r="26" spans="5:5" ht="20.25" customHeight="1">
      <c r="E26" s="93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6" t="s">
        <v>174</v>
      </c>
      <c r="B1" s="21" t="s">
        <v>175</v>
      </c>
      <c r="C1" s="21" t="s">
        <v>176</v>
      </c>
      <c r="D1" s="21" t="s">
        <v>177</v>
      </c>
      <c r="E1" s="21" t="s">
        <v>128</v>
      </c>
      <c r="F1" s="25" t="s">
        <v>178</v>
      </c>
    </row>
    <row r="2" spans="1:7" ht="24.75">
      <c r="A2" s="24">
        <v>1</v>
      </c>
      <c r="B2" s="32">
        <v>749447</v>
      </c>
      <c r="C2" s="33" t="s">
        <v>179</v>
      </c>
      <c r="D2" s="9" t="s">
        <v>49</v>
      </c>
      <c r="E2" s="9" t="s">
        <v>135</v>
      </c>
    </row>
    <row r="3" spans="1:7">
      <c r="A3" s="30">
        <v>2</v>
      </c>
      <c r="B3" s="28">
        <v>748148</v>
      </c>
      <c r="C3" s="29" t="s">
        <v>180</v>
      </c>
      <c r="D3" s="31" t="s">
        <v>47</v>
      </c>
      <c r="E3" s="9" t="s">
        <v>181</v>
      </c>
      <c r="G3" s="34" t="s">
        <v>182</v>
      </c>
    </row>
    <row r="4" spans="1:7">
      <c r="A4" s="24">
        <v>3</v>
      </c>
      <c r="B4" s="130">
        <v>750254</v>
      </c>
      <c r="C4" s="34" t="s">
        <v>183</v>
      </c>
      <c r="D4" s="9" t="s">
        <v>47</v>
      </c>
      <c r="E4" s="9" t="s">
        <v>181</v>
      </c>
      <c r="G4" s="34" t="s">
        <v>184</v>
      </c>
    </row>
    <row r="5" spans="1:7">
      <c r="A5" s="24">
        <v>4</v>
      </c>
      <c r="B5" s="130">
        <v>762290</v>
      </c>
      <c r="C5" s="129" t="s">
        <v>185</v>
      </c>
      <c r="D5" s="9"/>
      <c r="E5" s="9"/>
    </row>
    <row r="6" spans="1:7">
      <c r="A6" s="24">
        <v>5</v>
      </c>
      <c r="B6" s="134">
        <v>763295</v>
      </c>
      <c r="C6" s="134" t="s">
        <v>186</v>
      </c>
      <c r="D6" s="9" t="s">
        <v>187</v>
      </c>
      <c r="E6" s="9" t="s">
        <v>188</v>
      </c>
    </row>
    <row r="7" spans="1:7">
      <c r="B7" s="9"/>
      <c r="C7" s="9"/>
      <c r="D7" s="9"/>
      <c r="E7" s="9"/>
    </row>
    <row r="8" spans="1:7">
      <c r="A8" s="52" t="s">
        <v>189</v>
      </c>
      <c r="B8"/>
      <c r="C8"/>
      <c r="D8"/>
      <c r="E8"/>
      <c r="F8"/>
    </row>
    <row r="9" spans="1:7">
      <c r="B9" s="53" t="s">
        <v>190</v>
      </c>
      <c r="C9"/>
      <c r="D9"/>
      <c r="E9"/>
      <c r="F9"/>
      <c r="G9"/>
    </row>
    <row r="10" spans="1:7">
      <c r="A10" s="7">
        <v>1</v>
      </c>
      <c r="B10" s="50">
        <v>753949</v>
      </c>
      <c r="C10"/>
      <c r="D10"/>
      <c r="E10"/>
      <c r="F10"/>
      <c r="G10"/>
    </row>
    <row r="11" spans="1:7">
      <c r="A11" s="7">
        <v>2</v>
      </c>
      <c r="B11" s="50">
        <v>749694</v>
      </c>
      <c r="C11"/>
      <c r="D11"/>
      <c r="E11"/>
      <c r="F11"/>
      <c r="G11"/>
    </row>
    <row r="12" spans="1:7">
      <c r="A12" s="7">
        <v>3</v>
      </c>
      <c r="B12" s="50">
        <v>748734</v>
      </c>
      <c r="C12"/>
      <c r="D12"/>
      <c r="E12"/>
      <c r="F12"/>
      <c r="G12"/>
    </row>
    <row r="13" spans="1:7">
      <c r="A13" s="7">
        <v>4</v>
      </c>
      <c r="B13" s="50">
        <v>748305</v>
      </c>
      <c r="C13"/>
      <c r="D13"/>
      <c r="E13"/>
      <c r="F13"/>
      <c r="G13"/>
    </row>
    <row r="14" spans="1:7">
      <c r="A14" s="7">
        <v>5</v>
      </c>
      <c r="B14" s="50">
        <v>748148</v>
      </c>
      <c r="C14"/>
      <c r="D14"/>
      <c r="E14"/>
      <c r="F14"/>
      <c r="G14"/>
    </row>
    <row r="15" spans="1:7">
      <c r="A15" s="7">
        <v>6</v>
      </c>
      <c r="B15" s="50">
        <v>748144</v>
      </c>
      <c r="C15"/>
      <c r="D15"/>
      <c r="E15"/>
      <c r="F15"/>
      <c r="G15"/>
    </row>
    <row r="16" spans="1:7">
      <c r="A16" s="7">
        <v>7</v>
      </c>
      <c r="B16" s="50">
        <v>747258</v>
      </c>
      <c r="C16"/>
      <c r="D16"/>
      <c r="E16"/>
      <c r="F16"/>
      <c r="G16"/>
    </row>
    <row r="17" spans="2:5">
      <c r="B17" s="23"/>
      <c r="C17" s="23"/>
      <c r="D17" s="23"/>
      <c r="E17" s="23"/>
    </row>
    <row r="18" spans="2:5">
      <c r="B18" s="23"/>
      <c r="C18" s="23"/>
      <c r="D18" s="23"/>
      <c r="E18" s="23"/>
    </row>
    <row r="19" spans="2:5">
      <c r="B19" s="23"/>
      <c r="C19" s="23"/>
      <c r="D19" s="23"/>
      <c r="E19" s="23"/>
    </row>
    <row r="20" spans="2:5">
      <c r="B20" s="23"/>
      <c r="C20" s="23"/>
      <c r="D20" s="23"/>
      <c r="E20" s="23"/>
    </row>
    <row r="21" spans="2:5">
      <c r="B21" s="23"/>
      <c r="C21" s="23"/>
      <c r="D21" s="23"/>
      <c r="E21" s="23"/>
    </row>
    <row r="22" spans="2:5">
      <c r="B22" s="23"/>
      <c r="C22" s="23"/>
      <c r="D22" s="23"/>
      <c r="E22" s="23"/>
    </row>
    <row r="23" spans="2:5">
      <c r="B23" s="23"/>
      <c r="C23" s="23"/>
      <c r="D23" s="23"/>
      <c r="E23" s="23"/>
    </row>
    <row r="24" spans="2:5">
      <c r="B24" s="23"/>
      <c r="C24" s="23"/>
      <c r="D24" s="23"/>
      <c r="E24" s="23"/>
    </row>
    <row r="25" spans="2:5">
      <c r="B25" s="23"/>
      <c r="C25" s="23"/>
      <c r="D25" s="23"/>
      <c r="E25" s="23"/>
    </row>
    <row r="26" spans="2:5">
      <c r="B26" s="23"/>
      <c r="C26" s="23"/>
      <c r="D26" s="23"/>
      <c r="E26" s="23"/>
    </row>
    <row r="27" spans="2:5">
      <c r="B27" s="23"/>
      <c r="C27" s="23"/>
      <c r="D27" s="23"/>
      <c r="E27" s="23"/>
    </row>
    <row r="28" spans="2:5">
      <c r="B28" s="23"/>
      <c r="C28" s="23"/>
      <c r="D28" s="23"/>
      <c r="E28" s="23"/>
    </row>
    <row r="29" spans="2:5">
      <c r="B29" s="23"/>
      <c r="C29" s="23"/>
      <c r="D29" s="23"/>
      <c r="E29" s="23"/>
    </row>
    <row r="30" spans="2:5">
      <c r="B30" s="23"/>
      <c r="C30" s="23"/>
      <c r="D30" s="23"/>
      <c r="E30" s="23"/>
    </row>
    <row r="31" spans="2:5">
      <c r="B31" s="23"/>
      <c r="C31" s="23"/>
      <c r="D31" s="23"/>
      <c r="E31" s="23"/>
    </row>
    <row r="32" spans="2:5">
      <c r="B32" s="23"/>
      <c r="C32" s="23"/>
      <c r="D32" s="23"/>
      <c r="E32" s="23"/>
    </row>
    <row r="33" spans="2:5">
      <c r="B33" s="23"/>
      <c r="C33" s="23"/>
      <c r="D33" s="23"/>
      <c r="E33" s="23"/>
    </row>
    <row r="34" spans="2:5">
      <c r="B34" s="23"/>
      <c r="C34" s="23"/>
      <c r="D34" s="23"/>
      <c r="E34" s="23"/>
    </row>
    <row r="35" spans="2:5">
      <c r="B35" s="23"/>
      <c r="C35" s="23"/>
      <c r="D35" s="23"/>
      <c r="E35" s="23"/>
    </row>
    <row r="36" spans="2:5">
      <c r="B36" s="23"/>
      <c r="C36" s="23"/>
      <c r="D36" s="23"/>
      <c r="E36" s="23"/>
    </row>
    <row r="37" spans="2:5">
      <c r="B37" s="23"/>
      <c r="C37" s="23"/>
      <c r="D37" s="23"/>
      <c r="E37" s="23"/>
    </row>
    <row r="38" spans="2:5">
      <c r="B38" s="23"/>
      <c r="C38" s="23"/>
      <c r="D38" s="23"/>
      <c r="E38" s="23"/>
    </row>
    <row r="39" spans="2:5">
      <c r="B39" s="23"/>
      <c r="C39" s="23"/>
      <c r="D39" s="23"/>
      <c r="E39" s="23"/>
    </row>
    <row r="40" spans="2:5">
      <c r="B40" s="23"/>
      <c r="C40" s="23"/>
      <c r="D40" s="23"/>
      <c r="E40" s="23"/>
    </row>
    <row r="41" spans="2:5">
      <c r="B41" s="23"/>
      <c r="C41" s="23"/>
      <c r="D41" s="23"/>
      <c r="E41" s="23"/>
    </row>
    <row r="42" spans="2:5">
      <c r="B42" s="23"/>
      <c r="C42" s="23"/>
      <c r="D42" s="23"/>
      <c r="E42" s="23"/>
    </row>
    <row r="43" spans="2:5">
      <c r="B43" s="23"/>
      <c r="C43" s="23"/>
      <c r="D43" s="23"/>
      <c r="E43" s="23"/>
    </row>
    <row r="44" spans="2:5">
      <c r="B44" s="23"/>
      <c r="C44" s="23"/>
      <c r="D44" s="23"/>
      <c r="E44" s="23"/>
    </row>
    <row r="45" spans="2:5">
      <c r="B45" s="23"/>
      <c r="C45" s="23"/>
      <c r="D45" s="23"/>
      <c r="E45" s="23"/>
    </row>
    <row r="46" spans="2:5">
      <c r="B46" s="23"/>
      <c r="C46" s="23"/>
      <c r="D46" s="23"/>
      <c r="E46" s="23"/>
    </row>
    <row r="47" spans="2:5">
      <c r="B47" s="23"/>
      <c r="C47" s="23"/>
      <c r="D47" s="23"/>
      <c r="E47" s="23"/>
    </row>
    <row r="48" spans="2:5">
      <c r="B48" s="23"/>
      <c r="C48" s="23"/>
      <c r="D48" s="23"/>
      <c r="E48" s="23"/>
    </row>
    <row r="49" spans="2:5">
      <c r="B49" s="23"/>
      <c r="C49" s="23"/>
      <c r="D49" s="23"/>
      <c r="E49" s="23"/>
    </row>
    <row r="50" spans="2:5">
      <c r="B50" s="23"/>
      <c r="C50" s="23"/>
      <c r="D50" s="23"/>
      <c r="E50" s="23"/>
    </row>
    <row r="51" spans="2:5">
      <c r="B51" s="23"/>
      <c r="C51" s="23"/>
      <c r="D51" s="23"/>
      <c r="E51" s="23"/>
    </row>
    <row r="52" spans="2:5">
      <c r="B52" s="23"/>
      <c r="C52" s="23"/>
      <c r="D52" s="23"/>
      <c r="E52" s="23"/>
    </row>
    <row r="53" spans="2:5">
      <c r="B53" s="23"/>
      <c r="C53" s="23"/>
      <c r="D53" s="23"/>
      <c r="E53" s="23"/>
    </row>
    <row r="54" spans="2:5">
      <c r="B54" s="23"/>
      <c r="C54" s="23"/>
      <c r="D54" s="23"/>
      <c r="E54" s="23"/>
    </row>
    <row r="55" spans="2:5">
      <c r="B55" s="23"/>
      <c r="C55" s="23"/>
      <c r="D55" s="23"/>
      <c r="E55" s="23"/>
    </row>
    <row r="56" spans="2:5">
      <c r="B56" s="23"/>
      <c r="C56" s="23"/>
      <c r="D56" s="23"/>
      <c r="E56" s="23"/>
    </row>
    <row r="57" spans="2:5">
      <c r="B57" s="23"/>
      <c r="C57" s="23"/>
      <c r="D57" s="23"/>
      <c r="E57" s="23"/>
    </row>
    <row r="58" spans="2:5">
      <c r="B58" s="23"/>
      <c r="C58" s="23"/>
      <c r="D58" s="23"/>
      <c r="E58" s="23"/>
    </row>
    <row r="59" spans="2:5">
      <c r="B59" s="23"/>
      <c r="C59" s="23"/>
      <c r="D59" s="23"/>
      <c r="E59" s="23"/>
    </row>
    <row r="60" spans="2:5">
      <c r="B60" s="23"/>
      <c r="C60" s="23"/>
      <c r="D60" s="23"/>
      <c r="E60" s="23"/>
    </row>
    <row r="61" spans="2:5">
      <c r="B61" s="23"/>
      <c r="C61" s="23"/>
      <c r="D61" s="23"/>
      <c r="E61" s="23"/>
    </row>
    <row r="62" spans="2:5">
      <c r="B62" s="23"/>
      <c r="C62" s="23"/>
      <c r="D62" s="23"/>
      <c r="E62" s="23"/>
    </row>
    <row r="63" spans="2:5">
      <c r="B63" s="23"/>
      <c r="C63" s="23"/>
      <c r="D63" s="23"/>
      <c r="E63" s="23"/>
    </row>
    <row r="64" spans="2:5">
      <c r="B64" s="23"/>
      <c r="C64" s="23"/>
      <c r="D64" s="23"/>
      <c r="E64" s="23"/>
    </row>
    <row r="65" spans="2:5">
      <c r="B65" s="23"/>
      <c r="C65" s="23"/>
      <c r="D65" s="23"/>
      <c r="E65" s="23"/>
    </row>
    <row r="66" spans="2:5">
      <c r="B66" s="23"/>
      <c r="C66" s="23"/>
      <c r="D66" s="23"/>
      <c r="E66" s="23"/>
    </row>
    <row r="67" spans="2:5">
      <c r="B67" s="23"/>
      <c r="C67" s="23"/>
      <c r="D67" s="23"/>
      <c r="E67" s="23"/>
    </row>
    <row r="68" spans="2:5">
      <c r="B68" s="23"/>
      <c r="C68" s="23"/>
      <c r="D68" s="23"/>
      <c r="E68" s="23"/>
    </row>
    <row r="69" spans="2:5">
      <c r="B69" s="23"/>
      <c r="C69" s="23"/>
      <c r="D69" s="23"/>
      <c r="E69" s="23"/>
    </row>
    <row r="70" spans="2:5">
      <c r="B70" s="23"/>
      <c r="C70" s="23"/>
      <c r="D70" s="23"/>
      <c r="E70" s="23"/>
    </row>
    <row r="71" spans="2:5">
      <c r="B71" s="23"/>
      <c r="C71" s="23"/>
      <c r="D71" s="23"/>
      <c r="E71" s="23"/>
    </row>
    <row r="72" spans="2:5">
      <c r="B72" s="23"/>
      <c r="C72" s="23"/>
      <c r="D72" s="23"/>
      <c r="E72" s="23"/>
    </row>
    <row r="73" spans="2:5">
      <c r="B73" s="23"/>
      <c r="C73" s="23"/>
      <c r="D73" s="23"/>
      <c r="E73" s="23"/>
    </row>
    <row r="74" spans="2:5">
      <c r="B74" s="23"/>
      <c r="C74" s="23"/>
      <c r="D74" s="23"/>
      <c r="E74" s="23"/>
    </row>
    <row r="75" spans="2:5">
      <c r="B75" s="23"/>
      <c r="C75" s="23"/>
      <c r="D75" s="23"/>
      <c r="E75" s="23"/>
    </row>
    <row r="76" spans="2:5">
      <c r="B76" s="23"/>
      <c r="C76" s="23"/>
      <c r="D76" s="23"/>
      <c r="E76" s="23"/>
    </row>
    <row r="77" spans="2:5">
      <c r="B77" s="23"/>
      <c r="C77" s="23"/>
      <c r="D77" s="23"/>
      <c r="E77" s="23"/>
    </row>
    <row r="78" spans="2:5">
      <c r="B78" s="23"/>
      <c r="C78" s="23"/>
      <c r="D78" s="23"/>
      <c r="E78" s="23"/>
    </row>
    <row r="79" spans="2:5">
      <c r="B79" s="23"/>
      <c r="C79" s="23"/>
      <c r="D79" s="23"/>
      <c r="E79" s="23"/>
    </row>
    <row r="80" spans="2:5">
      <c r="B80" s="23"/>
      <c r="C80" s="23"/>
      <c r="D80" s="23"/>
      <c r="E80" s="23"/>
    </row>
    <row r="81" spans="2:5">
      <c r="B81" s="23"/>
      <c r="C81" s="23"/>
      <c r="D81" s="23"/>
      <c r="E81" s="23"/>
    </row>
    <row r="82" spans="2:5">
      <c r="B82" s="23"/>
      <c r="C82" s="23"/>
      <c r="D82" s="23"/>
      <c r="E82" s="23"/>
    </row>
    <row r="83" spans="2:5">
      <c r="B83" s="23"/>
      <c r="C83" s="23"/>
      <c r="D83" s="23"/>
      <c r="E83" s="23"/>
    </row>
    <row r="84" spans="2:5">
      <c r="B84" s="23"/>
      <c r="C84" s="23"/>
      <c r="D84" s="23"/>
      <c r="E84" s="23"/>
    </row>
    <row r="85" spans="2:5">
      <c r="B85" s="23"/>
      <c r="C85" s="23"/>
      <c r="D85" s="23"/>
      <c r="E85" s="23"/>
    </row>
    <row r="86" spans="2:5">
      <c r="B86" s="23"/>
      <c r="C86" s="23"/>
      <c r="D86" s="23"/>
      <c r="E86" s="23"/>
    </row>
    <row r="87" spans="2:5">
      <c r="B87" s="23"/>
      <c r="C87" s="23"/>
      <c r="D87" s="23"/>
      <c r="E87" s="23"/>
    </row>
    <row r="88" spans="2:5">
      <c r="B88" s="23"/>
      <c r="C88" s="23"/>
      <c r="D88" s="23"/>
      <c r="E88" s="23"/>
    </row>
    <row r="89" spans="2:5">
      <c r="B89" s="23"/>
      <c r="C89" s="23"/>
      <c r="D89" s="23"/>
      <c r="E89" s="23"/>
    </row>
    <row r="90" spans="2:5">
      <c r="B90" s="23"/>
      <c r="C90" s="23"/>
      <c r="D90" s="23"/>
      <c r="E90" s="23"/>
    </row>
    <row r="91" spans="2:5">
      <c r="B91" s="23"/>
      <c r="C91" s="23"/>
      <c r="D91" s="23"/>
      <c r="E91" s="23"/>
    </row>
    <row r="92" spans="2:5">
      <c r="B92" s="23"/>
      <c r="C92" s="23"/>
      <c r="D92" s="23"/>
      <c r="E92" s="23"/>
    </row>
    <row r="93" spans="2:5">
      <c r="B93" s="23"/>
      <c r="C93" s="23"/>
      <c r="D93" s="23"/>
      <c r="E93" s="23"/>
    </row>
    <row r="94" spans="2:5">
      <c r="B94" s="23"/>
      <c r="C94" s="23"/>
      <c r="D94" s="23"/>
      <c r="E94" s="23"/>
    </row>
    <row r="95" spans="2:5">
      <c r="B95" s="23"/>
      <c r="C95" s="23"/>
      <c r="D95" s="23"/>
      <c r="E95" s="23"/>
    </row>
    <row r="96" spans="2:5">
      <c r="B96" s="23"/>
      <c r="C96" s="23"/>
      <c r="D96" s="23"/>
      <c r="E96" s="23"/>
    </row>
    <row r="97" spans="2:5">
      <c r="B97" s="23"/>
      <c r="C97" s="23"/>
      <c r="D97" s="23"/>
      <c r="E97" s="23"/>
    </row>
    <row r="98" spans="2:5">
      <c r="B98" s="23"/>
      <c r="C98" s="23"/>
      <c r="D98" s="23"/>
      <c r="E98" s="23"/>
    </row>
    <row r="99" spans="2:5">
      <c r="B99" s="23"/>
      <c r="C99" s="23"/>
      <c r="D99" s="23"/>
      <c r="E99" s="23"/>
    </row>
    <row r="100" spans="2:5">
      <c r="B100" s="23"/>
      <c r="C100" s="23"/>
      <c r="D100" s="23"/>
      <c r="E100" s="23"/>
    </row>
    <row r="101" spans="2:5">
      <c r="B101" s="23"/>
      <c r="C101" s="23"/>
      <c r="D101" s="23"/>
      <c r="E101" s="23"/>
    </row>
    <row r="102" spans="2:5">
      <c r="B102" s="23"/>
      <c r="C102" s="23"/>
      <c r="D102" s="23"/>
      <c r="E102" s="23"/>
    </row>
    <row r="103" spans="2:5">
      <c r="B103" s="23"/>
      <c r="C103" s="23"/>
      <c r="D103" s="23"/>
      <c r="E103" s="23"/>
    </row>
    <row r="104" spans="2:5">
      <c r="B104" s="23"/>
      <c r="C104" s="23"/>
      <c r="D104" s="23"/>
      <c r="E104" s="23"/>
    </row>
    <row r="105" spans="2:5">
      <c r="B105" s="23"/>
      <c r="C105" s="23"/>
      <c r="D105" s="23"/>
      <c r="E105" s="23"/>
    </row>
    <row r="106" spans="2:5">
      <c r="B106" s="23"/>
      <c r="C106" s="23"/>
      <c r="D106" s="23"/>
      <c r="E106" s="23"/>
    </row>
    <row r="107" spans="2:5">
      <c r="B107" s="23"/>
      <c r="C107" s="23"/>
      <c r="D107" s="23"/>
      <c r="E107" s="23"/>
    </row>
    <row r="108" spans="2:5">
      <c r="B108" s="23"/>
      <c r="C108" s="23"/>
      <c r="D108" s="23"/>
      <c r="E108" s="23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191</v>
      </c>
      <c r="C1" s="7" t="s">
        <v>192</v>
      </c>
    </row>
    <row r="2" spans="1:3">
      <c r="A2" s="16" t="s">
        <v>193</v>
      </c>
      <c r="C2" s="7">
        <v>82</v>
      </c>
    </row>
    <row r="3" spans="1:3">
      <c r="A3" s="16"/>
    </row>
    <row r="4" spans="1:3">
      <c r="A4" s="16" t="s">
        <v>194</v>
      </c>
      <c r="C4" s="7">
        <v>0</v>
      </c>
    </row>
    <row r="5" spans="1:3">
      <c r="A5" s="16" t="s">
        <v>195</v>
      </c>
      <c r="C5" s="7">
        <v>2</v>
      </c>
    </row>
    <row r="6" spans="1:3">
      <c r="A6" s="16" t="s">
        <v>196</v>
      </c>
      <c r="C6" s="7">
        <v>11</v>
      </c>
    </row>
    <row r="7" spans="1:3">
      <c r="A7" s="16" t="s">
        <v>197</v>
      </c>
      <c r="C7" s="7">
        <v>69</v>
      </c>
    </row>
    <row r="8" spans="1:3">
      <c r="A8" s="16"/>
    </row>
    <row r="9" spans="1:3">
      <c r="A9" s="16" t="s">
        <v>198</v>
      </c>
      <c r="C9" s="7">
        <v>17</v>
      </c>
    </row>
    <row r="10" spans="1:3">
      <c r="A10" s="16" t="s">
        <v>199</v>
      </c>
      <c r="C10" s="7">
        <v>16</v>
      </c>
    </row>
    <row r="11" spans="1:3">
      <c r="A11" s="16" t="s">
        <v>124</v>
      </c>
      <c r="C11" s="7">
        <v>0</v>
      </c>
    </row>
    <row r="12" spans="1:3">
      <c r="A12" s="16" t="s">
        <v>200</v>
      </c>
      <c r="C12" s="7">
        <v>0</v>
      </c>
    </row>
    <row r="13" spans="1:3">
      <c r="A13" s="16" t="s">
        <v>201</v>
      </c>
      <c r="C13" s="7">
        <v>0</v>
      </c>
    </row>
    <row r="14" spans="1:3">
      <c r="A14" s="16" t="s">
        <v>202</v>
      </c>
      <c r="C14" s="7">
        <v>0</v>
      </c>
    </row>
    <row r="15" spans="1:3">
      <c r="A15" s="16"/>
    </row>
    <row r="16" spans="1:3">
      <c r="A16" s="16" t="s">
        <v>203</v>
      </c>
      <c r="C16" s="7">
        <v>0</v>
      </c>
    </row>
    <row r="17" spans="1:3">
      <c r="A17" s="16" t="s">
        <v>204</v>
      </c>
      <c r="C17" s="7">
        <v>0</v>
      </c>
    </row>
    <row r="18" spans="1:3">
      <c r="A18" s="16" t="s">
        <v>205</v>
      </c>
      <c r="C18" s="7">
        <v>0</v>
      </c>
    </row>
    <row r="19" spans="1:3">
      <c r="A19" s="16" t="s">
        <v>206</v>
      </c>
      <c r="C19" s="7">
        <v>0</v>
      </c>
    </row>
    <row r="20" spans="1:3">
      <c r="A20" s="16" t="s">
        <v>207</v>
      </c>
      <c r="C20" s="7">
        <v>0</v>
      </c>
    </row>
    <row r="21" spans="1:3">
      <c r="A21" s="16" t="s">
        <v>208</v>
      </c>
      <c r="C21" s="7">
        <v>0</v>
      </c>
    </row>
    <row r="22" spans="1:3">
      <c r="A22" s="16"/>
    </row>
    <row r="26" spans="1:3">
      <c r="A26" s="42" t="s">
        <v>209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6" t="s">
        <v>58</v>
      </c>
      <c r="B1" s="56" t="s">
        <v>210</v>
      </c>
      <c r="C1" s="56" t="s">
        <v>211</v>
      </c>
      <c r="D1" s="56" t="s">
        <v>212</v>
      </c>
      <c r="E1" s="82" t="s">
        <v>213</v>
      </c>
      <c r="F1" s="56" t="s">
        <v>214</v>
      </c>
      <c r="G1" s="150" t="s">
        <v>215</v>
      </c>
      <c r="H1" s="150" t="s">
        <v>216</v>
      </c>
    </row>
    <row r="2" spans="1:10">
      <c r="A2" s="57" t="s">
        <v>26</v>
      </c>
      <c r="B2" s="57" t="s">
        <v>105</v>
      </c>
      <c r="C2" s="57" t="s">
        <v>217</v>
      </c>
      <c r="D2" s="62" t="s">
        <v>218</v>
      </c>
      <c r="E2" s="7"/>
      <c r="F2" s="63" t="s">
        <v>219</v>
      </c>
      <c r="G2" s="151" t="s">
        <v>217</v>
      </c>
      <c r="H2" s="151" t="s">
        <v>220</v>
      </c>
      <c r="I2" s="103" t="s">
        <v>45</v>
      </c>
      <c r="J2" t="s">
        <v>221</v>
      </c>
    </row>
    <row r="3" spans="1:10">
      <c r="A3" s="57" t="s">
        <v>27</v>
      </c>
      <c r="B3" s="57" t="s">
        <v>97</v>
      </c>
      <c r="C3" s="57" t="s">
        <v>217</v>
      </c>
      <c r="D3" s="62" t="s">
        <v>96</v>
      </c>
      <c r="E3" s="7"/>
      <c r="F3" s="63" t="s">
        <v>219</v>
      </c>
      <c r="G3" s="151" t="s">
        <v>91</v>
      </c>
      <c r="H3" s="151" t="s">
        <v>222</v>
      </c>
      <c r="I3" s="77" t="s">
        <v>223</v>
      </c>
      <c r="J3">
        <v>10</v>
      </c>
    </row>
    <row r="4" spans="1:10">
      <c r="A4" s="57" t="s">
        <v>13</v>
      </c>
      <c r="B4" s="57" t="s">
        <v>97</v>
      </c>
      <c r="C4" s="57" t="s">
        <v>217</v>
      </c>
      <c r="D4" s="62" t="s">
        <v>96</v>
      </c>
      <c r="E4" s="7"/>
      <c r="F4" s="63" t="s">
        <v>219</v>
      </c>
      <c r="G4" s="151" t="s">
        <v>91</v>
      </c>
      <c r="H4" s="151" t="s">
        <v>222</v>
      </c>
      <c r="I4" s="104" t="s">
        <v>224</v>
      </c>
      <c r="J4">
        <v>10</v>
      </c>
    </row>
    <row r="5" spans="1:10">
      <c r="A5" s="57" t="s">
        <v>13</v>
      </c>
      <c r="B5" s="57" t="s">
        <v>94</v>
      </c>
      <c r="C5" s="57" t="s">
        <v>225</v>
      </c>
      <c r="D5" s="62" t="s">
        <v>226</v>
      </c>
      <c r="E5" s="7"/>
      <c r="F5" s="63" t="s">
        <v>219</v>
      </c>
      <c r="G5" s="152" t="s">
        <v>225</v>
      </c>
      <c r="H5" s="152" t="s">
        <v>225</v>
      </c>
      <c r="I5" s="77" t="s">
        <v>227</v>
      </c>
      <c r="J5">
        <v>8</v>
      </c>
    </row>
    <row r="6" spans="1:10">
      <c r="A6" s="57" t="s">
        <v>30</v>
      </c>
      <c r="B6" s="57" t="s">
        <v>94</v>
      </c>
      <c r="C6" s="57" t="s">
        <v>225</v>
      </c>
      <c r="D6" s="62" t="s">
        <v>226</v>
      </c>
      <c r="E6" s="7"/>
      <c r="F6" s="63" t="s">
        <v>219</v>
      </c>
      <c r="G6" s="152" t="s">
        <v>225</v>
      </c>
      <c r="H6" s="152" t="s">
        <v>225</v>
      </c>
      <c r="I6" s="104" t="s">
        <v>228</v>
      </c>
      <c r="J6">
        <v>8</v>
      </c>
    </row>
    <row r="7" spans="1:10">
      <c r="A7" s="57" t="s">
        <v>30</v>
      </c>
      <c r="B7" s="57" t="s">
        <v>95</v>
      </c>
      <c r="C7" s="57" t="s">
        <v>225</v>
      </c>
      <c r="D7" s="62" t="s">
        <v>226</v>
      </c>
      <c r="E7" s="7"/>
      <c r="F7" s="63" t="s">
        <v>219</v>
      </c>
      <c r="G7" s="152" t="s">
        <v>225</v>
      </c>
      <c r="H7" s="152" t="s">
        <v>225</v>
      </c>
      <c r="I7" s="77" t="s">
        <v>225</v>
      </c>
      <c r="J7">
        <v>4</v>
      </c>
    </row>
    <row r="8" spans="1:10">
      <c r="A8" s="57" t="s">
        <v>32</v>
      </c>
      <c r="B8" s="57" t="s">
        <v>229</v>
      </c>
      <c r="C8" s="57" t="s">
        <v>217</v>
      </c>
      <c r="D8" s="64" t="s">
        <v>218</v>
      </c>
      <c r="E8" s="7"/>
      <c r="F8" s="63" t="s">
        <v>219</v>
      </c>
      <c r="G8" s="151" t="s">
        <v>225</v>
      </c>
      <c r="H8" s="151" t="s">
        <v>225</v>
      </c>
      <c r="I8" s="104" t="s">
        <v>230</v>
      </c>
      <c r="J8">
        <v>1</v>
      </c>
    </row>
    <row r="9" spans="1:10">
      <c r="A9" s="8" t="s">
        <v>17</v>
      </c>
      <c r="B9" s="8" t="s">
        <v>97</v>
      </c>
      <c r="C9" s="83" t="s">
        <v>223</v>
      </c>
      <c r="D9" s="54" t="s">
        <v>224</v>
      </c>
      <c r="E9" s="8" t="s">
        <v>231</v>
      </c>
      <c r="F9" s="44" t="s">
        <v>232</v>
      </c>
      <c r="G9" s="152" t="s">
        <v>225</v>
      </c>
      <c r="H9" s="152" t="s">
        <v>225</v>
      </c>
      <c r="I9" s="104" t="s">
        <v>226</v>
      </c>
      <c r="J9">
        <v>3</v>
      </c>
    </row>
    <row r="10" spans="1:10">
      <c r="A10" s="8" t="s">
        <v>233</v>
      </c>
      <c r="B10" s="8" t="s">
        <v>95</v>
      </c>
      <c r="C10" s="83" t="s">
        <v>223</v>
      </c>
      <c r="D10" s="54" t="s">
        <v>224</v>
      </c>
      <c r="E10" s="8" t="s">
        <v>231</v>
      </c>
      <c r="F10" s="44" t="s">
        <v>232</v>
      </c>
      <c r="G10" s="152" t="s">
        <v>225</v>
      </c>
      <c r="H10" s="152" t="s">
        <v>225</v>
      </c>
      <c r="I10" s="77" t="s">
        <v>217</v>
      </c>
      <c r="J10">
        <v>5</v>
      </c>
    </row>
    <row r="11" spans="1:10">
      <c r="A11" s="8" t="s">
        <v>233</v>
      </c>
      <c r="B11" s="8" t="s">
        <v>106</v>
      </c>
      <c r="C11" s="83" t="s">
        <v>223</v>
      </c>
      <c r="D11" s="54" t="s">
        <v>224</v>
      </c>
      <c r="E11" s="8" t="s">
        <v>231</v>
      </c>
      <c r="F11" s="44" t="s">
        <v>232</v>
      </c>
      <c r="G11" s="152" t="s">
        <v>225</v>
      </c>
      <c r="H11" s="152" t="s">
        <v>225</v>
      </c>
      <c r="I11" s="104" t="s">
        <v>96</v>
      </c>
      <c r="J11">
        <v>3</v>
      </c>
    </row>
    <row r="12" spans="1:10">
      <c r="A12" s="8" t="s">
        <v>233</v>
      </c>
      <c r="B12" s="8" t="s">
        <v>94</v>
      </c>
      <c r="C12" s="83" t="s">
        <v>223</v>
      </c>
      <c r="D12" s="54" t="s">
        <v>224</v>
      </c>
      <c r="E12" s="8" t="s">
        <v>231</v>
      </c>
      <c r="F12" s="44" t="s">
        <v>232</v>
      </c>
      <c r="G12" s="152" t="s">
        <v>225</v>
      </c>
      <c r="H12" s="152" t="s">
        <v>225</v>
      </c>
      <c r="I12" s="104" t="s">
        <v>218</v>
      </c>
      <c r="J12">
        <v>2</v>
      </c>
    </row>
    <row r="13" spans="1:10">
      <c r="A13" s="8" t="s">
        <v>233</v>
      </c>
      <c r="B13" s="8" t="s">
        <v>116</v>
      </c>
      <c r="C13" s="83" t="s">
        <v>223</v>
      </c>
      <c r="D13" s="54" t="s">
        <v>224</v>
      </c>
      <c r="E13" s="8" t="s">
        <v>231</v>
      </c>
      <c r="F13" s="44" t="s">
        <v>232</v>
      </c>
      <c r="G13" s="152" t="s">
        <v>225</v>
      </c>
      <c r="H13" s="152" t="s">
        <v>225</v>
      </c>
      <c r="I13" s="77" t="s">
        <v>234</v>
      </c>
      <c r="J13">
        <v>8</v>
      </c>
    </row>
    <row r="14" spans="1:10">
      <c r="A14" s="8" t="s">
        <v>19</v>
      </c>
      <c r="B14" s="8" t="s">
        <v>103</v>
      </c>
      <c r="C14" s="8" t="s">
        <v>227</v>
      </c>
      <c r="D14" s="84" t="s">
        <v>228</v>
      </c>
      <c r="E14" s="7"/>
      <c r="F14" s="44" t="s">
        <v>232</v>
      </c>
      <c r="G14" s="152" t="s">
        <v>225</v>
      </c>
      <c r="H14" s="152" t="s">
        <v>225</v>
      </c>
      <c r="I14" s="104" t="s">
        <v>110</v>
      </c>
      <c r="J14">
        <v>6</v>
      </c>
    </row>
    <row r="15" spans="1:10">
      <c r="A15" s="8" t="s">
        <v>19</v>
      </c>
      <c r="B15" s="8" t="s">
        <v>108</v>
      </c>
      <c r="C15" s="8" t="s">
        <v>227</v>
      </c>
      <c r="D15" s="83" t="s">
        <v>228</v>
      </c>
      <c r="E15" s="7"/>
      <c r="F15" s="44" t="s">
        <v>232</v>
      </c>
      <c r="G15" s="152" t="s">
        <v>225</v>
      </c>
      <c r="H15" s="152" t="s">
        <v>225</v>
      </c>
      <c r="I15" s="104" t="s">
        <v>235</v>
      </c>
      <c r="J15">
        <v>2</v>
      </c>
    </row>
    <row r="16" spans="1:10">
      <c r="A16" s="8" t="s">
        <v>19</v>
      </c>
      <c r="B16" s="8" t="s">
        <v>101</v>
      </c>
      <c r="C16" s="8" t="s">
        <v>223</v>
      </c>
      <c r="D16" t="s">
        <v>224</v>
      </c>
      <c r="E16" s="8" t="s">
        <v>231</v>
      </c>
      <c r="F16" s="44" t="s">
        <v>232</v>
      </c>
      <c r="G16" s="152" t="s">
        <v>225</v>
      </c>
      <c r="H16" s="152" t="s">
        <v>225</v>
      </c>
      <c r="I16" s="77" t="s">
        <v>46</v>
      </c>
      <c r="J16">
        <v>35</v>
      </c>
    </row>
    <row r="17" spans="1:9">
      <c r="A17" s="8" t="s">
        <v>19</v>
      </c>
      <c r="B17" s="8" t="s">
        <v>105</v>
      </c>
      <c r="C17" s="8" t="s">
        <v>227</v>
      </c>
      <c r="D17" s="83" t="s">
        <v>228</v>
      </c>
      <c r="E17" s="7"/>
      <c r="F17" s="44" t="s">
        <v>232</v>
      </c>
      <c r="G17" s="152" t="s">
        <v>225</v>
      </c>
      <c r="H17" s="152" t="s">
        <v>225</v>
      </c>
    </row>
    <row r="18" spans="1:9">
      <c r="A18" s="8" t="s">
        <v>19</v>
      </c>
      <c r="B18" s="8" t="s">
        <v>114</v>
      </c>
      <c r="C18" s="8" t="s">
        <v>227</v>
      </c>
      <c r="D18" s="83" t="s">
        <v>228</v>
      </c>
      <c r="E18" s="7"/>
      <c r="F18" s="44" t="s">
        <v>232</v>
      </c>
      <c r="G18" s="152" t="s">
        <v>225</v>
      </c>
      <c r="H18" s="152" t="s">
        <v>225</v>
      </c>
    </row>
    <row r="19" spans="1:9">
      <c r="A19" s="8" t="s">
        <v>19</v>
      </c>
      <c r="B19" s="8" t="s">
        <v>114</v>
      </c>
      <c r="C19" s="58" t="s">
        <v>223</v>
      </c>
      <c r="D19" t="s">
        <v>224</v>
      </c>
      <c r="E19" s="8" t="s">
        <v>231</v>
      </c>
      <c r="F19" s="44" t="s">
        <v>232</v>
      </c>
      <c r="G19" s="152" t="s">
        <v>225</v>
      </c>
      <c r="H19" s="152" t="s">
        <v>225</v>
      </c>
    </row>
    <row r="20" spans="1:9">
      <c r="A20" s="8" t="s">
        <v>32</v>
      </c>
      <c r="B20" s="59" t="s">
        <v>112</v>
      </c>
      <c r="C20" s="60" t="s">
        <v>227</v>
      </c>
      <c r="D20" s="83" t="s">
        <v>228</v>
      </c>
      <c r="E20" s="7"/>
      <c r="F20" s="44" t="s">
        <v>232</v>
      </c>
      <c r="G20" s="152" t="s">
        <v>225</v>
      </c>
      <c r="H20" s="152" t="s">
        <v>225</v>
      </c>
      <c r="I20" t="s">
        <v>236</v>
      </c>
    </row>
    <row r="21" spans="1:9">
      <c r="A21" s="8" t="s">
        <v>31</v>
      </c>
      <c r="B21" s="61" t="s">
        <v>108</v>
      </c>
      <c r="C21" s="60" t="s">
        <v>227</v>
      </c>
      <c r="D21" s="83" t="s">
        <v>228</v>
      </c>
      <c r="E21" s="7"/>
      <c r="F21" s="44" t="s">
        <v>232</v>
      </c>
      <c r="G21" s="152" t="s">
        <v>225</v>
      </c>
      <c r="H21" s="152" t="s">
        <v>225</v>
      </c>
      <c r="I21" t="s">
        <v>237</v>
      </c>
    </row>
    <row r="22" spans="1:9">
      <c r="A22" s="8" t="s">
        <v>31</v>
      </c>
      <c r="B22" s="61" t="s">
        <v>90</v>
      </c>
      <c r="C22" s="60" t="s">
        <v>227</v>
      </c>
      <c r="D22" s="83" t="s">
        <v>228</v>
      </c>
      <c r="E22" s="7"/>
      <c r="F22" s="44" t="s">
        <v>232</v>
      </c>
      <c r="G22" s="152" t="s">
        <v>225</v>
      </c>
      <c r="H22" s="152" t="s">
        <v>225</v>
      </c>
      <c r="I22" t="s">
        <v>238</v>
      </c>
    </row>
    <row r="23" spans="1:9">
      <c r="A23" s="8" t="s">
        <v>30</v>
      </c>
      <c r="B23" s="8" t="s">
        <v>92</v>
      </c>
      <c r="C23" s="8" t="s">
        <v>223</v>
      </c>
      <c r="D23" s="83" t="s">
        <v>224</v>
      </c>
      <c r="E23" s="8" t="s">
        <v>231</v>
      </c>
      <c r="F23" s="44" t="s">
        <v>232</v>
      </c>
      <c r="G23" s="152" t="s">
        <v>225</v>
      </c>
      <c r="H23" s="152" t="s">
        <v>225</v>
      </c>
      <c r="I23" s="113" t="s">
        <v>239</v>
      </c>
    </row>
    <row r="24" spans="1:9">
      <c r="A24" s="8" t="s">
        <v>30</v>
      </c>
      <c r="B24" s="8" t="s">
        <v>94</v>
      </c>
      <c r="C24" s="8" t="s">
        <v>223</v>
      </c>
      <c r="D24" s="83" t="s">
        <v>224</v>
      </c>
      <c r="E24" s="8" t="s">
        <v>231</v>
      </c>
      <c r="F24" s="44" t="s">
        <v>232</v>
      </c>
      <c r="G24" s="152" t="s">
        <v>225</v>
      </c>
      <c r="H24" s="152" t="s">
        <v>225</v>
      </c>
    </row>
    <row r="25" spans="1:9">
      <c r="A25" s="8" t="s">
        <v>30</v>
      </c>
      <c r="B25" s="8" t="s">
        <v>95</v>
      </c>
      <c r="C25" s="8" t="s">
        <v>223</v>
      </c>
      <c r="D25" s="83" t="s">
        <v>224</v>
      </c>
      <c r="E25" s="8" t="s">
        <v>231</v>
      </c>
      <c r="F25" s="44" t="s">
        <v>232</v>
      </c>
      <c r="G25" s="152" t="s">
        <v>225</v>
      </c>
      <c r="H25" s="152" t="s">
        <v>225</v>
      </c>
      <c r="I25" s="113"/>
    </row>
    <row r="26" spans="1:9">
      <c r="A26" s="85" t="s">
        <v>18</v>
      </c>
      <c r="B26" s="85" t="s">
        <v>104</v>
      </c>
      <c r="C26" s="85" t="s">
        <v>227</v>
      </c>
      <c r="D26" s="86" t="s">
        <v>228</v>
      </c>
      <c r="E26" s="46"/>
      <c r="F26" s="65" t="s">
        <v>232</v>
      </c>
      <c r="G26" s="152" t="s">
        <v>225</v>
      </c>
      <c r="H26" s="152" t="s">
        <v>225</v>
      </c>
    </row>
    <row r="27" spans="1:9">
      <c r="A27" s="7" t="s">
        <v>33</v>
      </c>
      <c r="B27" s="7" t="s">
        <v>115</v>
      </c>
      <c r="C27" s="7" t="s">
        <v>234</v>
      </c>
      <c r="D27" s="7" t="s">
        <v>235</v>
      </c>
      <c r="E27" s="7"/>
      <c r="F27" s="63" t="s">
        <v>219</v>
      </c>
      <c r="G27" s="152" t="s">
        <v>225</v>
      </c>
      <c r="H27" s="152" t="s">
        <v>225</v>
      </c>
    </row>
    <row r="28" spans="1:9">
      <c r="A28" s="7" t="s">
        <v>33</v>
      </c>
      <c r="B28" s="7" t="s">
        <v>115</v>
      </c>
      <c r="C28" s="7" t="s">
        <v>234</v>
      </c>
      <c r="D28" s="8" t="s">
        <v>110</v>
      </c>
      <c r="E28" s="7"/>
      <c r="F28" s="63" t="s">
        <v>219</v>
      </c>
      <c r="G28" s="152" t="s">
        <v>225</v>
      </c>
      <c r="H28" s="152" t="s">
        <v>225</v>
      </c>
    </row>
    <row r="29" spans="1:9">
      <c r="A29" s="7" t="s">
        <v>33</v>
      </c>
      <c r="B29" s="7" t="s">
        <v>116</v>
      </c>
      <c r="C29" s="7" t="s">
        <v>225</v>
      </c>
      <c r="D29" s="7" t="s">
        <v>230</v>
      </c>
      <c r="E29" s="7"/>
      <c r="F29" s="63" t="s">
        <v>219</v>
      </c>
      <c r="G29" s="152" t="s">
        <v>225</v>
      </c>
      <c r="H29" s="152" t="s">
        <v>225</v>
      </c>
    </row>
    <row r="30" spans="1:9">
      <c r="A30" s="46" t="s">
        <v>33</v>
      </c>
      <c r="B30" s="46" t="s">
        <v>121</v>
      </c>
      <c r="C30" s="46" t="s">
        <v>234</v>
      </c>
      <c r="D30" s="46" t="s">
        <v>235</v>
      </c>
      <c r="E30" s="46"/>
      <c r="F30" s="89" t="s">
        <v>219</v>
      </c>
      <c r="G30" s="152" t="s">
        <v>225</v>
      </c>
      <c r="H30" s="152" t="s">
        <v>225</v>
      </c>
    </row>
    <row r="31" spans="1:9">
      <c r="A31" s="8" t="s">
        <v>32</v>
      </c>
      <c r="B31" s="59" t="s">
        <v>110</v>
      </c>
      <c r="C31" s="59" t="s">
        <v>234</v>
      </c>
      <c r="D31" s="8" t="s">
        <v>110</v>
      </c>
      <c r="E31" s="7"/>
      <c r="F31" s="7" t="s">
        <v>232</v>
      </c>
      <c r="G31" s="152" t="s">
        <v>225</v>
      </c>
      <c r="H31" s="152" t="s">
        <v>225</v>
      </c>
      <c r="I31" t="s">
        <v>240</v>
      </c>
    </row>
    <row r="32" spans="1:9">
      <c r="A32" s="8" t="s">
        <v>32</v>
      </c>
      <c r="B32" s="59" t="s">
        <v>105</v>
      </c>
      <c r="C32" s="59" t="s">
        <v>234</v>
      </c>
      <c r="D32" s="8" t="s">
        <v>110</v>
      </c>
      <c r="E32" s="7"/>
      <c r="F32" s="7" t="s">
        <v>232</v>
      </c>
      <c r="G32" s="152" t="s">
        <v>225</v>
      </c>
      <c r="H32" s="152" t="s">
        <v>225</v>
      </c>
      <c r="I32" t="s">
        <v>241</v>
      </c>
    </row>
    <row r="33" spans="1:9">
      <c r="A33" s="8" t="s">
        <v>32</v>
      </c>
      <c r="B33" s="59" t="s">
        <v>111</v>
      </c>
      <c r="C33" s="59" t="s">
        <v>234</v>
      </c>
      <c r="D33" s="8" t="s">
        <v>110</v>
      </c>
      <c r="E33" s="7"/>
      <c r="F33" s="7" t="s">
        <v>232</v>
      </c>
      <c r="G33" s="152" t="s">
        <v>225</v>
      </c>
      <c r="H33" s="152" t="s">
        <v>225</v>
      </c>
    </row>
    <row r="34" spans="1:9">
      <c r="A34" s="8" t="s">
        <v>32</v>
      </c>
      <c r="B34" s="59" t="s">
        <v>104</v>
      </c>
      <c r="C34" s="59" t="s">
        <v>234</v>
      </c>
      <c r="D34" s="8" t="s">
        <v>110</v>
      </c>
      <c r="E34" s="7"/>
      <c r="F34" s="7" t="s">
        <v>232</v>
      </c>
      <c r="G34" s="152" t="s">
        <v>225</v>
      </c>
      <c r="H34" s="152" t="s">
        <v>225</v>
      </c>
      <c r="I34" t="s">
        <v>242</v>
      </c>
    </row>
    <row r="35" spans="1:9">
      <c r="A35" s="85" t="s">
        <v>32</v>
      </c>
      <c r="B35" s="90" t="s">
        <v>100</v>
      </c>
      <c r="C35" s="90" t="s">
        <v>234</v>
      </c>
      <c r="D35" s="85" t="s">
        <v>110</v>
      </c>
      <c r="E35" s="46"/>
      <c r="F35" s="46" t="s">
        <v>232</v>
      </c>
      <c r="G35" s="152" t="s">
        <v>225</v>
      </c>
      <c r="H35" s="152" t="s">
        <v>225</v>
      </c>
      <c r="I35" t="s">
        <v>243</v>
      </c>
    </row>
    <row r="36" spans="1:9">
      <c r="A36" s="8" t="s">
        <v>32</v>
      </c>
      <c r="B36" s="59" t="s">
        <v>113</v>
      </c>
      <c r="C36" s="59" t="s">
        <v>234</v>
      </c>
      <c r="D36" s="8" t="s">
        <v>110</v>
      </c>
      <c r="E36" s="7"/>
      <c r="F36" s="7" t="s">
        <v>232</v>
      </c>
      <c r="G36" s="152" t="s">
        <v>225</v>
      </c>
      <c r="H36" s="152" t="s">
        <v>225</v>
      </c>
      <c r="I36" t="s">
        <v>244</v>
      </c>
    </row>
    <row r="37" spans="1:9">
      <c r="A37" s="46" t="s">
        <v>26</v>
      </c>
      <c r="B37" s="46" t="s">
        <v>91</v>
      </c>
      <c r="C37" s="46" t="s">
        <v>217</v>
      </c>
      <c r="D37" s="46" t="s">
        <v>96</v>
      </c>
      <c r="E37" s="46"/>
      <c r="F37" s="112" t="s">
        <v>219</v>
      </c>
      <c r="G37" s="152" t="s">
        <v>91</v>
      </c>
      <c r="H37" s="152" t="s">
        <v>222</v>
      </c>
    </row>
    <row r="38" spans="1:9">
      <c r="A38" s="7" t="s">
        <v>20</v>
      </c>
      <c r="B38" s="7" t="s">
        <v>97</v>
      </c>
      <c r="C38" s="7" t="s">
        <v>217</v>
      </c>
      <c r="D38" s="7" t="s">
        <v>96</v>
      </c>
      <c r="E38" s="7"/>
      <c r="F38" s="8" t="s">
        <v>219</v>
      </c>
      <c r="G38" s="151" t="s">
        <v>91</v>
      </c>
      <c r="H38" s="151" t="s">
        <v>222</v>
      </c>
    </row>
    <row r="39" spans="1:9">
      <c r="A39" s="114" t="s">
        <v>19</v>
      </c>
      <c r="B39" s="115" t="s">
        <v>97</v>
      </c>
      <c r="C39" s="115" t="s">
        <v>217</v>
      </c>
      <c r="D39" s="115" t="s">
        <v>96</v>
      </c>
      <c r="E39" s="7"/>
      <c r="F39" s="8" t="s">
        <v>219</v>
      </c>
      <c r="G39" s="151" t="s">
        <v>91</v>
      </c>
      <c r="H39" s="151" t="s">
        <v>222</v>
      </c>
    </row>
    <row r="42" spans="1:9">
      <c r="I42" s="103" t="s">
        <v>45</v>
      </c>
    </row>
    <row r="43" spans="1:9">
      <c r="I43" s="77" t="s">
        <v>13</v>
      </c>
    </row>
    <row r="44" spans="1:9">
      <c r="I44" s="104" t="s">
        <v>97</v>
      </c>
    </row>
    <row r="45" spans="1:9">
      <c r="I45" s="104" t="s">
        <v>94</v>
      </c>
    </row>
    <row r="46" spans="1:9">
      <c r="I46" s="77" t="s">
        <v>17</v>
      </c>
    </row>
    <row r="47" spans="1:9">
      <c r="I47" s="104" t="s">
        <v>97</v>
      </c>
    </row>
    <row r="48" spans="1:9">
      <c r="I48" s="77" t="s">
        <v>233</v>
      </c>
    </row>
    <row r="49" spans="9:9">
      <c r="I49" s="104" t="s">
        <v>106</v>
      </c>
    </row>
    <row r="50" spans="9:9">
      <c r="I50" s="104" t="s">
        <v>116</v>
      </c>
    </row>
    <row r="51" spans="9:9">
      <c r="I51" s="104" t="s">
        <v>94</v>
      </c>
    </row>
    <row r="52" spans="9:9">
      <c r="I52" s="104" t="s">
        <v>95</v>
      </c>
    </row>
    <row r="53" spans="9:9">
      <c r="I53" s="77" t="s">
        <v>18</v>
      </c>
    </row>
    <row r="54" spans="9:9">
      <c r="I54" s="104" t="s">
        <v>104</v>
      </c>
    </row>
    <row r="55" spans="9:9">
      <c r="I55" s="77" t="s">
        <v>19</v>
      </c>
    </row>
    <row r="56" spans="9:9">
      <c r="I56" s="104" t="s">
        <v>108</v>
      </c>
    </row>
    <row r="57" spans="9:9">
      <c r="I57" s="104" t="s">
        <v>114</v>
      </c>
    </row>
    <row r="58" spans="9:9">
      <c r="I58" s="104" t="s">
        <v>101</v>
      </c>
    </row>
    <row r="59" spans="9:9">
      <c r="I59" s="104" t="s">
        <v>105</v>
      </c>
    </row>
    <row r="60" spans="9:9">
      <c r="I60" s="104" t="s">
        <v>103</v>
      </c>
    </row>
    <row r="61" spans="9:9">
      <c r="I61" s="77" t="s">
        <v>33</v>
      </c>
    </row>
    <row r="62" spans="9:9">
      <c r="I62" s="104" t="s">
        <v>115</v>
      </c>
    </row>
    <row r="63" spans="9:9">
      <c r="I63" s="104" t="s">
        <v>121</v>
      </c>
    </row>
    <row r="64" spans="9:9">
      <c r="I64" s="104" t="s">
        <v>116</v>
      </c>
    </row>
    <row r="65" spans="9:9">
      <c r="I65" s="77" t="s">
        <v>26</v>
      </c>
    </row>
    <row r="66" spans="9:9">
      <c r="I66" s="104" t="s">
        <v>105</v>
      </c>
    </row>
    <row r="67" spans="9:9">
      <c r="I67" s="104" t="s">
        <v>91</v>
      </c>
    </row>
    <row r="68" spans="9:9">
      <c r="I68" s="77" t="s">
        <v>27</v>
      </c>
    </row>
    <row r="69" spans="9:9">
      <c r="I69" s="104" t="s">
        <v>97</v>
      </c>
    </row>
    <row r="70" spans="9:9">
      <c r="I70" s="77" t="s">
        <v>30</v>
      </c>
    </row>
    <row r="71" spans="9:9">
      <c r="I71" s="104" t="s">
        <v>92</v>
      </c>
    </row>
    <row r="72" spans="9:9">
      <c r="I72" s="104" t="s">
        <v>94</v>
      </c>
    </row>
    <row r="73" spans="9:9">
      <c r="I73" s="104" t="s">
        <v>95</v>
      </c>
    </row>
    <row r="74" spans="9:9">
      <c r="I74" s="77" t="s">
        <v>31</v>
      </c>
    </row>
    <row r="75" spans="9:9">
      <c r="I75" s="104" t="s">
        <v>108</v>
      </c>
    </row>
    <row r="76" spans="9:9">
      <c r="I76" s="104" t="s">
        <v>90</v>
      </c>
    </row>
    <row r="77" spans="9:9">
      <c r="I77" s="77" t="s">
        <v>32</v>
      </c>
    </row>
    <row r="78" spans="9:9">
      <c r="I78" s="104" t="s">
        <v>100</v>
      </c>
    </row>
    <row r="79" spans="9:9">
      <c r="I79" s="104" t="s">
        <v>113</v>
      </c>
    </row>
    <row r="80" spans="9:9">
      <c r="I80" s="104" t="s">
        <v>112</v>
      </c>
    </row>
    <row r="81" spans="9:9">
      <c r="I81" s="104" t="s">
        <v>111</v>
      </c>
    </row>
    <row r="82" spans="9:9">
      <c r="I82" s="104" t="s">
        <v>110</v>
      </c>
    </row>
    <row r="83" spans="9:9">
      <c r="I83" s="104" t="s">
        <v>105</v>
      </c>
    </row>
    <row r="84" spans="9:9">
      <c r="I84" s="104" t="s">
        <v>104</v>
      </c>
    </row>
    <row r="85" spans="9:9">
      <c r="I85" s="77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activeCell="I26" sqref="I26"/>
    </sheetView>
  </sheetViews>
  <sheetFormatPr defaultRowHeight="15" customHeight="1"/>
  <cols>
    <col min="1" max="1" width="3.28515625" style="67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08" t="s">
        <v>55</v>
      </c>
      <c r="B1" s="91" t="s">
        <v>210</v>
      </c>
      <c r="C1" s="91" t="s">
        <v>58</v>
      </c>
      <c r="D1" s="91" t="s">
        <v>245</v>
      </c>
      <c r="E1" s="91" t="s">
        <v>246</v>
      </c>
      <c r="F1" s="91" t="s">
        <v>247</v>
      </c>
      <c r="G1" s="91" t="s">
        <v>64</v>
      </c>
      <c r="H1" s="91" t="s">
        <v>128</v>
      </c>
      <c r="I1" s="91" t="s">
        <v>248</v>
      </c>
    </row>
    <row r="2" spans="1:9">
      <c r="A2" s="109">
        <v>1</v>
      </c>
      <c r="B2" s="76" t="s">
        <v>98</v>
      </c>
      <c r="C2" s="23" t="s">
        <v>22</v>
      </c>
      <c r="D2" s="23" t="s">
        <v>249</v>
      </c>
      <c r="E2" s="23" t="s">
        <v>250</v>
      </c>
      <c r="F2" s="23"/>
      <c r="G2" s="23" t="s">
        <v>48</v>
      </c>
      <c r="H2" s="23" t="s">
        <v>135</v>
      </c>
      <c r="I2" s="24"/>
    </row>
    <row r="3" spans="1:9">
      <c r="A3" s="109">
        <v>2</v>
      </c>
      <c r="B3" s="23" t="s">
        <v>97</v>
      </c>
      <c r="C3" s="23" t="s">
        <v>13</v>
      </c>
      <c r="D3" s="23" t="s">
        <v>249</v>
      </c>
      <c r="E3" s="23"/>
      <c r="F3" s="24"/>
      <c r="G3" s="23" t="s">
        <v>49</v>
      </c>
      <c r="H3" s="23" t="s">
        <v>251</v>
      </c>
      <c r="I3" s="24"/>
    </row>
    <row r="4" spans="1:9">
      <c r="A4" s="109">
        <v>3</v>
      </c>
      <c r="B4" s="23" t="s">
        <v>99</v>
      </c>
      <c r="C4" s="23" t="s">
        <v>13</v>
      </c>
      <c r="D4" s="23" t="s">
        <v>249</v>
      </c>
      <c r="E4" s="23" t="s">
        <v>252</v>
      </c>
      <c r="F4" s="23"/>
      <c r="G4" s="23" t="s">
        <v>49</v>
      </c>
      <c r="H4" s="23" t="s">
        <v>135</v>
      </c>
      <c r="I4" s="24"/>
    </row>
    <row r="5" spans="1:9">
      <c r="A5" s="109">
        <v>4</v>
      </c>
      <c r="B5" s="23" t="s">
        <v>118</v>
      </c>
      <c r="C5" s="23" t="s">
        <v>24</v>
      </c>
      <c r="D5" s="23" t="s">
        <v>249</v>
      </c>
      <c r="E5" s="23" t="s">
        <v>253</v>
      </c>
      <c r="F5" s="23"/>
      <c r="G5" s="23" t="s">
        <v>49</v>
      </c>
      <c r="H5" s="23" t="s">
        <v>135</v>
      </c>
      <c r="I5" s="24"/>
    </row>
    <row r="6" spans="1:9">
      <c r="A6" s="109">
        <v>5</v>
      </c>
      <c r="B6" s="23" t="s">
        <v>118</v>
      </c>
      <c r="C6" s="23" t="s">
        <v>254</v>
      </c>
      <c r="D6" s="23" t="s">
        <v>255</v>
      </c>
      <c r="E6" s="23" t="s">
        <v>253</v>
      </c>
      <c r="F6" s="23"/>
      <c r="G6" s="23" t="s">
        <v>49</v>
      </c>
      <c r="H6" s="23" t="s">
        <v>135</v>
      </c>
      <c r="I6" s="24"/>
    </row>
    <row r="7" spans="1:9">
      <c r="A7" s="109">
        <v>6</v>
      </c>
      <c r="B7" s="23" t="s">
        <v>104</v>
      </c>
      <c r="C7" s="23" t="s">
        <v>18</v>
      </c>
      <c r="D7" s="23" t="s">
        <v>256</v>
      </c>
      <c r="E7" s="23" t="s">
        <v>257</v>
      </c>
      <c r="F7" s="23"/>
      <c r="G7" s="24" t="s">
        <v>48</v>
      </c>
      <c r="H7" s="23" t="s">
        <v>135</v>
      </c>
      <c r="I7" s="24"/>
    </row>
    <row r="8" spans="1:9">
      <c r="A8" s="109">
        <v>7</v>
      </c>
      <c r="B8" s="23" t="s">
        <v>104</v>
      </c>
      <c r="C8" s="23" t="s">
        <v>18</v>
      </c>
      <c r="D8" s="23" t="s">
        <v>256</v>
      </c>
      <c r="E8" s="23" t="s">
        <v>258</v>
      </c>
      <c r="F8" s="23"/>
      <c r="G8" s="24" t="s">
        <v>48</v>
      </c>
      <c r="H8" s="23" t="s">
        <v>135</v>
      </c>
      <c r="I8" s="24"/>
    </row>
    <row r="9" spans="1:9">
      <c r="A9" s="109">
        <v>8</v>
      </c>
      <c r="B9" s="43" t="s">
        <v>97</v>
      </c>
      <c r="C9" s="43" t="s">
        <v>27</v>
      </c>
      <c r="D9" s="23" t="s">
        <v>256</v>
      </c>
      <c r="E9" s="23"/>
      <c r="F9" s="23"/>
      <c r="G9" s="23" t="s">
        <v>47</v>
      </c>
      <c r="H9" s="23" t="s">
        <v>259</v>
      </c>
      <c r="I9" s="24"/>
    </row>
    <row r="10" spans="1:9">
      <c r="A10" s="109">
        <v>9</v>
      </c>
      <c r="B10" s="43" t="s">
        <v>97</v>
      </c>
      <c r="C10" s="23" t="s">
        <v>27</v>
      </c>
      <c r="D10" s="23" t="s">
        <v>256</v>
      </c>
      <c r="E10" s="23"/>
      <c r="F10" s="23"/>
      <c r="G10" s="23" t="s">
        <v>47</v>
      </c>
      <c r="H10" s="23" t="s">
        <v>259</v>
      </c>
      <c r="I10" s="24"/>
    </row>
    <row r="11" spans="1:9">
      <c r="A11" s="110">
        <v>10</v>
      </c>
      <c r="B11" s="32" t="s">
        <v>91</v>
      </c>
      <c r="C11" s="49" t="s">
        <v>26</v>
      </c>
      <c r="D11" s="105"/>
      <c r="E11" s="106"/>
      <c r="F11" s="105"/>
      <c r="G11" s="49" t="s">
        <v>47</v>
      </c>
      <c r="H11" s="105" t="s">
        <v>260</v>
      </c>
      <c r="I11" s="49"/>
    </row>
    <row r="12" spans="1:9">
      <c r="A12" s="110">
        <v>11</v>
      </c>
      <c r="B12" s="46" t="s">
        <v>101</v>
      </c>
      <c r="C12" s="105" t="s">
        <v>18</v>
      </c>
      <c r="D12" s="85" t="s">
        <v>256</v>
      </c>
      <c r="E12" s="128" t="s">
        <v>261</v>
      </c>
      <c r="F12" s="85"/>
      <c r="G12" s="46" t="s">
        <v>48</v>
      </c>
      <c r="H12" s="105" t="s">
        <v>135</v>
      </c>
      <c r="I12" s="46"/>
    </row>
    <row r="13" spans="1:9">
      <c r="A13" s="111">
        <v>12</v>
      </c>
      <c r="B13" s="8" t="s">
        <v>117</v>
      </c>
      <c r="C13" s="8" t="s">
        <v>17</v>
      </c>
      <c r="D13" s="126" t="s">
        <v>256</v>
      </c>
      <c r="E13" s="125" t="s">
        <v>262</v>
      </c>
      <c r="F13" s="127"/>
      <c r="G13" s="7" t="s">
        <v>47</v>
      </c>
      <c r="H13" s="8" t="s">
        <v>260</v>
      </c>
      <c r="I13" s="7"/>
    </row>
    <row r="14" spans="1:9">
      <c r="A14" s="111">
        <v>13</v>
      </c>
      <c r="B14" s="85" t="s">
        <v>89</v>
      </c>
      <c r="C14" s="85" t="s">
        <v>25</v>
      </c>
      <c r="D14" s="85" t="s">
        <v>263</v>
      </c>
      <c r="E14" s="105" t="s">
        <v>264</v>
      </c>
      <c r="F14" s="132"/>
      <c r="G14" s="46" t="s">
        <v>49</v>
      </c>
      <c r="H14" s="133" t="s">
        <v>135</v>
      </c>
      <c r="I14" s="46"/>
    </row>
    <row r="15" spans="1:9">
      <c r="A15" s="67">
        <v>14</v>
      </c>
      <c r="B15" s="8" t="s">
        <v>89</v>
      </c>
      <c r="C15" s="8" t="s">
        <v>33</v>
      </c>
      <c r="D15" s="8" t="s">
        <v>265</v>
      </c>
      <c r="E15" s="125" t="s">
        <v>266</v>
      </c>
      <c r="F15" s="127"/>
      <c r="G15" s="7" t="s">
        <v>48</v>
      </c>
      <c r="H15" s="133" t="s">
        <v>135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267</v>
      </c>
      <c r="B1" s="4" t="s">
        <v>268</v>
      </c>
      <c r="C1" s="4" t="s">
        <v>269</v>
      </c>
      <c r="D1" s="4" t="s">
        <v>270</v>
      </c>
      <c r="E1" s="4" t="s">
        <v>128</v>
      </c>
      <c r="F1" s="4" t="s">
        <v>271</v>
      </c>
      <c r="G1" s="4" t="s">
        <v>178</v>
      </c>
      <c r="H1" s="4" t="s">
        <v>272</v>
      </c>
      <c r="I1" s="4" t="s">
        <v>273</v>
      </c>
    </row>
    <row r="2" spans="1:9">
      <c r="A2" s="1">
        <v>1</v>
      </c>
      <c r="B2" s="2" t="s">
        <v>274</v>
      </c>
      <c r="C2" s="2" t="s">
        <v>275</v>
      </c>
      <c r="D2" s="2" t="s">
        <v>276</v>
      </c>
      <c r="E2" s="2" t="s">
        <v>277</v>
      </c>
      <c r="F2" s="2"/>
      <c r="G2" s="2"/>
      <c r="H2" s="2" t="s">
        <v>278</v>
      </c>
      <c r="I2" s="2" t="s">
        <v>279</v>
      </c>
    </row>
    <row r="3" spans="1:9">
      <c r="A3" s="1">
        <v>2</v>
      </c>
      <c r="B3" s="2" t="s">
        <v>280</v>
      </c>
      <c r="C3" s="2" t="s">
        <v>281</v>
      </c>
      <c r="D3" s="2" t="s">
        <v>282</v>
      </c>
      <c r="E3" s="2" t="s">
        <v>277</v>
      </c>
      <c r="F3" s="2"/>
      <c r="G3" s="2"/>
      <c r="H3" s="2" t="s">
        <v>278</v>
      </c>
      <c r="I3" s="2" t="s">
        <v>283</v>
      </c>
    </row>
    <row r="4" spans="1:9">
      <c r="A4" s="1">
        <v>3</v>
      </c>
      <c r="B4" s="2" t="s">
        <v>284</v>
      </c>
      <c r="C4" s="20" t="s">
        <v>285</v>
      </c>
      <c r="D4" s="2" t="s">
        <v>286</v>
      </c>
      <c r="E4" s="2" t="s">
        <v>287</v>
      </c>
      <c r="F4" s="2" t="s">
        <v>288</v>
      </c>
      <c r="G4" s="2"/>
      <c r="H4" s="2" t="s">
        <v>289</v>
      </c>
      <c r="I4" s="2" t="s">
        <v>290</v>
      </c>
    </row>
    <row r="5" spans="1:9">
      <c r="A5" s="1">
        <v>4</v>
      </c>
      <c r="B5" s="2" t="s">
        <v>291</v>
      </c>
      <c r="C5" s="2" t="s">
        <v>292</v>
      </c>
      <c r="D5" s="2" t="s">
        <v>293</v>
      </c>
      <c r="E5" s="2" t="s">
        <v>287</v>
      </c>
      <c r="F5" s="2" t="s">
        <v>288</v>
      </c>
      <c r="G5" s="2"/>
      <c r="H5" s="2" t="s">
        <v>294</v>
      </c>
      <c r="I5" s="2" t="s">
        <v>295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W14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2023-05-29T12:13:56Z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2023-05-26T13:20:15Z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afe2cb37-034f-44d6-b67a-711215a15535</vt:lpwstr>
  </property>
  <property fmtid="{D5CDD505-2E9C-101B-9397-08002B2CF9AE}" pid="9" name="MSIP_Label_736915f3-2f02-4945-8997-f2963298db46_ContentBits">
    <vt:lpwstr>1</vt:lpwstr>
  </property>
</Properties>
</file>