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vek_d_drive_backup\Tools_Client_Documentations\Projects\Proterra\proterra_code\connected-qa-automation\Eggplant_Automation\CCSS_Edmonton.suite\Resources\TestData\"/>
    </mc:Choice>
  </mc:AlternateContent>
  <xr:revisionPtr revIDLastSave="0" documentId="13_ncr:1_{D1460785-A990-4C42-9305-A2FDE581882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nfigScreen" sheetId="1" r:id="rId1"/>
    <sheet name="RolesPermissions" sheetId="4" r:id="rId2"/>
    <sheet name="AlertsAndNotificati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5" l="1"/>
  <c r="M2" i="5"/>
  <c r="L2" i="5"/>
  <c r="AA2" i="5"/>
  <c r="Z2" i="5"/>
  <c r="Q2" i="5"/>
  <c r="P2" i="5"/>
  <c r="N2" i="5"/>
  <c r="K2" i="5"/>
  <c r="D2" i="5"/>
  <c r="BY2" i="4"/>
  <c r="BZ2" i="4" s="1"/>
  <c r="BU2" i="4"/>
  <c r="BV2" i="4" s="1"/>
  <c r="BT2" i="4"/>
  <c r="BB2" i="4"/>
  <c r="BA2" i="4"/>
  <c r="AV2" i="4"/>
  <c r="AP2" i="4"/>
  <c r="AM2" i="4"/>
  <c r="AH2" i="4"/>
  <c r="AG2" i="4"/>
  <c r="P2" i="4"/>
  <c r="O2" i="4"/>
  <c r="N2" i="4"/>
  <c r="M2" i="4"/>
  <c r="J2" i="4"/>
  <c r="I2" i="4"/>
  <c r="H2" i="4"/>
  <c r="G2" i="4"/>
  <c r="D2" i="4"/>
  <c r="C2" i="4"/>
  <c r="B2" i="4"/>
  <c r="F2" i="1"/>
  <c r="E2" i="1"/>
  <c r="D2" i="1"/>
</calcChain>
</file>

<file path=xl/sharedStrings.xml><?xml version="1.0" encoding="utf-8"?>
<sst xmlns="http://schemas.openxmlformats.org/spreadsheetml/2006/main" count="196" uniqueCount="140">
  <si>
    <t>GarageNameToSwitch</t>
  </si>
  <si>
    <t>Centennial</t>
  </si>
  <si>
    <t>ThresholdRatio</t>
  </si>
  <si>
    <t>AlertMsg</t>
  </si>
  <si>
    <t>BusId</t>
  </si>
  <si>
    <t>ReadyBusImgName</t>
  </si>
  <si>
    <t>ToppedUpBusImgName</t>
  </si>
  <si>
    <t>RequiredEnergySafetyMargin</t>
  </si>
  <si>
    <t>RequiredEnergyReservedRatio</t>
  </si>
  <si>
    <t>BusID</t>
  </si>
  <si>
    <t>ToastMsg</t>
  </si>
  <si>
    <t>ToastMsgPosition</t>
  </si>
  <si>
    <t>NotificationMsg</t>
  </si>
  <si>
    <t>ChargerNameInitial</t>
  </si>
  <si>
    <t>OutputChargerName</t>
  </si>
  <si>
    <t>Alert</t>
  </si>
  <si>
    <t>Alert1</t>
  </si>
  <si>
    <t>Alert2</t>
  </si>
  <si>
    <t>Alert3</t>
  </si>
  <si>
    <t>CheckAlert</t>
  </si>
  <si>
    <t>MaintenanceBus</t>
  </si>
  <si>
    <t>ToastMsgAssignBusOutsideGarage</t>
  </si>
  <si>
    <t>bus_image_run_and_track_screen</t>
  </si>
  <si>
    <t>Bus_Image</t>
  </si>
  <si>
    <t>Bus_Image_ChargeCtrl</t>
  </si>
  <si>
    <t>TrackInfo</t>
  </si>
  <si>
    <t>OverrideRunTrackToastMsg</t>
  </si>
  <si>
    <t>API_Bus_Details_id</t>
  </si>
  <si>
    <t>API_Bus_Details_busVins</t>
  </si>
  <si>
    <t>customerGarageId</t>
  </si>
  <si>
    <t>RunID</t>
  </si>
  <si>
    <t>garageId</t>
  </si>
  <si>
    <t>tenantId</t>
  </si>
  <si>
    <t>API_Run_tenantId</t>
  </si>
  <si>
    <t>API_Run_requestId</t>
  </si>
  <si>
    <t>OutputToastMsg</t>
  </si>
  <si>
    <t>ToastMsgForNoTrackSelected</t>
  </si>
  <si>
    <t>BlankCommentsInOverridePopup</t>
  </si>
  <si>
    <t>ToastMsgForNoTrackSelectedMaintenanceBus</t>
  </si>
  <si>
    <t>NotifiMsgForNoTrackSelectedMaintenanceBus</t>
  </si>
  <si>
    <t>BusIDInGarage</t>
  </si>
  <si>
    <t>BusIDNotInGarage</t>
  </si>
  <si>
    <t>BusIDNotReadyNotInGarage</t>
  </si>
  <si>
    <t>SecondBusId</t>
  </si>
  <si>
    <t>second_bus_image_run_and_track_screen</t>
  </si>
  <si>
    <t>InitiateChargingBtn</t>
  </si>
  <si>
    <t>InitiateChargingConfirmMsg</t>
  </si>
  <si>
    <t>InitiateChargingAlert</t>
  </si>
  <si>
    <t>InitiateChargingMsg</t>
  </si>
  <si>
    <t>InitiateChargingConfirmMsg2</t>
  </si>
  <si>
    <t>InitiateChargingMsg3</t>
  </si>
  <si>
    <t>InitiateChargingMsg4</t>
  </si>
  <si>
    <t>InitiateChargingMsg5</t>
  </si>
  <si>
    <t>InitiateChargingMsg6</t>
  </si>
  <si>
    <t>InitiateChargingMsg7</t>
  </si>
  <si>
    <t>ImgChargerStatusAfterInitiateCharge</t>
  </si>
  <si>
    <t>TerminateChargingBtn</t>
  </si>
  <si>
    <t>TerminateChargingMsg</t>
  </si>
  <si>
    <t>TerminateChargingAlert</t>
  </si>
  <si>
    <t>ChargerStatusAfterTerminateChargeAlert</t>
  </si>
  <si>
    <t>ImgChargerStatusAfterTerminateCharge</t>
  </si>
  <si>
    <t>ImgBusFullyCharged</t>
  </si>
  <si>
    <t>ImgInactiveCharger</t>
  </si>
  <si>
    <t>InactiveChargerOptions</t>
  </si>
  <si>
    <t>ImgActiveCharger</t>
  </si>
  <si>
    <t>ActiveChargerOptions</t>
  </si>
  <si>
    <t>ImgMaintenanceCharger</t>
  </si>
  <si>
    <t>MaintenanceChargerOptions</t>
  </si>
  <si>
    <t>ImgChargingCharger</t>
  </si>
  <si>
    <t>ChargingChargerOptions</t>
  </si>
  <si>
    <t>CheckAlertBtn</t>
  </si>
  <si>
    <t>CheckAlertMsg</t>
  </si>
  <si>
    <t>API_SetChargerLimit_id</t>
  </si>
  <si>
    <t>API_SetChargerLimit_chargerLimit</t>
  </si>
  <si>
    <t>BusID2</t>
  </si>
  <si>
    <t>RunID2</t>
  </si>
  <si>
    <t>API_Bus_Details_busVins2</t>
  </si>
  <si>
    <t>ToastMsg2</t>
  </si>
  <si>
    <t>AlertBus2</t>
  </si>
  <si>
    <t>InitiateAlertBus2</t>
  </si>
  <si>
    <t>DelayedBus2</t>
  </si>
  <si>
    <t>DelayAlert1</t>
  </si>
  <si>
    <t>ConcatDelayAlert2</t>
  </si>
  <si>
    <t>DelayAlert2</t>
  </si>
  <si>
    <t>KATG</t>
  </si>
  <si>
    <t>KATG 10-5</t>
  </si>
  <si>
    <t>Check Alert</t>
  </si>
  <si>
    <t>RunAndTrackAssignmentPage\img8035MaintenanceBus</t>
  </si>
  <si>
    <t>TBD</t>
  </si>
  <si>
    <t>my value at runtime</t>
  </si>
  <si>
    <t>GET_BUS_DETAILS-27365903-95ec-40ee-ad29-1fc81deeb626</t>
  </si>
  <si>
    <t>7JZTH13J1LS000311</t>
  </si>
  <si>
    <t>RUNS-02e80667-215f-433d-a671-c7b36eff46d4</t>
  </si>
  <si>
    <t>a4ac820a-9d67-4bd8-af67-9d9b30d0aaea</t>
  </si>
  <si>
    <t>b9ed83eb-5a8d-489c-9639-076d408be8a4</t>
  </si>
  <si>
    <t>LOAD_TRACK_LIST_REQUEST_IDde04e69a-26a3-4765-8479-f5faad3bed4f</t>
  </si>
  <si>
    <t>Bus 8027 has been successfully assigned to run 12601 and position 10-4</t>
  </si>
  <si>
    <t>Please select a parking position</t>
  </si>
  <si>
    <t>Please enter the reason to override this track</t>
  </si>
  <si>
    <t>Initiate Charging</t>
  </si>
  <si>
    <t>Successfully submitted request to perform the action on the charger</t>
  </si>
  <si>
    <t>Are you sure you want to initiate charging for this bus? This bus is not highest priority</t>
  </si>
  <si>
    <t>No bus is parked at this position, are you sure you want to initiate charging for this charger? Priority for this charger cannot be determined.</t>
  </si>
  <si>
    <t>The charging stations limit has been reached, unable to start charging</t>
  </si>
  <si>
    <t>No bus is parked at this position, are you sure you want to initiate charging for this charger? Priority for this charger cannot be determined</t>
  </si>
  <si>
    <t>The bus in the position has a status of In Maintenance. Priority for this charger cannot be determined. Please confirm you want to initiate charging for this charger?</t>
  </si>
  <si>
    <t>Successfully performed the action on the charger</t>
  </si>
  <si>
    <t>RunAndTrackAssignmentPage\imgChargingCharger</t>
  </si>
  <si>
    <t>Terminate Charging</t>
  </si>
  <si>
    <t xml:space="preserve">   </t>
  </si>
  <si>
    <t>RunAndTrackAssignmentPage\imgInactiveCharger</t>
  </si>
  <si>
    <t>Initiate Charging,Reset,Terminate Charging</t>
  </si>
  <si>
    <t>RunAndTrackAssignmentPage\imgActiveCharger</t>
  </si>
  <si>
    <t>Initiate Charging,Reset</t>
  </si>
  <si>
    <t>RunAndTrackAssignmentPage\imgMaintenanceCharger</t>
  </si>
  <si>
    <t>Reset</t>
  </si>
  <si>
    <t>Reset,Terminate Charging</t>
  </si>
  <si>
    <t>Check</t>
  </si>
  <si>
    <t>Alert was acknowledged successfully</t>
  </si>
  <si>
    <t>UPDATE_ECMS_POWER_CAPACITY-a7a7e5a1-5f3e-40e6-a467-89fbfcf694ec</t>
  </si>
  <si>
    <t>7JZTH13J2LS000303</t>
  </si>
  <si>
    <t>RunAndTrackAssignmentPage\img8027DelayedBus</t>
  </si>
  <si>
    <t>Book Out Delay - Bus 8027 is estimated to have indefinite book out delay (Reason could be: 1) There is no available charger in front of this bus in the LCQ or 2) There are buses with no book out time blocking this bus in the track)</t>
  </si>
  <si>
    <t>Tm1</t>
  </si>
  <si>
    <t>Tm2</t>
  </si>
  <si>
    <t>ToastMsgPos</t>
  </si>
  <si>
    <t xml:space="preserve">Bus </t>
  </si>
  <si>
    <t xml:space="preserve"> has been successfully assigned to run</t>
  </si>
  <si>
    <t>DragnDropNotificationMsg</t>
  </si>
  <si>
    <t>RunNumber</t>
  </si>
  <si>
    <t>10401</t>
  </si>
  <si>
    <t>PositionNumber</t>
  </si>
  <si>
    <t>PositionNumberAfterMoveBus</t>
  </si>
  <si>
    <t>BusImg</t>
  </si>
  <si>
    <t>RunAndTrackAssignmentPage/bus_8027.png</t>
  </si>
  <si>
    <t/>
  </si>
  <si>
    <t xml:space="preserve"> 14-3</t>
  </si>
  <si>
    <t>ToastMsgPosWithRunNumber</t>
  </si>
  <si>
    <t>MaintenanceBus2</t>
  </si>
  <si>
    <t>RunAndTrackAssignmentPage\imgBus8027MaintenanceBus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</si>
</sst>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8" sqref="D8"/>
    </sheetView>
  </sheetViews>
  <sheetFormatPr defaultColWidth="11.7109375" defaultRowHeight="15" x14ac:dyDescent="0.25"/>
  <cols>
    <col min="2" max="2" width="20.7109375" bestFit="1" customWidth="1"/>
    <col min="3" max="3" width="14.5703125" bestFit="1" customWidth="1"/>
    <col min="4" max="4" width="29.140625" customWidth="1"/>
    <col min="5" max="5" width="49.85546875" bestFit="1" customWidth="1"/>
    <col min="6" max="6" width="53.7109375" bestFit="1" customWidth="1"/>
    <col min="7" max="8" width="27.42578125" bestFit="1" customWidth="1"/>
  </cols>
  <sheetData>
    <row r="1" spans="1:8" x14ac:dyDescent="0.25">
      <c r="A1" s="1" t="s">
        <v>4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8005</v>
      </c>
      <c r="B2" t="s">
        <v>1</v>
      </c>
      <c r="C2">
        <v>1</v>
      </c>
      <c r="D2" t="str">
        <f>_xlfn.CONCAT("Bus ",A2," could be topped up but is parked at a position ")</f>
        <v xml:space="preserve">Bus 8005 could be topped up but is parked at a position </v>
      </c>
      <c r="E2" t="str">
        <f>_xlfn.CONCAT("RunAndTrackAssignmentPage/imgBus",A2,"ReadyState")</f>
        <v>RunAndTrackAssignmentPage/imgBus8005ReadyState</v>
      </c>
      <c r="F2" t="str">
        <f>_xlfn.CONCAT("RunAndTrackAssignmentPage/imgBus",A2,"ToppedUpState")</f>
        <v>RunAndTrackAssignmentPage/imgBus8005ToppedUpState</v>
      </c>
      <c r="G2">
        <v>1</v>
      </c>
      <c r="H2">
        <v>1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DAA1-3C4C-4AD6-AF11-8792E7D400C9}">
  <dimension ref="A1:BZ2"/>
  <sheetViews>
    <sheetView topLeftCell="BP1" workbookViewId="0">
      <selection activeCell="BQ1" sqref="BQ1:BZ1048576"/>
    </sheetView>
  </sheetViews>
  <sheetFormatPr defaultColWidth="9.5703125" defaultRowHeight="15" x14ac:dyDescent="0.25"/>
  <cols>
    <col min="1" max="1" width="6" style="5" bestFit="1" customWidth="1"/>
    <col min="2" max="2" width="43" style="5" bestFit="1" customWidth="1"/>
    <col min="3" max="3" width="47.42578125" style="5" bestFit="1" customWidth="1"/>
    <col min="4" max="4" width="28.5703125" style="5" bestFit="1" customWidth="1"/>
    <col min="5" max="5" width="18.5703125" style="5" bestFit="1" customWidth="1"/>
    <col min="6" max="6" width="19.7109375" style="5" bestFit="1" customWidth="1"/>
    <col min="7" max="7" width="76.85546875" style="5" bestFit="1" customWidth="1"/>
    <col min="8" max="8" width="83" style="5" bestFit="1" customWidth="1"/>
    <col min="9" max="10" width="90.140625" style="5" bestFit="1" customWidth="1"/>
    <col min="11" max="11" width="11.140625" style="5" bestFit="1" customWidth="1"/>
    <col min="12" max="12" width="28.85546875" style="5" customWidth="1"/>
    <col min="13" max="13" width="32" style="5" bestFit="1" customWidth="1"/>
    <col min="14" max="14" width="37.140625" style="5" bestFit="1" customWidth="1"/>
    <col min="15" max="15" width="53.42578125" style="5" bestFit="1" customWidth="1"/>
    <col min="16" max="16" width="26.85546875" style="5" bestFit="1" customWidth="1"/>
    <col min="17" max="17" width="9.140625" style="5" bestFit="1" customWidth="1"/>
    <col min="18" max="18" width="25.7109375" style="5" bestFit="1" customWidth="1"/>
    <col min="19" max="19" width="54.28515625" style="5" bestFit="1" customWidth="1"/>
    <col min="20" max="20" width="23.7109375" style="5" bestFit="1" customWidth="1"/>
    <col min="21" max="21" width="17.42578125" style="5" bestFit="1" customWidth="1"/>
    <col min="22" max="22" width="42.28515625" style="5" bestFit="1" customWidth="1"/>
    <col min="23" max="23" width="37.28515625" style="5" bestFit="1" customWidth="1"/>
    <col min="24" max="24" width="38" style="5" bestFit="1" customWidth="1"/>
    <col min="25" max="25" width="62.85546875" bestFit="1" customWidth="1"/>
    <col min="26" max="26" width="18.42578125" bestFit="1" customWidth="1"/>
    <col min="27" max="27" width="38" style="5" bestFit="1" customWidth="1"/>
    <col min="28" max="28" width="65.5703125" style="5" bestFit="1" customWidth="1"/>
    <col min="29" max="29" width="64.7109375" style="5" bestFit="1" customWidth="1"/>
    <col min="30" max="30" width="14.5703125" style="5" bestFit="1" customWidth="1"/>
    <col min="31" max="31" width="29.28515625" style="5" bestFit="1" customWidth="1"/>
    <col min="32" max="32" width="41.7109375" style="5" bestFit="1" customWidth="1"/>
    <col min="33" max="33" width="86.140625" style="5" bestFit="1" customWidth="1"/>
    <col min="34" max="34" width="43.28515625" style="5" bestFit="1" customWidth="1"/>
    <col min="35" max="35" width="14" style="5" bestFit="1" customWidth="1"/>
    <col min="36" max="36" width="17.42578125" style="5" bestFit="1" customWidth="1"/>
    <col min="37" max="37" width="26.42578125" style="5" bestFit="1" customWidth="1"/>
    <col min="38" max="38" width="12.28515625" style="5" bestFit="1" customWidth="1"/>
    <col min="39" max="39" width="39.28515625" style="5" bestFit="1" customWidth="1"/>
    <col min="40" max="40" width="18.42578125" style="5" bestFit="1" customWidth="1"/>
    <col min="41" max="41" width="62.85546875" style="5" bestFit="1" customWidth="1"/>
    <col min="42" max="42" width="90.140625" style="5" bestFit="1" customWidth="1"/>
    <col min="43" max="43" width="78.140625" style="5" bestFit="1" customWidth="1"/>
    <col min="44" max="44" width="126.7109375" style="5" bestFit="1" customWidth="1"/>
    <col min="45" max="45" width="63.7109375" style="5" bestFit="1" customWidth="1"/>
    <col min="46" max="46" width="126.140625" style="5" bestFit="1" customWidth="1"/>
    <col min="47" max="47" width="148.7109375" style="5" bestFit="1" customWidth="1"/>
    <col min="48" max="48" width="83.5703125" style="5" bestFit="1" customWidth="1"/>
    <col min="49" max="49" width="45.28515625" style="5" bestFit="1" customWidth="1"/>
    <col min="50" max="50" width="47.28515625" style="5" bestFit="1" customWidth="1"/>
    <col min="51" max="51" width="21.140625" style="5" bestFit="1" customWidth="1"/>
    <col min="52" max="52" width="62.85546875" style="5" bestFit="1" customWidth="1"/>
    <col min="53" max="53" width="83" style="5" bestFit="1" customWidth="1"/>
    <col min="54" max="54" width="89.85546875" style="5" bestFit="1" customWidth="1"/>
    <col min="55" max="55" width="37.28515625" style="5" customWidth="1"/>
    <col min="56" max="56" width="19.28515625" style="5" bestFit="1" customWidth="1"/>
    <col min="57" max="57" width="46.5703125" style="5" bestFit="1" customWidth="1"/>
    <col min="58" max="58" width="40" style="5" bestFit="1" customWidth="1"/>
    <col min="59" max="59" width="45" style="5" bestFit="1" customWidth="1"/>
    <col min="60" max="60" width="21.5703125" style="5" bestFit="1" customWidth="1"/>
    <col min="61" max="61" width="51.28515625" style="5" bestFit="1" customWidth="1"/>
    <col min="62" max="62" width="27" style="5" bestFit="1" customWidth="1"/>
    <col min="63" max="63" width="47.28515625" style="5" bestFit="1" customWidth="1"/>
    <col min="64" max="64" width="24.28515625" style="5" bestFit="1" customWidth="1"/>
    <col min="65" max="65" width="13.85546875" style="5" bestFit="1" customWidth="1"/>
    <col min="66" max="66" width="34.42578125" style="5" bestFit="1" customWidth="1"/>
    <col min="67" max="67" width="67.85546875" style="5" bestFit="1" customWidth="1"/>
    <col min="68" max="68" width="31.85546875" style="5" bestFit="1" customWidth="1"/>
    <col min="69" max="69" width="7" style="5" bestFit="1" customWidth="1"/>
    <col min="70" max="70" width="42.28515625" style="5" bestFit="1" customWidth="1"/>
    <col min="71" max="71" width="24.7109375" style="5" bestFit="1" customWidth="1"/>
    <col min="72" max="72" width="43" style="5" bestFit="1" customWidth="1"/>
    <col min="73" max="74" width="90.140625" style="5" bestFit="1" customWidth="1"/>
    <col min="75" max="75" width="47.140625" style="5" bestFit="1" customWidth="1"/>
    <col min="76" max="76" width="206.42578125" style="5" bestFit="1" customWidth="1"/>
    <col min="77" max="78" width="86.5703125" style="5" bestFit="1" customWidth="1"/>
    <col min="79" max="16384" width="9.5703125" style="5"/>
  </cols>
  <sheetData>
    <row r="1" spans="1:78" s="4" customFormat="1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1" t="s">
        <v>48</v>
      </c>
      <c r="Z1" s="1" t="s">
        <v>45</v>
      </c>
      <c r="AA1" s="2" t="s">
        <v>33</v>
      </c>
      <c r="AB1" s="2" t="s">
        <v>34</v>
      </c>
      <c r="AC1" s="2" t="s">
        <v>35</v>
      </c>
      <c r="AD1" s="2" t="s">
        <v>2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3" t="s">
        <v>72</v>
      </c>
      <c r="BP1" s="3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</row>
    <row r="2" spans="1:78" s="4" customFormat="1" ht="30" x14ac:dyDescent="0.25">
      <c r="A2" s="4">
        <v>8035</v>
      </c>
      <c r="B2" s="4" t="str">
        <f>_xlfn.CONCAT("Bus ",A2," has been successfully assigned to run")</f>
        <v>Bus 8035 has been successfully assigned to run</v>
      </c>
      <c r="C2" s="4" t="str">
        <f>_xlfn.CONCAT("Bus ",A2," has been successfully assigned to position")</f>
        <v>Bus 8035 has been successfully assigned to position</v>
      </c>
      <c r="D2" s="4" t="str">
        <f>_xlfn.CONCAT("Bus ",A2," has been successfully")</f>
        <v>Bus 8035 has been successfully</v>
      </c>
      <c r="E2" s="4" t="s">
        <v>84</v>
      </c>
      <c r="F2" s="4" t="s">
        <v>85</v>
      </c>
      <c r="G2" s="4" t="str">
        <f>_xlfn.CONCAT("Bus ",A2," requires charging but parked at a position ",E2," that does not have charger")</f>
        <v>Bus 8035 requires charging but parked at a position KATG that does not have charger</v>
      </c>
      <c r="H2" s="4" t="str">
        <f>_xlfn.CONCAT("Bus ",A2," could be topped up but parked at a position ",F2," that does not have charger")</f>
        <v>Bus 8035 could be topped up but parked at a position KATG 10-5 that does not have charger</v>
      </c>
      <c r="I2" s="4" t="str">
        <f>_xlfn.CONCAT("Charger at position (",F2,") connected to bus ",A2," should be turned on (due to higher priority)")</f>
        <v>Charger at position (KATG 10-5) connected to bus 8035 should be turned on (due to higher priority)</v>
      </c>
      <c r="J2" s="4" t="str">
        <f>I2</f>
        <v>Charger at position (KATG 10-5) connected to bus 8035 should be turned on (due to higher priority)</v>
      </c>
      <c r="K2" s="2" t="s">
        <v>86</v>
      </c>
      <c r="L2" s="2" t="s">
        <v>87</v>
      </c>
      <c r="M2" s="4" t="str">
        <f>_xlfn.CONCAT("Bus ")</f>
        <v xml:space="preserve">Bus </v>
      </c>
      <c r="N2" s="4" t="str">
        <f>_xlfn.CONCAT("RunAndTrackAssignmentPage\bus_",A2)</f>
        <v>RunAndTrackAssignmentPage\bus_8035</v>
      </c>
      <c r="O2" s="4" t="str">
        <f>_xlfn.CONCAT("RunAndTrackAssignmentPage\bus_",A2,"_GarageOverview")</f>
        <v>RunAndTrackAssignmentPage\bus_8035_GarageOverview</v>
      </c>
      <c r="P2" s="4" t="str">
        <f>_xlfn.CONCAT("bus_",A2,"_ChargeContrlTrack")</f>
        <v>bus_8035_ChargeContrlTrack</v>
      </c>
      <c r="Q2" s="4" t="s">
        <v>88</v>
      </c>
      <c r="R2" s="4" t="s">
        <v>89</v>
      </c>
      <c r="S2" s="4" t="s">
        <v>90</v>
      </c>
      <c r="T2" s="4" t="s">
        <v>91</v>
      </c>
      <c r="U2" s="4">
        <v>2</v>
      </c>
      <c r="V2" s="4" t="s">
        <v>92</v>
      </c>
      <c r="W2" s="4" t="s">
        <v>93</v>
      </c>
      <c r="X2" s="4" t="s">
        <v>94</v>
      </c>
      <c r="Y2" t="s">
        <v>101</v>
      </c>
      <c r="Z2" t="s">
        <v>99</v>
      </c>
      <c r="AA2" s="4" t="s">
        <v>94</v>
      </c>
      <c r="AB2" s="4" t="s">
        <v>95</v>
      </c>
      <c r="AC2" s="4" t="s">
        <v>96</v>
      </c>
      <c r="AD2" s="4">
        <v>0.1</v>
      </c>
      <c r="AE2" s="4" t="s">
        <v>97</v>
      </c>
      <c r="AF2" s="4" t="s">
        <v>98</v>
      </c>
      <c r="AG2" s="4" t="str">
        <f>_xlfn.CONCAT("Bus ", A2," has been successfully set In Maintenance but not assigned to a position in the garage")</f>
        <v>Bus 8035 has been successfully set In Maintenance but not assigned to a position in the garage</v>
      </c>
      <c r="AH2" s="4" t="str">
        <f>_xlfn.CONCAT("Bus ", A2," has been successfully set In ")</f>
        <v xml:space="preserve">Bus 8035 has been successfully set In </v>
      </c>
      <c r="AI2" s="4">
        <v>8027</v>
      </c>
      <c r="AJ2" s="4">
        <v>8027</v>
      </c>
      <c r="AK2" s="4">
        <v>8027</v>
      </c>
      <c r="AL2" s="4">
        <v>8035</v>
      </c>
      <c r="AM2" s="4" t="str">
        <f>_xlfn.CONCAT("bus_",AL2)</f>
        <v>bus_8035</v>
      </c>
      <c r="AN2" s="4" t="s">
        <v>99</v>
      </c>
      <c r="AO2" s="4" t="s">
        <v>100</v>
      </c>
      <c r="AP2" s="4" t="str">
        <f>_xlfn.CONCAT("Charger at position (",F2,") connected to bus ",A2," should be turned on (due to higher priority)")</f>
        <v>Charger at position (KATG 10-5) connected to bus 8035 should be turned on (due to higher priority)</v>
      </c>
      <c r="AQ2" s="4" t="s">
        <v>101</v>
      </c>
      <c r="AR2" s="4" t="s">
        <v>102</v>
      </c>
      <c r="AS2" s="4" t="s">
        <v>103</v>
      </c>
      <c r="AT2" s="4" t="s">
        <v>104</v>
      </c>
      <c r="AU2" s="4" t="s">
        <v>105</v>
      </c>
      <c r="AV2" s="4" t="str">
        <f>_xlfn.CONCAT("Charger at position (",F2,") connected to bus ",A2," could be turned on to top up the bus")</f>
        <v>Charger at position (KATG 10-5) connected to bus 8035 could be turned on to top up the bus</v>
      </c>
      <c r="AW2" s="4" t="s">
        <v>106</v>
      </c>
      <c r="AX2" s="4" t="s">
        <v>107</v>
      </c>
      <c r="AY2" s="4" t="s">
        <v>108</v>
      </c>
      <c r="AZ2" s="4" t="s">
        <v>100</v>
      </c>
      <c r="BA2" s="4" t="str">
        <f>_xlfn.CONCAT("Charger at position (",F2,") connected to bus ",A2," should be turned off (battery is full)")</f>
        <v>Charger at position (KATG 10-5) connected to bus 8035 should be turned off (battery is full)</v>
      </c>
      <c r="BB2" s="4" t="str">
        <f>_xlfn.CONCAT("Charger at position (",F2,") connected to bus ",A2," should be turned off (due to lower priority)")</f>
        <v>Charger at position (KATG 10-5) connected to bus 8035 should be turned off (due to lower priority)</v>
      </c>
      <c r="BC2" s="4" t="s">
        <v>109</v>
      </c>
      <c r="BE2" s="4" t="s">
        <v>110</v>
      </c>
      <c r="BF2" s="4" t="s">
        <v>111</v>
      </c>
      <c r="BG2" s="4" t="s">
        <v>112</v>
      </c>
      <c r="BH2" s="4" t="s">
        <v>113</v>
      </c>
      <c r="BI2" s="4" t="s">
        <v>114</v>
      </c>
      <c r="BJ2" s="4" t="s">
        <v>115</v>
      </c>
      <c r="BK2" s="4" t="s">
        <v>107</v>
      </c>
      <c r="BL2" s="4" t="s">
        <v>116</v>
      </c>
      <c r="BM2" s="4" t="s">
        <v>117</v>
      </c>
      <c r="BN2" s="4" t="s">
        <v>118</v>
      </c>
      <c r="BO2" s="4" t="s">
        <v>119</v>
      </c>
      <c r="BP2" s="4">
        <v>1</v>
      </c>
      <c r="BQ2" s="4">
        <v>8027</v>
      </c>
      <c r="BR2" s="4" t="s">
        <v>92</v>
      </c>
      <c r="BS2" s="4" t="s">
        <v>120</v>
      </c>
      <c r="BT2" s="4" t="str">
        <f>_xlfn.CONCAT("Bus ",BQ2," has been successfully assigned to run")</f>
        <v>Bus 8027 has been successfully assigned to run</v>
      </c>
      <c r="BU2" s="4" t="str">
        <f>_xlfn.CONCAT("Charger at position (",F2,") connected to bus ",BQ2," should be turned on (due to higher priority)")</f>
        <v>Charger at position (KATG 10-5) connected to bus 8027 should be turned on (due to higher priority)</v>
      </c>
      <c r="BV2" s="4" t="str">
        <f>BU2</f>
        <v>Charger at position (KATG 10-5) connected to bus 8027 should be turned on (due to higher priority)</v>
      </c>
      <c r="BW2" s="4" t="s">
        <v>121</v>
      </c>
      <c r="BX2" s="4" t="s">
        <v>122</v>
      </c>
      <c r="BY2" s="4" t="str">
        <f>_xlfn.CONCAT("Bus 8027 requires charging but is parked at a position (",F2,") that does not have a charger.")</f>
        <v>Bus 8027 requires charging but is parked at a position (KATG 10-5) that does not have a charger.</v>
      </c>
      <c r="BZ2" s="4" t="str">
        <f>BY2</f>
        <v>Bus 8027 requires charging but is parked at a position (KATG 10-5) that does not have a charger.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AD99-4865-46C8-A34F-EDA0804A600C}">
  <dimension ref="A1:AN2"/>
  <sheetViews>
    <sheetView tabSelected="1" topLeftCell="AH1" workbookViewId="0">
      <selection activeCell="AK8" sqref="AK8"/>
    </sheetView>
  </sheetViews>
  <sheetFormatPr defaultColWidth="25.7109375" defaultRowHeight="15" x14ac:dyDescent="0.25"/>
  <cols>
    <col min="35" max="40" width="25.7109375" style="5"/>
  </cols>
  <sheetData>
    <row r="1" spans="1:40" x14ac:dyDescent="0.25">
      <c r="A1" s="6" t="s">
        <v>9</v>
      </c>
      <c r="B1" s="6" t="s">
        <v>123</v>
      </c>
      <c r="C1" s="6" t="s">
        <v>124</v>
      </c>
      <c r="D1" s="6" t="s">
        <v>10</v>
      </c>
      <c r="E1" s="6" t="s">
        <v>133</v>
      </c>
      <c r="F1" s="6" t="s">
        <v>129</v>
      </c>
      <c r="G1" s="6" t="s">
        <v>131</v>
      </c>
      <c r="H1" s="6" t="s">
        <v>132</v>
      </c>
      <c r="I1" s="6" t="s">
        <v>13</v>
      </c>
      <c r="J1" s="6" t="s">
        <v>14</v>
      </c>
      <c r="K1" s="6" t="s">
        <v>12</v>
      </c>
      <c r="L1" s="6" t="s">
        <v>125</v>
      </c>
      <c r="M1" s="6" t="s">
        <v>137</v>
      </c>
      <c r="N1" s="6" t="s">
        <v>23</v>
      </c>
      <c r="O1" s="6" t="s">
        <v>25</v>
      </c>
      <c r="P1" s="6" t="s">
        <v>26</v>
      </c>
      <c r="Q1" s="6" t="s">
        <v>128</v>
      </c>
      <c r="R1" s="7" t="s">
        <v>27</v>
      </c>
      <c r="S1" s="7" t="s">
        <v>28</v>
      </c>
      <c r="T1" s="6" t="s">
        <v>33</v>
      </c>
      <c r="U1" s="6" t="s">
        <v>34</v>
      </c>
      <c r="V1" s="1" t="s">
        <v>35</v>
      </c>
      <c r="W1" s="1" t="s">
        <v>2</v>
      </c>
      <c r="X1" s="1" t="s">
        <v>36</v>
      </c>
      <c r="Y1" s="1" t="s">
        <v>37</v>
      </c>
      <c r="Z1" s="1" t="s">
        <v>38</v>
      </c>
      <c r="AA1" s="1" t="s">
        <v>39</v>
      </c>
      <c r="AB1" s="7" t="s">
        <v>20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32</v>
      </c>
      <c r="AH1" s="7" t="s">
        <v>138</v>
      </c>
      <c r="AI1" s="2" t="s">
        <v>74</v>
      </c>
      <c r="AJ1" s="2" t="s">
        <v>75</v>
      </c>
      <c r="AK1" s="2" t="s">
        <v>76</v>
      </c>
      <c r="AL1" s="2" t="s">
        <v>77</v>
      </c>
      <c r="AM1" s="2" t="s">
        <v>80</v>
      </c>
      <c r="AN1" s="2" t="s">
        <v>81</v>
      </c>
    </row>
    <row r="2" spans="1:40" ht="135" x14ac:dyDescent="0.25">
      <c r="A2" s="8">
        <v>8027</v>
      </c>
      <c r="B2" s="8" t="s">
        <v>126</v>
      </c>
      <c r="C2" s="8" t="s">
        <v>127</v>
      </c>
      <c r="D2" s="8" t="str">
        <f>_xlfn.CONCAT(B2,A2,C2)</f>
        <v>Bus 8027 has been successfully assigned to run</v>
      </c>
      <c r="E2" s="8" t="s">
        <v>134</v>
      </c>
      <c r="F2" s="8" t="s">
        <v>130</v>
      </c>
      <c r="G2" s="8" t="s">
        <v>136</v>
      </c>
      <c r="H2" s="9" t="s">
        <v>135</v>
      </c>
      <c r="I2" s="8"/>
      <c r="J2" s="8"/>
      <c r="K2" s="8" t="str">
        <f>_xlfn.CONCAT("Bus ",A2," has been successfully assigned to run ",F2," and position",G2)</f>
        <v>Bus 8027 has been successfully assigned to run 10401 and position 14-3</v>
      </c>
      <c r="L2" s="8" t="str">
        <f>_xlfn.CONCAT("Bus ",A2, " has been successfully assigned to position")</f>
        <v>Bus 8027 has been successfully assigned to position</v>
      </c>
      <c r="M2" s="8" t="str">
        <f>_xlfn.CONCAT("Bus ",A2, " has been successfully assigned to position",G2)</f>
        <v>Bus 8027 has been successfully assigned to position 14-3</v>
      </c>
      <c r="N2" s="8" t="str">
        <f>_xlfn.CONCAT("RunAndTrackAssignmentPage\bus_",A2,"_GarageOverview")</f>
        <v>RunAndTrackAssignmentPage\bus_8027_GarageOverview</v>
      </c>
      <c r="O2" s="8" t="s">
        <v>88</v>
      </c>
      <c r="P2" s="8" t="str">
        <f>_xlfn.CONCAT("Bus ",A2," has been successfully assigned to position")</f>
        <v>Bus 8027 has been successfully assigned to position</v>
      </c>
      <c r="Q2" s="8" t="str">
        <f>_xlfn.CONCAT("Bus ", A2, " has moved from",G2, " to ",H2)</f>
        <v xml:space="preserve">Bus 8027 has moved from 14-3 to </v>
      </c>
      <c r="R2" s="8" t="s">
        <v>90</v>
      </c>
      <c r="S2" s="8" t="s">
        <v>120</v>
      </c>
      <c r="T2" s="8" t="s">
        <v>94</v>
      </c>
      <c r="U2" s="8" t="s">
        <v>95</v>
      </c>
      <c r="V2" t="s">
        <v>96</v>
      </c>
      <c r="W2">
        <v>0.1</v>
      </c>
      <c r="X2" t="s">
        <v>97</v>
      </c>
      <c r="Y2" t="s">
        <v>98</v>
      </c>
      <c r="Z2" t="str">
        <f>_xlfn.CONCAT("Bus ", A2," has been successfully set In Maintenance but not assigned to a position in the garage")</f>
        <v>Bus 8027 has been successfully set In Maintenance but not assigned to a position in the garage</v>
      </c>
      <c r="AA2" t="str">
        <f>_xlfn.CONCAT("Bus ", A2," has been successfully set In ")</f>
        <v xml:space="preserve">Bus 8027 has been successfully set In </v>
      </c>
      <c r="AB2" s="8" t="s">
        <v>139</v>
      </c>
      <c r="AC2" s="8" t="s">
        <v>90</v>
      </c>
      <c r="AD2" s="8" t="s">
        <v>120</v>
      </c>
      <c r="AE2" s="8">
        <v>2</v>
      </c>
      <c r="AF2" s="8" t="s">
        <v>92</v>
      </c>
      <c r="AG2" s="8" t="s">
        <v>94</v>
      </c>
      <c r="AH2" s="8" t="s">
        <v>87</v>
      </c>
      <c r="AI2" s="4">
        <v>8035</v>
      </c>
      <c r="AJ2" s="4" t="s">
        <v>92</v>
      </c>
      <c r="AK2" s="4" t="s">
        <v>120</v>
      </c>
      <c r="AL2" s="4" t="str">
        <f>_xlfn.CONCAT("Bus ",AI2," has been successfully assigned to run")</f>
        <v>Bus 8035 has been successfully assigned to run</v>
      </c>
      <c r="AM2" s="4" t="s">
        <v>121</v>
      </c>
      <c r="AN2" s="4" t="s">
        <v>122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ConfigScreen</vt:lpstr>
      <vt:lpstr>RolesPermissions</vt:lpstr>
      <vt:lpstr>AlertsAndNotifications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Vivek Mamgain</cp:lastModifiedBy>
  <dcterms:created xsi:type="dcterms:W3CDTF">2022-03-21T05:24:31Z</dcterms:created>
  <dcterms:modified xsi:type="dcterms:W3CDTF">2022-08-04T12:11:36Z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2022-08-04T12:11:36Z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2698fbef-b9eb-4159-93ee-81436759f5c1</vt:lpwstr>
  </property>
  <property fmtid="{D5CDD505-2E9C-101B-9397-08002B2CF9AE}" pid="8" name="MSIP_Label_48a73b57-0f56-4cc3-b485-ed04b0d9b9a3_ContentBits">
    <vt:lpwstr>1</vt:lpwstr>
  </property>
</Properties>
</file>