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CF2DB2F5-6961-4C9B-8E9B-EDD9CE24DD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  <sheet name="ChargerFaul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T2" i="1"/>
  <c r="D2" i="1"/>
  <c r="F2" i="1" s="1"/>
  <c r="E2" i="1"/>
  <c r="G2" i="1" s="1"/>
  <c r="M2" i="1" l="1"/>
  <c r="N2" i="1"/>
  <c r="I2" i="1"/>
  <c r="H2" i="1"/>
</calcChain>
</file>

<file path=xl/sharedStrings.xml><?xml version="1.0" encoding="utf-8"?>
<sst xmlns="http://schemas.openxmlformats.org/spreadsheetml/2006/main" count="32" uniqueCount="32">
  <si>
    <t>FromDate</t>
  </si>
  <si>
    <t>ToDate</t>
  </si>
  <si>
    <t>CustomerName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</si>
  <si>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</si>
  <si>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</si>
  <si>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</si>
  <si>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</si>
  <si>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</si>
  <si>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</si>
  <si>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</si>
  <si>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ChargerID</t>
  </si>
  <si>
    <t>Vijay PCS 60</t>
  </si>
  <si>
    <t>EpochStartTime</t>
  </si>
  <si>
    <t>EpochEndTime</t>
  </si>
  <si>
    <t>EPOChValue</t>
  </si>
  <si>
    <t>00120C2DF6AB5666</t>
  </si>
  <si>
    <t>OCPPID</t>
  </si>
  <si>
    <t>Vijay FD Board</t>
  </si>
  <si>
    <t>VendorErrorcode</t>
  </si>
  <si>
    <t>RequestedTimestamp</t>
  </si>
  <si>
    <t>ChargingStatus</t>
  </si>
  <si>
    <t>Charging</t>
  </si>
  <si>
    <t>2022-08-04T11:10:06</t>
  </si>
  <si>
    <t>08/4/2022  4:35:00 PM</t>
  </si>
  <si>
    <t>08/04/2022 4:45 PM</t>
  </si>
  <si>
    <t>DBQuery_ChargerModel</t>
  </si>
  <si>
    <t>select mddispense1_.ocpp_id as ocpp_id, pcs0_.charger_vendor as chargerVendor, pcs0_.charger_model as chargerModel,mddispense1_.serial_number as dispenserSerialNumber, pcs0_.charger_serial_number as chargerSerialNumber,mddispense1_.customer_disp_name as customerChargerName, mddispense1_.proterra_disp_name aschargerName from ams.pcs pcs0_ cross join ams.dispenser mddispense1_ where pcs0_.pcs_id=mddispense1_.pcs_id and</t>
  </si>
  <si>
    <t>DBQueryChargerID1</t>
  </si>
  <si>
    <t>DBQueryChargerID2</t>
  </si>
  <si>
    <t>ChargerNameModelSLNumQuery</t>
  </si>
  <si>
    <t>ChargerPlatform</t>
  </si>
  <si>
    <t>Proterra-PCS-60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</si>
</sst>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0" fontId="0" fillId="4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W2"/>
  <sheetViews>
    <sheetView tabSelected="1" zoomScale="40" zoomScaleNormal="40" workbookViewId="0">
      <selection activeCell="A8" sqref="A8"/>
    </sheetView>
  </sheetViews>
  <sheetFormatPr defaultRowHeight="14.5" x14ac:dyDescent="0.35"/>
  <cols>
    <col min="1" max="1" width="17.81640625" bestFit="1" customWidth="1"/>
    <col min="2" max="2" width="38.54296875" customWidth="1"/>
    <col min="3" max="3" width="35" bestFit="1" customWidth="1"/>
    <col min="4" max="5" width="18.81640625" bestFit="1" customWidth="1"/>
    <col min="6" max="9" width="18.81640625" customWidth="1"/>
    <col min="10" max="10" width="13.90625" bestFit="1" customWidth="1"/>
    <col min="11" max="11" width="11.6328125" bestFit="1" customWidth="1"/>
    <col min="12" max="12" width="17.90625" bestFit="1" customWidth="1"/>
    <col min="13" max="13" width="24.54296875" customWidth="1"/>
    <col min="14" max="14" width="13.26953125" bestFit="1" customWidth="1"/>
    <col min="15" max="15" width="11" bestFit="1" customWidth="1"/>
    <col min="16" max="16" width="17.54296875" bestFit="1" customWidth="1"/>
    <col min="17" max="17" width="15.26953125" bestFit="1" customWidth="1"/>
    <col min="18" max="18" width="24" bestFit="1" customWidth="1"/>
    <col min="19" max="19" width="13.26953125" bestFit="1" customWidth="1"/>
    <col min="20" max="20" width="91.54296875" customWidth="1"/>
    <col min="21" max="21" width="54.7265625" customWidth="1"/>
    <col min="23" max="23" width="42.81640625" customWidth="1"/>
  </cols>
  <sheetData>
    <row r="1" spans="1:23" x14ac:dyDescent="0.35">
      <c r="A1" t="s">
        <v>30</v>
      </c>
      <c r="B1" t="s">
        <v>4</v>
      </c>
      <c r="C1" t="s">
        <v>5</v>
      </c>
      <c r="D1" s="1" t="s">
        <v>6</v>
      </c>
      <c r="E1" s="1" t="s">
        <v>7</v>
      </c>
      <c r="F1" s="1" t="s">
        <v>0</v>
      </c>
      <c r="G1" s="1" t="s">
        <v>1</v>
      </c>
      <c r="H1" s="1" t="s">
        <v>8</v>
      </c>
      <c r="I1" s="1" t="s">
        <v>9</v>
      </c>
      <c r="J1" s="1" t="s">
        <v>2</v>
      </c>
      <c r="K1" s="2" t="s">
        <v>3</v>
      </c>
      <c r="L1" s="2" t="s">
        <v>10</v>
      </c>
      <c r="M1" s="5" t="s">
        <v>12</v>
      </c>
      <c r="N1" s="5" t="s">
        <v>13</v>
      </c>
      <c r="O1" s="5" t="s">
        <v>14</v>
      </c>
      <c r="P1" s="5" t="s">
        <v>16</v>
      </c>
      <c r="Q1" s="5" t="s">
        <v>18</v>
      </c>
      <c r="R1" s="5" t="s">
        <v>19</v>
      </c>
      <c r="S1" s="5" t="s">
        <v>20</v>
      </c>
      <c r="T1" s="5" t="s">
        <v>25</v>
      </c>
      <c r="U1" s="5" t="s">
        <v>27</v>
      </c>
      <c r="V1" s="5" t="s">
        <v>28</v>
      </c>
      <c r="W1" s="5" t="s">
        <v>29</v>
      </c>
    </row>
    <row r="2" spans="1:23" x14ac:dyDescent="0.35">
      <c r="A2" s="8" t="s">
        <v>31</v>
      </c>
      <c r="B2" s="9" t="s">
        <v>23</v>
      </c>
      <c r="C2" s="10" t="s">
        <v>24</v>
      </c>
      <c r="D2" s="4" t="str">
        <f>TEXT(B2-TIME(5,30,0),"mm/dd/yyy h:mm AM/PM")</f>
        <v>08/04/2022 11:05 AM</v>
      </c>
      <c r="E2" s="4" t="str">
        <f>TEXT(C2-TIME(5,30,0),"mm/dd/yyy h:mm AM/PM")</f>
        <v>08/04/2022 11:15 AM</v>
      </c>
      <c r="F2" t="str">
        <f>TEXT(D2,"mm/dd/yyyy")</f>
        <v>08/04/2022</v>
      </c>
      <c r="G2" t="str">
        <f>TEXT(E2,"mm/dd/yyyy")</f>
        <v>08/04/2022</v>
      </c>
      <c r="H2" s="3" t="str">
        <f>TEXT(D2,"hh:mm AM/PM")</f>
        <v>11:05 AM</v>
      </c>
      <c r="I2" s="3" t="str">
        <f>TEXT(E2,"hh:mm AM/PM")</f>
        <v>11:15 AM</v>
      </c>
      <c r="J2" s="8" t="s">
        <v>17</v>
      </c>
      <c r="K2" s="8" t="s">
        <v>11</v>
      </c>
      <c r="L2" s="11">
        <v>5000666317</v>
      </c>
      <c r="M2" s="7" t="str">
        <f>(D2-$O$2)*86400&amp;"000"</f>
        <v>1659611100000</v>
      </c>
      <c r="N2" s="7" t="str">
        <f>(E2-$O$2)*86400&amp;"000"</f>
        <v>1659611700000</v>
      </c>
      <c r="O2" s="6">
        <v>25569</v>
      </c>
      <c r="P2" s="8" t="s">
        <v>15</v>
      </c>
      <c r="Q2" s="8">
        <v>382</v>
      </c>
      <c r="R2" s="8" t="s">
        <v>22</v>
      </c>
      <c r="S2" s="8" t="s">
        <v>21</v>
      </c>
      <c r="T2" s="8" t="str">
        <f>"SELECT ac.ocpp_id ,ac.charger_vendor,ac.charger_model,di.serial_number , ac.charger_serial_number, ac.customer_charger_name FROM ams.asset_charger ac,ams.dispenser di WHERE ac.ocpp_id=di.ocpp_id AND ac.ocpp_id in('"&amp;P2&amp;"');"</f>
        <v>SELECT ac.ocpp_id ,ac.charger_vendor,ac.charger_model,di.serial_number , ac.charger_serial_number, ac.customer_charger_name FROM ams.asset_charger ac,ams.dispenser di WHERE ac.ocpp_id=di.ocpp_id AND ac.ocpp_id in('00120C2DF6AB5666');</v>
      </c>
      <c r="U2" s="12" t="s">
        <v>26</v>
      </c>
      <c r="V2" t="str">
        <f>"(mddispense1_.ocpp_id in ('"&amp;P2&amp;"')) ;"</f>
        <v>(mddispense1_.ocpp_id in ('00120C2DF6AB5666')) ;</v>
      </c>
      <c r="W2" t="str">
        <f>U2&amp;V2</f>
        <v>select mddispense1_.ocpp_id as ocpp_id, pcs0_.charger_vendor as chargerVendor, pcs0_.charger_model as chargerModel,mddispense1_.serial_number as dispenserSerialNumber, pcs0_.charger_serial_number as chargerSerialNumber,mddispense1_.customer_disp_name as customerChargerName, mddispense1_.proterra_disp_name aschargerName from ams.pcs pcs0_ cross join ams.dispenser mddispense1_ where pcs0_.pcs_id=mddispense1_.pcs_id and(mddispense1_.ocpp_id in ('00120C2DF6AB5666')) ;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09F3-3D45-4F40-BEFD-6E4E2F025194}">
  <dimension ref="A1"/>
  <sheetViews>
    <sheetView workbookViewId="0">
      <selection sqref="A1:A1048576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ChargerFault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2022-08-05T14:28:26Z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2022-08-05T14:28:26Z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d9306db1-1846-4de1-b9b2-ee0e624a9610</vt:lpwstr>
  </property>
  <property fmtid="{D5CDD505-2E9C-101B-9397-08002B2CF9AE}" pid="8" name="MSIP_Label_48a73b57-0f56-4cc3-b485-ed04b0d9b9a3_ContentBits">
    <vt:lpwstr>1</vt:lpwstr>
  </property>
</Properties>
</file>