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tarag Kashyap\OneDrive\Desktop\FitBit Dataset Analysis\"/>
    </mc:Choice>
  </mc:AlternateContent>
  <xr:revisionPtr revIDLastSave="0" documentId="13_ncr:1_{C5ABB5A4-5A90-4DA4-BC57-F2F4E11AC81A}" xr6:coauthVersionLast="47" xr6:coauthVersionMax="47" xr10:uidLastSave="{00000000-0000-0000-0000-000000000000}"/>
  <bookViews>
    <workbookView xWindow="-108" yWindow="-108" windowWidth="23256" windowHeight="12576" xr2:uid="{0519243C-2DC0-47C9-BC6E-4CEADC524E63}"/>
  </bookViews>
  <sheets>
    <sheet name="UNIQUE ID" sheetId="3" r:id="rId1"/>
    <sheet name="UNIQUE DATE" sheetId="4" r:id="rId2"/>
    <sheet name="DailyActivity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H2" i="3"/>
  <c r="G2" i="3"/>
  <c r="D2" i="3"/>
  <c r="C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</calcChain>
</file>

<file path=xl/sharedStrings.xml><?xml version="1.0" encoding="utf-8"?>
<sst xmlns="http://schemas.openxmlformats.org/spreadsheetml/2006/main" count="52" uniqueCount="44">
  <si>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</si>
  <si>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</si>
  <si>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</si>
  <si>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</si>
  <si>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</si>
  <si>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</si>
  <si>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</si>
  <si>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</si>
  <si>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</si>
  <si>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</si>
  <si>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</si>
  <si>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</si>
  <si>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</si>
  <si>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</si>
  <si>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</si>
  <si>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Count of ActivityDate</t>
  </si>
  <si>
    <t>Unique ID</t>
  </si>
  <si>
    <t>Active Users</t>
  </si>
  <si>
    <t>Moderate Users</t>
  </si>
  <si>
    <t>Light Users</t>
  </si>
  <si>
    <t>Mean Distance</t>
  </si>
  <si>
    <t>Pro</t>
  </si>
  <si>
    <t>Intermediate</t>
  </si>
  <si>
    <t>Beginner</t>
  </si>
  <si>
    <t>Sum of TotalSteps</t>
  </si>
  <si>
    <t>Total Calories Burned</t>
  </si>
  <si>
    <t>Sum of FairlyActiveMinutes</t>
  </si>
  <si>
    <t>Sum of LightlyActiveMinutes</t>
  </si>
  <si>
    <t>Sum of VeryActiveMinutes</t>
  </si>
  <si>
    <t>Unique Dates</t>
  </si>
  <si>
    <t>Count of Id</t>
  </si>
  <si>
    <t>Sum of Total Steps</t>
  </si>
  <si>
    <t>Criteria Used for Q3- If activity date&gt;20 then Active User, if activiy date&gt;10 and &lt;=20 then Moderate and If activity date&lt;10 then Light User</t>
  </si>
  <si>
    <t>Formula for 2)Moderate User- =IF(AND(B2&gt;10,B2&lt;=20),"Moderate User","")</t>
  </si>
  <si>
    <t>Formula for 1) Active User- =IF(B2 &gt; 20, "Active User","")</t>
  </si>
  <si>
    <t>Formula for 1) Active User- =IF(B2 &lt;10, "Light User","")</t>
  </si>
  <si>
    <t>Criteria Used for Q5- If mean distance&gt;10 theen Pro, If mean distance&gt;5 &amp; &lt;=10 then Intermediate and if mean distance&lt;5 then Beginner</t>
  </si>
  <si>
    <t>Formula for 1) Pro- =IF(F2&gt;10,"Pro","")</t>
  </si>
  <si>
    <t>Formula for 2)Intermediate- =IF(AND(F2&gt;5,F2&lt;=10),"Intermediate","")</t>
  </si>
  <si>
    <t>Formula for 1)Beginner- =IF(F2 &lt;5, "Beginner","")</t>
  </si>
  <si>
    <t>Criteria Used for Q5- If mean distance&gt;5 theen Pro, If mean distance&gt;3 &amp; &lt;5 then Intermediate and if mean distance&lt;3 then Beginner</t>
  </si>
  <si>
    <t>Formula for 1) Pro- =IF(C2&gt;5,"Pro","")</t>
  </si>
  <si>
    <t>Formula for 2)Intermediate- =IF(AND(C2&lt;5,C2&gt;3),"Intermediate","")</t>
  </si>
  <si>
    <t>Formula for 1)Beginner- =IF(C2 &lt;3, "Beginner","")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</si>
</sst>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3" borderId="0" xfId="0" applyFont="1" applyFill="1"/>
    <xf numFmtId="0" fontId="2" fillId="4" borderId="6" xfId="0" applyFont="1" applyFill="1" applyBorder="1"/>
    <xf numFmtId="0" fontId="2" fillId="4" borderId="9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6" xfId="0" applyFont="1" applyFill="1" applyBorder="1"/>
    <xf numFmtId="0" fontId="2" fillId="5" borderId="9" xfId="0" applyFont="1" applyFill="1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3" borderId="0" xfId="0" applyFont="1" applyFill="1"/>
    <xf numFmtId="0" fontId="2" fillId="4" borderId="5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5" borderId="5" xfId="0" applyFont="1" applyFill="1" applyBorder="1"/>
    <xf numFmtId="0" fontId="2" fillId="5" borderId="0" xfId="0" applyFont="1" applyFill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Activity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1592300962381E-2"/>
          <c:y val="0.30076443569553807"/>
          <c:w val="0.8655439632545931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'UNIQUE ID'!$A$1</c:f>
              <c:strCache>
                <c:ptCount val="1"/>
                <c:pt idx="0">
                  <c:v>Unique 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'UNIQUE ID'!$A$2:$A$34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E8C-AF54-73977B6F92C2}"/>
            </c:ext>
          </c:extLst>
        </c:ser>
        <c:ser>
          <c:idx val="1"/>
          <c:order val="1"/>
          <c:tx>
            <c:strRef>
              <c:f>'UNIQUE ID'!$B$1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'UNIQUE ID'!$B$2:$B$34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1-4E8C-AF54-73977B6F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20733056"/>
        <c:axId val="400139248"/>
      </c:barChart>
      <c:catAx>
        <c:axId val="92073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9248"/>
        <c:crosses val="autoZero"/>
        <c:auto val="1"/>
        <c:lblAlgn val="ctr"/>
        <c:lblOffset val="100"/>
        <c:noMultiLvlLbl val="0"/>
      </c:catAx>
      <c:valAx>
        <c:axId val="40013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FairlyActive Vs LightlyActive Vs VeryActive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'UNIQUE DATE'!$I$2:$I$32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164-BA03-BF93EFF665A4}"/>
            </c:ext>
          </c:extLst>
        </c:ser>
        <c:ser>
          <c:idx val="1"/>
          <c:order val="1"/>
          <c:tx>
            <c:strRef>
              <c:f>'UNIQUE DATE'!$J$1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'UNIQUE DATE'!$J$2:$J$32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164-BA03-BF93EFF665A4}"/>
            </c:ext>
          </c:extLst>
        </c:ser>
        <c:ser>
          <c:idx val="2"/>
          <c:order val="2"/>
          <c:tx>
            <c:strRef>
              <c:f>'UNIQUE DATE'!$K$1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'UNIQUE DATE'!$K$2:$K$32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5-4164-BA03-BF93EFF6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59568"/>
        <c:axId val="909014768"/>
      </c:barChart>
      <c:catAx>
        <c:axId val="7698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14768"/>
        <c:crosses val="autoZero"/>
        <c:auto val="1"/>
        <c:lblAlgn val="ctr"/>
        <c:lblOffset val="100"/>
        <c:noMultiLvlLbl val="0"/>
      </c:catAx>
      <c:valAx>
        <c:axId val="9090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'UNIQUE ID'!$A$2:$A$34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ID'!$F$2:$F$34</c:f>
              <c:numCache>
                <c:formatCode>0.0000</c:formatCode>
                <c:ptCount val="33"/>
                <c:pt idx="0">
                  <c:v>7.8096773855161299</c:v>
                </c:pt>
                <c:pt idx="1">
                  <c:v>3.9148387295161284</c:v>
                </c:pt>
                <c:pt idx="2">
                  <c:v>5.2953333539000011</c:v>
                </c:pt>
                <c:pt idx="3">
                  <c:v>1.7061290368387099</c:v>
                </c:pt>
                <c:pt idx="4">
                  <c:v>0.63451612316129025</c:v>
                </c:pt>
                <c:pt idx="5">
                  <c:v>8.0841934911290316</c:v>
                </c:pt>
                <c:pt idx="6">
                  <c:v>3.4548387153870972</c:v>
                </c:pt>
                <c:pt idx="7">
                  <c:v>3.1877419044516131</c:v>
                </c:pt>
                <c:pt idx="8">
                  <c:v>6.3555555359444442</c:v>
                </c:pt>
                <c:pt idx="9">
                  <c:v>5.10161286016129</c:v>
                </c:pt>
                <c:pt idx="10">
                  <c:v>4.7070000411000006</c:v>
                </c:pt>
                <c:pt idx="11">
                  <c:v>7.5169999439666677</c:v>
                </c:pt>
                <c:pt idx="12">
                  <c:v>1.6261290389354839</c:v>
                </c:pt>
                <c:pt idx="13">
                  <c:v>2.8625000119999999</c:v>
                </c:pt>
                <c:pt idx="14">
                  <c:v>4.8922580470322581</c:v>
                </c:pt>
                <c:pt idx="15">
                  <c:v>8.3932258929677417</c:v>
                </c:pt>
                <c:pt idx="16">
                  <c:v>3.2458064401935474</c:v>
                </c:pt>
                <c:pt idx="17">
                  <c:v>5.080645176677419</c:v>
                </c:pt>
                <c:pt idx="18">
                  <c:v>6.9551612833548386</c:v>
                </c:pt>
                <c:pt idx="19">
                  <c:v>5.6396774500322575</c:v>
                </c:pt>
                <c:pt idx="20">
                  <c:v>6.2133333046666674</c:v>
                </c:pt>
                <c:pt idx="21">
                  <c:v>5.3421429140357146</c:v>
                </c:pt>
                <c:pt idx="22">
                  <c:v>4.2724138045862077</c:v>
                </c:pt>
                <c:pt idx="23">
                  <c:v>1.8134615161538461</c:v>
                </c:pt>
                <c:pt idx="24">
                  <c:v>6.5858064775161278</c:v>
                </c:pt>
                <c:pt idx="25">
                  <c:v>8.0153845914230786</c:v>
                </c:pt>
                <c:pt idx="26">
                  <c:v>6.3880645077419365</c:v>
                </c:pt>
                <c:pt idx="27">
                  <c:v>11.475161199225807</c:v>
                </c:pt>
                <c:pt idx="28">
                  <c:v>4.6673684684210519</c:v>
                </c:pt>
                <c:pt idx="29">
                  <c:v>6.9135484620967738</c:v>
                </c:pt>
                <c:pt idx="30">
                  <c:v>5.6154838222580645</c:v>
                </c:pt>
                <c:pt idx="31">
                  <c:v>1.1865517167931032</c:v>
                </c:pt>
                <c:pt idx="32">
                  <c:v>13.212903138580645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4-46CF-82F4-430BDB009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781152"/>
        <c:axId val="785958896"/>
      </c:barChart>
      <c:catAx>
        <c:axId val="2147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58896"/>
        <c:crosses val="autoZero"/>
        <c:auto val="1"/>
        <c:lblAlgn val="ctr"/>
        <c:lblOffset val="100"/>
        <c:noMultiLvlLbl val="0"/>
      </c:catAx>
      <c:valAx>
        <c:axId val="7859588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crossAx val="2147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'UNIQUE ID'!$A$2:$A$34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ID'!$J$2:$J$34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6-471F-A281-7B251EFF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4372272"/>
        <c:axId val="400140208"/>
      </c:barChart>
      <c:catAx>
        <c:axId val="20243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40208"/>
        <c:crosses val="autoZero"/>
        <c:auto val="1"/>
        <c:lblAlgn val="ctr"/>
        <c:lblOffset val="100"/>
        <c:noMultiLvlLbl val="0"/>
      </c:catAx>
      <c:valAx>
        <c:axId val="4001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'UNIQUE ID'!$A$2:$A$34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ID'!$K$2:$K$34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A-401B-B709-C39C0073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81124704"/>
        <c:axId val="909023408"/>
      </c:barChart>
      <c:catAx>
        <c:axId val="88112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23408"/>
        <c:crosses val="autoZero"/>
        <c:auto val="1"/>
        <c:lblAlgn val="ctr"/>
        <c:lblOffset val="100"/>
        <c:noMultiLvlLbl val="0"/>
      </c:catAx>
      <c:valAx>
        <c:axId val="90902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FairlyActive</a:t>
            </a:r>
            <a:r>
              <a:rPr lang="en-IN" baseline="0"/>
              <a:t> Vs LightlyActive Vs VeryActive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ID'!$L$1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'UNIQUE ID'!$L$2:$L$34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B-4A24-B9A1-44DA247B0C0D}"/>
            </c:ext>
          </c:extLst>
        </c:ser>
        <c:ser>
          <c:idx val="1"/>
          <c:order val="1"/>
          <c:tx>
            <c:strRef>
              <c:f>'UNIQUE ID'!$M$1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'UNIQUE ID'!$M$2:$M$34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B-4A24-B9A1-44DA247B0C0D}"/>
            </c:ext>
          </c:extLst>
        </c:ser>
        <c:ser>
          <c:idx val="2"/>
          <c:order val="2"/>
          <c:tx>
            <c:strRef>
              <c:f>'UNIQUE ID'!$N$1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'UNIQUE ID'!$N$2:$N$34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B-4A24-B9A1-44DA247B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4531808"/>
        <c:axId val="909020048"/>
      </c:lineChart>
      <c:catAx>
        <c:axId val="7745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20048"/>
        <c:crosses val="autoZero"/>
        <c:auto val="1"/>
        <c:lblAlgn val="ctr"/>
        <c:lblOffset val="100"/>
        <c:noMultiLvlLbl val="0"/>
      </c:catAx>
      <c:valAx>
        <c:axId val="90902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180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12700">
            <a:schemeClr val="accent1">
              <a:alpha val="47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DATE'!$B$1</c:f>
              <c:strCache>
                <c:ptCount val="1"/>
                <c:pt idx="0">
                  <c:v>Count of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'UNIQUE DATE'!$A$2:$A$32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'UNIQUE DATE'!$B$2:$B$32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2-4D7D-A1F4-554C3FB0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544800"/>
        <c:axId val="928472464"/>
      </c:barChart>
      <c:dateAx>
        <c:axId val="7745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72464"/>
        <c:crosses val="autoZero"/>
        <c:auto val="1"/>
        <c:lblOffset val="100"/>
        <c:baseTimeUnit val="days"/>
      </c:dateAx>
      <c:valAx>
        <c:axId val="9284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'UNIQUE DATE'!$A$2:$A$32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'UNIQUE DATE'!$C$2:$C$32</c:f>
              <c:numCache>
                <c:formatCode>0.0000</c:formatCode>
                <c:ptCount val="31"/>
                <c:pt idx="0">
                  <c:v>5.982727248757576</c:v>
                </c:pt>
                <c:pt idx="1">
                  <c:v>5.103333316121212</c:v>
                </c:pt>
                <c:pt idx="2">
                  <c:v>5.5993939626363627</c:v>
                </c:pt>
                <c:pt idx="3">
                  <c:v>5.2878787771212119</c:v>
                </c:pt>
                <c:pt idx="4">
                  <c:v>6.2915625178750005</c:v>
                </c:pt>
                <c:pt idx="5">
                  <c:v>4.5406249602499997</c:v>
                </c:pt>
                <c:pt idx="6">
                  <c:v>5.6578124747499992</c:v>
                </c:pt>
                <c:pt idx="7">
                  <c:v>5.8718749248124995</c:v>
                </c:pt>
                <c:pt idx="8">
                  <c:v>5.9503125440000009</c:v>
                </c:pt>
                <c:pt idx="9">
                  <c:v>6.0300000674999987</c:v>
                </c:pt>
                <c:pt idx="10">
                  <c:v>5.3278124726875014</c:v>
                </c:pt>
                <c:pt idx="11">
                  <c:v>5.8412500398749998</c:v>
                </c:pt>
                <c:pt idx="12">
                  <c:v>5.4675000270312504</c:v>
                </c:pt>
                <c:pt idx="13">
                  <c:v>5.6328125180312512</c:v>
                </c:pt>
                <c:pt idx="14">
                  <c:v>5.5346875264374988</c:v>
                </c:pt>
                <c:pt idx="15">
                  <c:v>5.9153124990312502</c:v>
                </c:pt>
                <c:pt idx="16">
                  <c:v>5.3615625167187488</c:v>
                </c:pt>
                <c:pt idx="17">
                  <c:v>5.1812499880625014</c:v>
                </c:pt>
                <c:pt idx="18">
                  <c:v>6.1006451037096765</c:v>
                </c:pt>
                <c:pt idx="19">
                  <c:v>4.9749999941666667</c:v>
                </c:pt>
                <c:pt idx="20">
                  <c:v>4.9672413643448268</c:v>
                </c:pt>
                <c:pt idx="21">
                  <c:v>6.0944827451379311</c:v>
                </c:pt>
                <c:pt idx="22">
                  <c:v>4.9403447921724135</c:v>
                </c:pt>
                <c:pt idx="23">
                  <c:v>6.21655174375862</c:v>
                </c:pt>
                <c:pt idx="24">
                  <c:v>5.4572413756206899</c:v>
                </c:pt>
                <c:pt idx="25">
                  <c:v>5.1244827717586228</c:v>
                </c:pt>
                <c:pt idx="26">
                  <c:v>5.1399999814074082</c:v>
                </c:pt>
                <c:pt idx="27">
                  <c:v>5.9629629584074069</c:v>
                </c:pt>
                <c:pt idx="28">
                  <c:v>5.6661537531923081</c:v>
                </c:pt>
                <c:pt idx="29">
                  <c:v>5.4945833089583331</c:v>
                </c:pt>
                <c:pt idx="30">
                  <c:v>2.4433333212380961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4557-8174-938B8D36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61904"/>
        <c:axId val="874962352"/>
      </c:lineChart>
      <c:dateAx>
        <c:axId val="7726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62352"/>
        <c:crosses val="autoZero"/>
        <c:auto val="1"/>
        <c:lblOffset val="100"/>
        <c:baseTimeUnit val="days"/>
      </c:dateAx>
      <c:valAx>
        <c:axId val="8749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DATE'!$G$1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'UNIQUE DATE'!$A$2:$A$32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'UNIQUE DATE'!$G$2:$G$32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6-4273-AB19-F73339C3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72657728"/>
        <c:axId val="345335296"/>
      </c:barChart>
      <c:dateAx>
        <c:axId val="77265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35296"/>
        <c:crosses val="autoZero"/>
        <c:auto val="1"/>
        <c:lblOffset val="100"/>
        <c:baseTimeUnit val="days"/>
      </c:dateAx>
      <c:valAx>
        <c:axId val="3453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'UNIQUE DATE'!$H$1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'UNIQUE DATE'!$A$2:$A$32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'UNIQUE DATE'!$H$2:$H$32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1B5-A5F7-696A7A1F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30896"/>
        <c:axId val="909041168"/>
      </c:areaChart>
      <c:dateAx>
        <c:axId val="88763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41168"/>
        <c:crosses val="autoZero"/>
        <c:auto val="1"/>
        <c:lblOffset val="100"/>
        <c:baseTimeUnit val="days"/>
      </c:dateAx>
      <c:valAx>
        <c:axId val="9090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308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44</xdr:row>
      <xdr:rowOff>161924</xdr:rowOff>
    </xdr:from>
    <xdr:to>
      <xdr:col>5</xdr:col>
      <xdr:colOff>828674</xdr:colOff>
      <xdr:row>61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1CB12-C11E-12E3-A207-14639363B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182032</xdr:colOff>
      <xdr:row>45</xdr:row>
      <xdr:rowOff>59266</xdr:rowOff>
    </xdr:from>
    <xdr:to>
      <xdr:col>11</xdr:col>
      <xdr:colOff>634999</xdr:colOff>
      <xdr:row>61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DCDFB-8135-6EF4-513A-41FA5AA90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1034143</xdr:colOff>
      <xdr:row>45</xdr:row>
      <xdr:rowOff>32658</xdr:rowOff>
    </xdr:from>
    <xdr:to>
      <xdr:col>15</xdr:col>
      <xdr:colOff>0</xdr:colOff>
      <xdr:row>62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50216-6C2E-4613-C3CB-1459E2D1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704850</xdr:colOff>
      <xdr:row>63</xdr:row>
      <xdr:rowOff>76200</xdr:rowOff>
    </xdr:from>
    <xdr:to>
      <xdr:col>6</xdr:col>
      <xdr:colOff>190500</xdr:colOff>
      <xdr:row>81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C1E87-59DA-589F-B622-E739526E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514349</xdr:colOff>
      <xdr:row>63</xdr:row>
      <xdr:rowOff>76199</xdr:rowOff>
    </xdr:from>
    <xdr:to>
      <xdr:col>12</xdr:col>
      <xdr:colOff>1371599</xdr:colOff>
      <xdr:row>81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A0DBF3-02B7-F17C-3D48-2EFF8516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37</xdr:row>
      <xdr:rowOff>127000</xdr:rowOff>
    </xdr:from>
    <xdr:to>
      <xdr:col>6</xdr:col>
      <xdr:colOff>228600</xdr:colOff>
      <xdr:row>56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EED7D-A55E-68AD-1450-F71AD05F2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38</xdr:row>
      <xdr:rowOff>0</xdr:rowOff>
    </xdr:from>
    <xdr:to>
      <xdr:col>9</xdr:col>
      <xdr:colOff>1609724</xdr:colOff>
      <xdr:row>56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AF2F8-F3EE-EBC5-E389-3E24D6BC4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114299</xdr:colOff>
      <xdr:row>38</xdr:row>
      <xdr:rowOff>0</xdr:rowOff>
    </xdr:from>
    <xdr:to>
      <xdr:col>16</xdr:col>
      <xdr:colOff>380999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0BE9FE-AC3B-DA4F-1DCE-DFDBB20D7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478970</xdr:colOff>
      <xdr:row>58</xdr:row>
      <xdr:rowOff>5443</xdr:rowOff>
    </xdr:from>
    <xdr:to>
      <xdr:col>6</xdr:col>
      <xdr:colOff>250370</xdr:colOff>
      <xdr:row>77</xdr:row>
      <xdr:rowOff>43543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2DFD1B-1954-2894-7588-50CD9A49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685800</xdr:colOff>
      <xdr:row>58</xdr:row>
      <xdr:rowOff>16327</xdr:rowOff>
    </xdr:from>
    <xdr:to>
      <xdr:col>11</xdr:col>
      <xdr:colOff>304800</xdr:colOff>
      <xdr:row>77</xdr:row>
      <xdr:rowOff>21770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930EE8-13FC-EB31-CBE7-B0D4EF050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CFDE-2617-4F4D-872B-A512A6EF6E92}">
  <dimension ref="A1:N44"/>
  <sheetViews>
    <sheetView tabSelected="1" zoomScale="50" zoomScaleNormal="50" workbookViewId="0">
      <selection activeCell="R17" sqref="R17"/>
    </sheetView>
  </sheetViews>
  <sheetFormatPr defaultRowHeight="14.4" x14ac:dyDescent="0.3"/>
  <cols>
    <col min="1" max="1" width="12.21875" bestFit="1" customWidth="1"/>
    <col min="2" max="2" width="42.5546875" customWidth="1"/>
    <col min="3" max="3" width="17.44140625" bestFit="1" customWidth="1"/>
    <col min="4" max="4" width="21.44140625" bestFit="1" customWidth="1"/>
    <col min="5" max="5" width="15.88671875" bestFit="1" customWidth="1"/>
    <col min="6" max="6" width="20.5546875" bestFit="1" customWidth="1"/>
    <col min="7" max="7" width="6.109375" bestFit="1" customWidth="1"/>
    <col min="8" max="8" width="17.44140625" bestFit="1" customWidth="1"/>
    <col min="9" max="9" width="13" bestFit="1" customWidth="1"/>
    <col min="10" max="10" width="19" bestFit="1" customWidth="1"/>
    <col min="11" max="11" width="21.6640625" bestFit="1" customWidth="1"/>
    <col min="12" max="12" width="27.6640625" bestFit="1" customWidth="1"/>
    <col min="13" max="13" width="29" bestFit="1" customWidth="1"/>
    <col min="14" max="14" width="35" bestFit="1" customWidth="1"/>
  </cols>
  <sheetData>
    <row r="1" spans="1:14" ht="15.6" x14ac:dyDescent="0.3">
      <c r="A1" s="17" t="s">
        <v>16</v>
      </c>
      <c r="B1" s="17" t="s">
        <v>15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31</v>
      </c>
      <c r="K1" s="17" t="s">
        <v>25</v>
      </c>
      <c r="L1" s="17" t="s">
        <v>26</v>
      </c>
      <c r="M1" s="17" t="s">
        <v>27</v>
      </c>
      <c r="N1" s="17" t="s">
        <v>28</v>
      </c>
    </row>
    <row r="2" spans="1:14" x14ac:dyDescent="0.3">
      <c r="A2" s="15">
        <v>1503960366</v>
      </c>
      <c r="B2" s="15">
        <v>31</v>
      </c>
      <c r="C2" s="15" t="str">
        <f>IF(B2 &gt; 20, "Active User","")</f>
        <v>Active User</v>
      </c>
      <c r="D2" s="15" t="str">
        <f>IF(AND(B2&gt;10,B2&lt;=20),"Moderate User","")</f>
        <v/>
      </c>
      <c r="E2" s="15" t="str">
        <f>IF(B2&lt;10,"Light User","")</f>
        <v/>
      </c>
      <c r="F2" s="16">
        <v>7.8096773855161299</v>
      </c>
      <c r="G2" s="15" t="str">
        <f>IF(F2&gt;10,"Pro","")</f>
        <v/>
      </c>
      <c r="H2" s="15" t="str">
        <f>IF(AND(F2&gt;5,F2&lt;=10),"Intermediate","")</f>
        <v>Intermediate</v>
      </c>
      <c r="I2" s="15" t="str">
        <f>IF(F2&lt;5,"Beginner","")</f>
        <v/>
      </c>
      <c r="J2" s="15">
        <v>375619</v>
      </c>
      <c r="K2" s="15">
        <v>56309</v>
      </c>
      <c r="L2" s="15">
        <v>594</v>
      </c>
      <c r="M2" s="15">
        <v>6818</v>
      </c>
      <c r="N2" s="15">
        <v>1200</v>
      </c>
    </row>
    <row r="3" spans="1:14" x14ac:dyDescent="0.3">
      <c r="A3" s="15">
        <v>1624580081</v>
      </c>
      <c r="B3" s="15">
        <v>31</v>
      </c>
      <c r="C3" s="15" t="str">
        <f t="shared" ref="C3:C34" si="0">IF(B3 &gt; 20, "Active User","")</f>
        <v>Active User</v>
      </c>
      <c r="D3" s="15" t="str">
        <f t="shared" ref="D3:D34" si="1">IF(AND(B3&gt;10,B3&lt;=20),"Moderate User","")</f>
        <v/>
      </c>
      <c r="E3" s="15" t="str">
        <f t="shared" ref="E3:E34" si="2">IF(B3&lt;10,"Light User","")</f>
        <v/>
      </c>
      <c r="F3" s="16">
        <v>3.9148387295161284</v>
      </c>
      <c r="G3" s="15" t="str">
        <f t="shared" ref="G3:G34" si="3">IF(F3&gt;10,"Pro","")</f>
        <v/>
      </c>
      <c r="H3" s="15" t="str">
        <f t="shared" ref="H3:H34" si="4">IF(AND(F3&gt;5,F3&lt;=10),"Intermediate","")</f>
        <v/>
      </c>
      <c r="I3" s="15" t="str">
        <f t="shared" ref="I3:I34" si="5">IF(F3&lt;5,"Beginner","")</f>
        <v>Beginner</v>
      </c>
      <c r="J3" s="15">
        <v>178061</v>
      </c>
      <c r="K3" s="15">
        <v>45984</v>
      </c>
      <c r="L3" s="15">
        <v>180</v>
      </c>
      <c r="M3" s="15">
        <v>4758</v>
      </c>
      <c r="N3" s="15">
        <v>269</v>
      </c>
    </row>
    <row r="4" spans="1:14" x14ac:dyDescent="0.3">
      <c r="A4" s="15">
        <v>1644430081</v>
      </c>
      <c r="B4" s="15">
        <v>30</v>
      </c>
      <c r="C4" s="15" t="str">
        <f t="shared" si="0"/>
        <v>Active User</v>
      </c>
      <c r="D4" s="15" t="str">
        <f t="shared" si="1"/>
        <v/>
      </c>
      <c r="E4" s="15" t="str">
        <f t="shared" si="2"/>
        <v/>
      </c>
      <c r="F4" s="16">
        <v>5.2953333539000011</v>
      </c>
      <c r="G4" s="15" t="str">
        <f t="shared" si="3"/>
        <v/>
      </c>
      <c r="H4" s="15" t="str">
        <f t="shared" si="4"/>
        <v>Intermediate</v>
      </c>
      <c r="I4" s="15" t="str">
        <f t="shared" si="5"/>
        <v/>
      </c>
      <c r="J4" s="15">
        <v>218489</v>
      </c>
      <c r="K4" s="15">
        <v>84339</v>
      </c>
      <c r="L4" s="15">
        <v>641</v>
      </c>
      <c r="M4" s="15">
        <v>5354</v>
      </c>
      <c r="N4" s="15">
        <v>287</v>
      </c>
    </row>
    <row r="5" spans="1:14" x14ac:dyDescent="0.3">
      <c r="A5" s="15">
        <v>1844505072</v>
      </c>
      <c r="B5" s="15">
        <v>31</v>
      </c>
      <c r="C5" s="15" t="str">
        <f t="shared" si="0"/>
        <v>Active User</v>
      </c>
      <c r="D5" s="15" t="str">
        <f t="shared" si="1"/>
        <v/>
      </c>
      <c r="E5" s="15" t="str">
        <f t="shared" si="2"/>
        <v/>
      </c>
      <c r="F5" s="16">
        <v>1.7061290368387099</v>
      </c>
      <c r="G5" s="15" t="str">
        <f t="shared" si="3"/>
        <v/>
      </c>
      <c r="H5" s="15" t="str">
        <f t="shared" si="4"/>
        <v/>
      </c>
      <c r="I5" s="15" t="str">
        <f t="shared" si="5"/>
        <v>Beginner</v>
      </c>
      <c r="J5" s="15">
        <v>79982</v>
      </c>
      <c r="K5" s="15">
        <v>48778</v>
      </c>
      <c r="L5" s="15">
        <v>40</v>
      </c>
      <c r="M5" s="15">
        <v>3579</v>
      </c>
      <c r="N5" s="15">
        <v>4</v>
      </c>
    </row>
    <row r="6" spans="1:14" x14ac:dyDescent="0.3">
      <c r="A6" s="15">
        <v>1927972279</v>
      </c>
      <c r="B6" s="15">
        <v>31</v>
      </c>
      <c r="C6" s="15" t="str">
        <f t="shared" si="0"/>
        <v>Active User</v>
      </c>
      <c r="D6" s="15" t="str">
        <f t="shared" si="1"/>
        <v/>
      </c>
      <c r="E6" s="15" t="str">
        <f t="shared" si="2"/>
        <v/>
      </c>
      <c r="F6" s="16">
        <v>0.63451612316129025</v>
      </c>
      <c r="G6" s="15" t="str">
        <f t="shared" si="3"/>
        <v/>
      </c>
      <c r="H6" s="15" t="str">
        <f t="shared" si="4"/>
        <v/>
      </c>
      <c r="I6" s="15" t="str">
        <f t="shared" si="5"/>
        <v>Beginner</v>
      </c>
      <c r="J6" s="15">
        <v>28400</v>
      </c>
      <c r="K6" s="15">
        <v>67357</v>
      </c>
      <c r="L6" s="15">
        <v>24</v>
      </c>
      <c r="M6" s="15">
        <v>1196</v>
      </c>
      <c r="N6" s="15">
        <v>41</v>
      </c>
    </row>
    <row r="7" spans="1:14" x14ac:dyDescent="0.3">
      <c r="A7" s="15">
        <v>2022484408</v>
      </c>
      <c r="B7" s="15">
        <v>31</v>
      </c>
      <c r="C7" s="15" t="str">
        <f t="shared" si="0"/>
        <v>Active User</v>
      </c>
      <c r="D7" s="15" t="str">
        <f t="shared" si="1"/>
        <v/>
      </c>
      <c r="E7" s="15" t="str">
        <f t="shared" si="2"/>
        <v/>
      </c>
      <c r="F7" s="16">
        <v>8.0841934911290316</v>
      </c>
      <c r="G7" s="15" t="str">
        <f t="shared" si="3"/>
        <v/>
      </c>
      <c r="H7" s="15" t="str">
        <f t="shared" si="4"/>
        <v>Intermediate</v>
      </c>
      <c r="I7" s="15" t="str">
        <f t="shared" si="5"/>
        <v/>
      </c>
      <c r="J7" s="15">
        <v>352490</v>
      </c>
      <c r="K7" s="15">
        <v>77809</v>
      </c>
      <c r="L7" s="15">
        <v>600</v>
      </c>
      <c r="M7" s="15">
        <v>7981</v>
      </c>
      <c r="N7" s="15">
        <v>1125</v>
      </c>
    </row>
    <row r="8" spans="1:14" x14ac:dyDescent="0.3">
      <c r="A8" s="15">
        <v>2026352035</v>
      </c>
      <c r="B8" s="15">
        <v>31</v>
      </c>
      <c r="C8" s="15" t="str">
        <f t="shared" si="0"/>
        <v>Active User</v>
      </c>
      <c r="D8" s="15" t="str">
        <f t="shared" si="1"/>
        <v/>
      </c>
      <c r="E8" s="15" t="str">
        <f t="shared" si="2"/>
        <v/>
      </c>
      <c r="F8" s="16">
        <v>3.4548387153870972</v>
      </c>
      <c r="G8" s="15" t="str">
        <f t="shared" si="3"/>
        <v/>
      </c>
      <c r="H8" s="15" t="str">
        <f t="shared" si="4"/>
        <v/>
      </c>
      <c r="I8" s="15" t="str">
        <f t="shared" si="5"/>
        <v>Beginner</v>
      </c>
      <c r="J8" s="15">
        <v>172573</v>
      </c>
      <c r="K8" s="15">
        <v>47760</v>
      </c>
      <c r="L8" s="15">
        <v>8</v>
      </c>
      <c r="M8" s="15">
        <v>7956</v>
      </c>
      <c r="N8" s="15">
        <v>3</v>
      </c>
    </row>
    <row r="9" spans="1:14" x14ac:dyDescent="0.3">
      <c r="A9" s="15">
        <v>2320127002</v>
      </c>
      <c r="B9" s="15">
        <v>31</v>
      </c>
      <c r="C9" s="15" t="str">
        <f t="shared" si="0"/>
        <v>Active User</v>
      </c>
      <c r="D9" s="15" t="str">
        <f t="shared" si="1"/>
        <v/>
      </c>
      <c r="E9" s="15" t="str">
        <f t="shared" si="2"/>
        <v/>
      </c>
      <c r="F9" s="16">
        <v>3.1877419044516131</v>
      </c>
      <c r="G9" s="15" t="str">
        <f t="shared" si="3"/>
        <v/>
      </c>
      <c r="H9" s="15" t="str">
        <f t="shared" si="4"/>
        <v/>
      </c>
      <c r="I9" s="15" t="str">
        <f t="shared" si="5"/>
        <v>Beginner</v>
      </c>
      <c r="J9" s="15">
        <v>146223</v>
      </c>
      <c r="K9" s="15">
        <v>53449</v>
      </c>
      <c r="L9" s="15">
        <v>80</v>
      </c>
      <c r="M9" s="15">
        <v>6144</v>
      </c>
      <c r="N9" s="15">
        <v>42</v>
      </c>
    </row>
    <row r="10" spans="1:14" x14ac:dyDescent="0.3">
      <c r="A10" s="15">
        <v>2347167796</v>
      </c>
      <c r="B10" s="15">
        <v>18</v>
      </c>
      <c r="C10" s="15" t="str">
        <f t="shared" si="0"/>
        <v/>
      </c>
      <c r="D10" s="15" t="str">
        <f t="shared" si="1"/>
        <v>Moderate User</v>
      </c>
      <c r="E10" s="15" t="str">
        <f t="shared" si="2"/>
        <v/>
      </c>
      <c r="F10" s="16">
        <v>6.3555555359444442</v>
      </c>
      <c r="G10" s="15" t="str">
        <f t="shared" si="3"/>
        <v/>
      </c>
      <c r="H10" s="15" t="str">
        <f t="shared" si="4"/>
        <v>Intermediate</v>
      </c>
      <c r="I10" s="15" t="str">
        <f t="shared" si="5"/>
        <v/>
      </c>
      <c r="J10" s="15">
        <v>171354</v>
      </c>
      <c r="K10" s="15">
        <v>36782</v>
      </c>
      <c r="L10" s="15">
        <v>370</v>
      </c>
      <c r="M10" s="15">
        <v>4545</v>
      </c>
      <c r="N10" s="15">
        <v>243</v>
      </c>
    </row>
    <row r="11" spans="1:14" x14ac:dyDescent="0.3">
      <c r="A11" s="15">
        <v>2873212765</v>
      </c>
      <c r="B11" s="15">
        <v>31</v>
      </c>
      <c r="C11" s="15" t="str">
        <f t="shared" si="0"/>
        <v>Active User</v>
      </c>
      <c r="D11" s="15" t="str">
        <f t="shared" si="1"/>
        <v/>
      </c>
      <c r="E11" s="15" t="str">
        <f t="shared" si="2"/>
        <v/>
      </c>
      <c r="F11" s="16">
        <v>5.10161286016129</v>
      </c>
      <c r="G11" s="15" t="str">
        <f t="shared" si="3"/>
        <v/>
      </c>
      <c r="H11" s="15" t="str">
        <f t="shared" si="4"/>
        <v>Intermediate</v>
      </c>
      <c r="I11" s="15" t="str">
        <f t="shared" si="5"/>
        <v/>
      </c>
      <c r="J11" s="15">
        <v>234229</v>
      </c>
      <c r="K11" s="15">
        <v>59426</v>
      </c>
      <c r="L11" s="15">
        <v>190</v>
      </c>
      <c r="M11" s="15">
        <v>9548</v>
      </c>
      <c r="N11" s="15">
        <v>437</v>
      </c>
    </row>
    <row r="12" spans="1:14" x14ac:dyDescent="0.3">
      <c r="A12" s="15">
        <v>3372868164</v>
      </c>
      <c r="B12" s="15">
        <v>20</v>
      </c>
      <c r="C12" s="15" t="str">
        <f t="shared" si="0"/>
        <v/>
      </c>
      <c r="D12" s="15" t="str">
        <f t="shared" si="1"/>
        <v>Moderate User</v>
      </c>
      <c r="E12" s="15" t="str">
        <f t="shared" si="2"/>
        <v/>
      </c>
      <c r="F12" s="16">
        <v>4.7070000411000006</v>
      </c>
      <c r="G12" s="15" t="str">
        <f t="shared" si="3"/>
        <v/>
      </c>
      <c r="H12" s="15" t="str">
        <f t="shared" si="4"/>
        <v/>
      </c>
      <c r="I12" s="15" t="str">
        <f t="shared" si="5"/>
        <v>Beginner</v>
      </c>
      <c r="J12" s="15">
        <v>137233</v>
      </c>
      <c r="K12" s="15">
        <v>38662</v>
      </c>
      <c r="L12" s="15">
        <v>82</v>
      </c>
      <c r="M12" s="15">
        <v>6558</v>
      </c>
      <c r="N12" s="15">
        <v>183</v>
      </c>
    </row>
    <row r="13" spans="1:14" x14ac:dyDescent="0.3">
      <c r="A13" s="15">
        <v>3977333714</v>
      </c>
      <c r="B13" s="15">
        <v>30</v>
      </c>
      <c r="C13" s="15" t="str">
        <f t="shared" si="0"/>
        <v>Active User</v>
      </c>
      <c r="D13" s="15" t="str">
        <f t="shared" si="1"/>
        <v/>
      </c>
      <c r="E13" s="15" t="str">
        <f t="shared" si="2"/>
        <v/>
      </c>
      <c r="F13" s="16">
        <v>7.5169999439666677</v>
      </c>
      <c r="G13" s="15" t="str">
        <f t="shared" si="3"/>
        <v/>
      </c>
      <c r="H13" s="15" t="str">
        <f t="shared" si="4"/>
        <v>Intermediate</v>
      </c>
      <c r="I13" s="15" t="str">
        <f t="shared" si="5"/>
        <v/>
      </c>
      <c r="J13" s="15">
        <v>329537</v>
      </c>
      <c r="K13" s="15">
        <v>45410</v>
      </c>
      <c r="L13" s="15">
        <v>1838</v>
      </c>
      <c r="M13" s="15">
        <v>5243</v>
      </c>
      <c r="N13" s="15">
        <v>567</v>
      </c>
    </row>
    <row r="14" spans="1:14" x14ac:dyDescent="0.3">
      <c r="A14" s="15">
        <v>4020332650</v>
      </c>
      <c r="B14" s="15">
        <v>31</v>
      </c>
      <c r="C14" s="15" t="str">
        <f t="shared" si="0"/>
        <v>Active User</v>
      </c>
      <c r="D14" s="15" t="str">
        <f t="shared" si="1"/>
        <v/>
      </c>
      <c r="E14" s="15" t="str">
        <f t="shared" si="2"/>
        <v/>
      </c>
      <c r="F14" s="16">
        <v>1.6261290389354839</v>
      </c>
      <c r="G14" s="15" t="str">
        <f t="shared" si="3"/>
        <v/>
      </c>
      <c r="H14" s="15" t="str">
        <f t="shared" si="4"/>
        <v/>
      </c>
      <c r="I14" s="15" t="str">
        <f t="shared" si="5"/>
        <v>Beginner</v>
      </c>
      <c r="J14" s="15">
        <v>70284</v>
      </c>
      <c r="K14" s="15">
        <v>73960</v>
      </c>
      <c r="L14" s="15">
        <v>166</v>
      </c>
      <c r="M14" s="15">
        <v>2385</v>
      </c>
      <c r="N14" s="15">
        <v>161</v>
      </c>
    </row>
    <row r="15" spans="1:14" x14ac:dyDescent="0.3">
      <c r="A15" s="15">
        <v>4057192912</v>
      </c>
      <c r="B15" s="15">
        <v>4</v>
      </c>
      <c r="C15" s="15" t="str">
        <f t="shared" si="0"/>
        <v/>
      </c>
      <c r="D15" s="15" t="str">
        <f t="shared" si="1"/>
        <v/>
      </c>
      <c r="E15" s="15" t="str">
        <f t="shared" si="2"/>
        <v>Light User</v>
      </c>
      <c r="F15" s="16">
        <v>2.8625000119999999</v>
      </c>
      <c r="G15" s="15" t="str">
        <f t="shared" si="3"/>
        <v/>
      </c>
      <c r="H15" s="15" t="str">
        <f t="shared" si="4"/>
        <v/>
      </c>
      <c r="I15" s="15" t="str">
        <f t="shared" si="5"/>
        <v>Beginner</v>
      </c>
      <c r="J15" s="15">
        <v>15352</v>
      </c>
      <c r="K15" s="15">
        <v>7895</v>
      </c>
      <c r="L15" s="15">
        <v>6</v>
      </c>
      <c r="M15" s="15">
        <v>412</v>
      </c>
      <c r="N15" s="15">
        <v>3</v>
      </c>
    </row>
    <row r="16" spans="1:14" x14ac:dyDescent="0.3">
      <c r="A16" s="15">
        <v>4319703577</v>
      </c>
      <c r="B16" s="15">
        <v>31</v>
      </c>
      <c r="C16" s="15" t="str">
        <f t="shared" si="0"/>
        <v>Active User</v>
      </c>
      <c r="D16" s="15" t="str">
        <f t="shared" si="1"/>
        <v/>
      </c>
      <c r="E16" s="15" t="str">
        <f t="shared" si="2"/>
        <v/>
      </c>
      <c r="F16" s="16">
        <v>4.8922580470322581</v>
      </c>
      <c r="G16" s="15" t="str">
        <f t="shared" si="3"/>
        <v/>
      </c>
      <c r="H16" s="15" t="str">
        <f t="shared" si="4"/>
        <v/>
      </c>
      <c r="I16" s="15" t="str">
        <f t="shared" si="5"/>
        <v>Beginner</v>
      </c>
      <c r="J16" s="15">
        <v>225334</v>
      </c>
      <c r="K16" s="15">
        <v>63168</v>
      </c>
      <c r="L16" s="15">
        <v>382</v>
      </c>
      <c r="M16" s="15">
        <v>7092</v>
      </c>
      <c r="N16" s="15">
        <v>111</v>
      </c>
    </row>
    <row r="17" spans="1:14" x14ac:dyDescent="0.3">
      <c r="A17" s="15">
        <v>4388161847</v>
      </c>
      <c r="B17" s="15">
        <v>31</v>
      </c>
      <c r="C17" s="15" t="str">
        <f t="shared" si="0"/>
        <v>Active User</v>
      </c>
      <c r="D17" s="15" t="str">
        <f t="shared" si="1"/>
        <v/>
      </c>
      <c r="E17" s="15" t="str">
        <f t="shared" si="2"/>
        <v/>
      </c>
      <c r="F17" s="16">
        <v>8.3932258929677417</v>
      </c>
      <c r="G17" s="15" t="str">
        <f t="shared" si="3"/>
        <v/>
      </c>
      <c r="H17" s="15" t="str">
        <f t="shared" si="4"/>
        <v>Intermediate</v>
      </c>
      <c r="I17" s="15" t="str">
        <f t="shared" si="5"/>
        <v/>
      </c>
      <c r="J17" s="15">
        <v>335232</v>
      </c>
      <c r="K17" s="15">
        <v>95910</v>
      </c>
      <c r="L17" s="15">
        <v>631</v>
      </c>
      <c r="M17" s="15">
        <v>7110</v>
      </c>
      <c r="N17" s="15">
        <v>718</v>
      </c>
    </row>
    <row r="18" spans="1:14" x14ac:dyDescent="0.3">
      <c r="A18" s="15">
        <v>4445114986</v>
      </c>
      <c r="B18" s="15">
        <v>31</v>
      </c>
      <c r="C18" s="15" t="str">
        <f t="shared" si="0"/>
        <v>Active User</v>
      </c>
      <c r="D18" s="15" t="str">
        <f t="shared" si="1"/>
        <v/>
      </c>
      <c r="E18" s="15" t="str">
        <f t="shared" si="2"/>
        <v/>
      </c>
      <c r="F18" s="16">
        <v>3.2458064401935474</v>
      </c>
      <c r="G18" s="15" t="str">
        <f t="shared" si="3"/>
        <v/>
      </c>
      <c r="H18" s="15" t="str">
        <f t="shared" si="4"/>
        <v/>
      </c>
      <c r="I18" s="15" t="str">
        <f t="shared" si="5"/>
        <v>Beginner</v>
      </c>
      <c r="J18" s="15">
        <v>148693</v>
      </c>
      <c r="K18" s="15">
        <v>67772</v>
      </c>
      <c r="L18" s="15">
        <v>54</v>
      </c>
      <c r="M18" s="15">
        <v>6482</v>
      </c>
      <c r="N18" s="15">
        <v>205</v>
      </c>
    </row>
    <row r="19" spans="1:14" x14ac:dyDescent="0.3">
      <c r="A19" s="15">
        <v>4558609924</v>
      </c>
      <c r="B19" s="15">
        <v>31</v>
      </c>
      <c r="C19" s="15" t="str">
        <f t="shared" si="0"/>
        <v>Active User</v>
      </c>
      <c r="D19" s="15" t="str">
        <f t="shared" si="1"/>
        <v/>
      </c>
      <c r="E19" s="15" t="str">
        <f t="shared" si="2"/>
        <v/>
      </c>
      <c r="F19" s="16">
        <v>5.080645176677419</v>
      </c>
      <c r="G19" s="15" t="str">
        <f t="shared" si="3"/>
        <v/>
      </c>
      <c r="H19" s="15" t="str">
        <f t="shared" si="4"/>
        <v>Intermediate</v>
      </c>
      <c r="I19" s="15" t="str">
        <f t="shared" si="5"/>
        <v/>
      </c>
      <c r="J19" s="15">
        <v>238239</v>
      </c>
      <c r="K19" s="15">
        <v>63031</v>
      </c>
      <c r="L19" s="15">
        <v>425</v>
      </c>
      <c r="M19" s="15">
        <v>8834</v>
      </c>
      <c r="N19" s="15">
        <v>322</v>
      </c>
    </row>
    <row r="20" spans="1:14" x14ac:dyDescent="0.3">
      <c r="A20" s="15">
        <v>4702921684</v>
      </c>
      <c r="B20" s="15">
        <v>31</v>
      </c>
      <c r="C20" s="15" t="str">
        <f t="shared" si="0"/>
        <v>Active User</v>
      </c>
      <c r="D20" s="15" t="str">
        <f t="shared" si="1"/>
        <v/>
      </c>
      <c r="E20" s="15" t="str">
        <f t="shared" si="2"/>
        <v/>
      </c>
      <c r="F20" s="16">
        <v>6.9551612833548386</v>
      </c>
      <c r="G20" s="15" t="str">
        <f t="shared" si="3"/>
        <v/>
      </c>
      <c r="H20" s="15" t="str">
        <f t="shared" si="4"/>
        <v>Intermediate</v>
      </c>
      <c r="I20" s="15" t="str">
        <f t="shared" si="5"/>
        <v/>
      </c>
      <c r="J20" s="15">
        <v>265734</v>
      </c>
      <c r="K20" s="15">
        <v>91932</v>
      </c>
      <c r="L20" s="15">
        <v>807</v>
      </c>
      <c r="M20" s="15">
        <v>7362</v>
      </c>
      <c r="N20" s="15">
        <v>159</v>
      </c>
    </row>
    <row r="21" spans="1:14" x14ac:dyDescent="0.3">
      <c r="A21" s="15">
        <v>5553957443</v>
      </c>
      <c r="B21" s="15">
        <v>31</v>
      </c>
      <c r="C21" s="15" t="str">
        <f t="shared" si="0"/>
        <v>Active User</v>
      </c>
      <c r="D21" s="15" t="str">
        <f t="shared" si="1"/>
        <v/>
      </c>
      <c r="E21" s="15" t="str">
        <f t="shared" si="2"/>
        <v/>
      </c>
      <c r="F21" s="16">
        <v>5.6396774500322575</v>
      </c>
      <c r="G21" s="15" t="str">
        <f t="shared" si="3"/>
        <v/>
      </c>
      <c r="H21" s="15" t="str">
        <f t="shared" si="4"/>
        <v>Intermediate</v>
      </c>
      <c r="I21" s="15" t="str">
        <f t="shared" si="5"/>
        <v/>
      </c>
      <c r="J21" s="15">
        <v>266990</v>
      </c>
      <c r="K21" s="15">
        <v>58146</v>
      </c>
      <c r="L21" s="15">
        <v>403</v>
      </c>
      <c r="M21" s="15">
        <v>6392</v>
      </c>
      <c r="N21" s="15">
        <v>726</v>
      </c>
    </row>
    <row r="22" spans="1:14" x14ac:dyDescent="0.3">
      <c r="A22" s="15">
        <v>5577150313</v>
      </c>
      <c r="B22" s="15">
        <v>30</v>
      </c>
      <c r="C22" s="15" t="str">
        <f t="shared" si="0"/>
        <v>Active User</v>
      </c>
      <c r="D22" s="15" t="str">
        <f t="shared" si="1"/>
        <v/>
      </c>
      <c r="E22" s="15" t="str">
        <f t="shared" si="2"/>
        <v/>
      </c>
      <c r="F22" s="16">
        <v>6.2133333046666674</v>
      </c>
      <c r="G22" s="15" t="str">
        <f t="shared" si="3"/>
        <v/>
      </c>
      <c r="H22" s="15" t="str">
        <f t="shared" si="4"/>
        <v>Intermediate</v>
      </c>
      <c r="I22" s="15" t="str">
        <f t="shared" si="5"/>
        <v/>
      </c>
      <c r="J22" s="15">
        <v>249133</v>
      </c>
      <c r="K22" s="15">
        <v>100789</v>
      </c>
      <c r="L22" s="15">
        <v>895</v>
      </c>
      <c r="M22" s="15">
        <v>4438</v>
      </c>
      <c r="N22" s="15">
        <v>2620</v>
      </c>
    </row>
    <row r="23" spans="1:14" x14ac:dyDescent="0.3">
      <c r="A23" s="15">
        <v>6117666160</v>
      </c>
      <c r="B23" s="15">
        <v>28</v>
      </c>
      <c r="C23" s="15" t="str">
        <f t="shared" si="0"/>
        <v>Active User</v>
      </c>
      <c r="D23" s="15" t="str">
        <f t="shared" si="1"/>
        <v/>
      </c>
      <c r="E23" s="15" t="str">
        <f t="shared" si="2"/>
        <v/>
      </c>
      <c r="F23" s="16">
        <v>5.3421429140357146</v>
      </c>
      <c r="G23" s="15" t="str">
        <f t="shared" si="3"/>
        <v/>
      </c>
      <c r="H23" s="15" t="str">
        <f t="shared" si="4"/>
        <v>Intermediate</v>
      </c>
      <c r="I23" s="15" t="str">
        <f t="shared" si="5"/>
        <v/>
      </c>
      <c r="J23" s="15">
        <v>197308</v>
      </c>
      <c r="K23" s="15">
        <v>63312</v>
      </c>
      <c r="L23" s="15">
        <v>57</v>
      </c>
      <c r="M23" s="15">
        <v>8074</v>
      </c>
      <c r="N23" s="15">
        <v>44</v>
      </c>
    </row>
    <row r="24" spans="1:14" x14ac:dyDescent="0.3">
      <c r="A24" s="15">
        <v>6290855005</v>
      </c>
      <c r="B24" s="15">
        <v>29</v>
      </c>
      <c r="C24" s="15" t="str">
        <f t="shared" si="0"/>
        <v>Active User</v>
      </c>
      <c r="D24" s="15" t="str">
        <f t="shared" si="1"/>
        <v/>
      </c>
      <c r="E24" s="15" t="str">
        <f t="shared" si="2"/>
        <v/>
      </c>
      <c r="F24" s="16">
        <v>4.2724138045862077</v>
      </c>
      <c r="G24" s="15" t="str">
        <f t="shared" si="3"/>
        <v/>
      </c>
      <c r="H24" s="15" t="str">
        <f t="shared" si="4"/>
        <v/>
      </c>
      <c r="I24" s="15" t="str">
        <f t="shared" si="5"/>
        <v>Beginner</v>
      </c>
      <c r="J24" s="15">
        <v>163837</v>
      </c>
      <c r="K24" s="15">
        <v>75389</v>
      </c>
      <c r="L24" s="15">
        <v>110</v>
      </c>
      <c r="M24" s="15">
        <v>6596</v>
      </c>
      <c r="N24" s="15">
        <v>80</v>
      </c>
    </row>
    <row r="25" spans="1:14" x14ac:dyDescent="0.3">
      <c r="A25" s="15">
        <v>6775888955</v>
      </c>
      <c r="B25" s="15">
        <v>26</v>
      </c>
      <c r="C25" s="15" t="str">
        <f t="shared" si="0"/>
        <v>Active User</v>
      </c>
      <c r="D25" s="15" t="str">
        <f t="shared" si="1"/>
        <v/>
      </c>
      <c r="E25" s="15" t="str">
        <f t="shared" si="2"/>
        <v/>
      </c>
      <c r="F25" s="16">
        <v>1.8134615161538461</v>
      </c>
      <c r="G25" s="15" t="str">
        <f t="shared" si="3"/>
        <v/>
      </c>
      <c r="H25" s="15" t="str">
        <f t="shared" si="4"/>
        <v/>
      </c>
      <c r="I25" s="15" t="str">
        <f t="shared" si="5"/>
        <v>Beginner</v>
      </c>
      <c r="J25" s="15">
        <v>65512</v>
      </c>
      <c r="K25" s="15">
        <v>55426</v>
      </c>
      <c r="L25" s="15">
        <v>385</v>
      </c>
      <c r="M25" s="15">
        <v>1044</v>
      </c>
      <c r="N25" s="15">
        <v>286</v>
      </c>
    </row>
    <row r="26" spans="1:14" x14ac:dyDescent="0.3">
      <c r="A26" s="15">
        <v>6962181067</v>
      </c>
      <c r="B26" s="15">
        <v>31</v>
      </c>
      <c r="C26" s="15" t="str">
        <f t="shared" si="0"/>
        <v>Active User</v>
      </c>
      <c r="D26" s="15" t="str">
        <f t="shared" si="1"/>
        <v/>
      </c>
      <c r="E26" s="15" t="str">
        <f t="shared" si="2"/>
        <v/>
      </c>
      <c r="F26" s="16">
        <v>6.5858064775161278</v>
      </c>
      <c r="G26" s="15" t="str">
        <f t="shared" si="3"/>
        <v/>
      </c>
      <c r="H26" s="15" t="str">
        <f t="shared" si="4"/>
        <v>Intermediate</v>
      </c>
      <c r="I26" s="15" t="str">
        <f t="shared" si="5"/>
        <v/>
      </c>
      <c r="J26" s="15">
        <v>303639</v>
      </c>
      <c r="K26" s="15">
        <v>61443</v>
      </c>
      <c r="L26" s="15">
        <v>574</v>
      </c>
      <c r="M26" s="15">
        <v>7620</v>
      </c>
      <c r="N26" s="15">
        <v>707</v>
      </c>
    </row>
    <row r="27" spans="1:14" x14ac:dyDescent="0.3">
      <c r="A27" s="15">
        <v>7007744171</v>
      </c>
      <c r="B27" s="15">
        <v>26</v>
      </c>
      <c r="C27" s="15" t="str">
        <f t="shared" si="0"/>
        <v>Active User</v>
      </c>
      <c r="D27" s="15" t="str">
        <f t="shared" si="1"/>
        <v/>
      </c>
      <c r="E27" s="15" t="str">
        <f t="shared" si="2"/>
        <v/>
      </c>
      <c r="F27" s="16">
        <v>8.0153845914230786</v>
      </c>
      <c r="G27" s="15" t="str">
        <f t="shared" si="3"/>
        <v/>
      </c>
      <c r="H27" s="15" t="str">
        <f t="shared" si="4"/>
        <v>Intermediate</v>
      </c>
      <c r="I27" s="15" t="str">
        <f t="shared" si="5"/>
        <v/>
      </c>
      <c r="J27" s="15">
        <v>294409</v>
      </c>
      <c r="K27" s="15">
        <v>66144</v>
      </c>
      <c r="L27" s="15">
        <v>423</v>
      </c>
      <c r="M27" s="15">
        <v>7299</v>
      </c>
      <c r="N27" s="15">
        <v>807</v>
      </c>
    </row>
    <row r="28" spans="1:14" x14ac:dyDescent="0.3">
      <c r="A28" s="15">
        <v>7086361926</v>
      </c>
      <c r="B28" s="15">
        <v>31</v>
      </c>
      <c r="C28" s="15" t="str">
        <f t="shared" si="0"/>
        <v>Active User</v>
      </c>
      <c r="D28" s="15" t="str">
        <f t="shared" si="1"/>
        <v/>
      </c>
      <c r="E28" s="15" t="str">
        <f t="shared" si="2"/>
        <v/>
      </c>
      <c r="F28" s="16">
        <v>6.3880645077419365</v>
      </c>
      <c r="G28" s="15" t="str">
        <f t="shared" si="3"/>
        <v/>
      </c>
      <c r="H28" s="15" t="str">
        <f t="shared" si="4"/>
        <v>Intermediate</v>
      </c>
      <c r="I28" s="15" t="str">
        <f t="shared" si="5"/>
        <v/>
      </c>
      <c r="J28" s="15">
        <v>290525</v>
      </c>
      <c r="K28" s="15">
        <v>79557</v>
      </c>
      <c r="L28" s="15">
        <v>786</v>
      </c>
      <c r="M28" s="15">
        <v>4459</v>
      </c>
      <c r="N28" s="15">
        <v>1320</v>
      </c>
    </row>
    <row r="29" spans="1:14" x14ac:dyDescent="0.3">
      <c r="A29" s="15">
        <v>8053475328</v>
      </c>
      <c r="B29" s="15">
        <v>31</v>
      </c>
      <c r="C29" s="15" t="str">
        <f t="shared" si="0"/>
        <v>Active User</v>
      </c>
      <c r="D29" s="15" t="str">
        <f t="shared" si="1"/>
        <v/>
      </c>
      <c r="E29" s="15" t="str">
        <f t="shared" si="2"/>
        <v/>
      </c>
      <c r="F29" s="16">
        <v>11.475161199225807</v>
      </c>
      <c r="G29" s="15" t="str">
        <f t="shared" si="3"/>
        <v>Pro</v>
      </c>
      <c r="H29" s="15" t="str">
        <f t="shared" si="4"/>
        <v/>
      </c>
      <c r="I29" s="15" t="str">
        <f t="shared" si="5"/>
        <v/>
      </c>
      <c r="J29" s="15">
        <v>457662</v>
      </c>
      <c r="K29" s="15">
        <v>91320</v>
      </c>
      <c r="L29" s="15">
        <v>297</v>
      </c>
      <c r="M29" s="15">
        <v>4680</v>
      </c>
      <c r="N29" s="15">
        <v>2640</v>
      </c>
    </row>
    <row r="30" spans="1:14" x14ac:dyDescent="0.3">
      <c r="A30" s="15">
        <v>8253242879</v>
      </c>
      <c r="B30" s="15">
        <v>19</v>
      </c>
      <c r="C30" s="15" t="str">
        <f t="shared" si="0"/>
        <v/>
      </c>
      <c r="D30" s="15" t="str">
        <f t="shared" si="1"/>
        <v>Moderate User</v>
      </c>
      <c r="E30" s="15" t="str">
        <f t="shared" si="2"/>
        <v/>
      </c>
      <c r="F30" s="16">
        <v>4.6673684684210519</v>
      </c>
      <c r="G30" s="15" t="str">
        <f t="shared" si="3"/>
        <v/>
      </c>
      <c r="H30" s="15" t="str">
        <f t="shared" si="4"/>
        <v/>
      </c>
      <c r="I30" s="15" t="str">
        <f t="shared" si="5"/>
        <v>Beginner</v>
      </c>
      <c r="J30" s="15">
        <v>123161</v>
      </c>
      <c r="K30" s="15">
        <v>33972</v>
      </c>
      <c r="L30" s="15">
        <v>272</v>
      </c>
      <c r="M30" s="15">
        <v>2221</v>
      </c>
      <c r="N30" s="15">
        <v>390</v>
      </c>
    </row>
    <row r="31" spans="1:14" x14ac:dyDescent="0.3">
      <c r="A31" s="15">
        <v>8378563200</v>
      </c>
      <c r="B31" s="15">
        <v>31</v>
      </c>
      <c r="C31" s="15" t="str">
        <f t="shared" si="0"/>
        <v>Active User</v>
      </c>
      <c r="D31" s="15" t="str">
        <f t="shared" si="1"/>
        <v/>
      </c>
      <c r="E31" s="15" t="str">
        <f t="shared" si="2"/>
        <v/>
      </c>
      <c r="F31" s="16">
        <v>6.9135484620967738</v>
      </c>
      <c r="G31" s="15" t="str">
        <f t="shared" si="3"/>
        <v/>
      </c>
      <c r="H31" s="15" t="str">
        <f t="shared" si="4"/>
        <v>Intermediate</v>
      </c>
      <c r="I31" s="15" t="str">
        <f t="shared" si="5"/>
        <v/>
      </c>
      <c r="J31" s="15">
        <v>270249</v>
      </c>
      <c r="K31" s="15">
        <v>106534</v>
      </c>
      <c r="L31" s="15">
        <v>318</v>
      </c>
      <c r="M31" s="15">
        <v>4839</v>
      </c>
      <c r="N31" s="15">
        <v>1819</v>
      </c>
    </row>
    <row r="32" spans="1:14" x14ac:dyDescent="0.3">
      <c r="A32" s="15">
        <v>8583815059</v>
      </c>
      <c r="B32" s="15">
        <v>31</v>
      </c>
      <c r="C32" s="15" t="str">
        <f t="shared" si="0"/>
        <v>Active User</v>
      </c>
      <c r="D32" s="15" t="str">
        <f t="shared" si="1"/>
        <v/>
      </c>
      <c r="E32" s="15" t="str">
        <f t="shared" si="2"/>
        <v/>
      </c>
      <c r="F32" s="16">
        <v>5.6154838222580645</v>
      </c>
      <c r="G32" s="15" t="str">
        <f t="shared" si="3"/>
        <v/>
      </c>
      <c r="H32" s="15" t="str">
        <f t="shared" si="4"/>
        <v>Intermediate</v>
      </c>
      <c r="I32" s="15" t="str">
        <f t="shared" si="5"/>
        <v/>
      </c>
      <c r="J32" s="15">
        <v>223154</v>
      </c>
      <c r="K32" s="15">
        <v>84693</v>
      </c>
      <c r="L32" s="15">
        <v>688</v>
      </c>
      <c r="M32" s="15">
        <v>4287</v>
      </c>
      <c r="N32" s="15">
        <v>300</v>
      </c>
    </row>
    <row r="33" spans="1:14" x14ac:dyDescent="0.3">
      <c r="A33" s="15">
        <v>8792009665</v>
      </c>
      <c r="B33" s="15">
        <v>29</v>
      </c>
      <c r="C33" s="15" t="str">
        <f t="shared" si="0"/>
        <v>Active User</v>
      </c>
      <c r="D33" s="15" t="str">
        <f t="shared" si="1"/>
        <v/>
      </c>
      <c r="E33" s="15" t="str">
        <f t="shared" si="2"/>
        <v/>
      </c>
      <c r="F33" s="16">
        <v>1.1865517167931032</v>
      </c>
      <c r="G33" s="15" t="str">
        <f t="shared" si="3"/>
        <v/>
      </c>
      <c r="H33" s="15" t="str">
        <f t="shared" si="4"/>
        <v/>
      </c>
      <c r="I33" s="15" t="str">
        <f t="shared" si="5"/>
        <v>Beginner</v>
      </c>
      <c r="J33" s="15">
        <v>53758</v>
      </c>
      <c r="K33" s="15">
        <v>56907</v>
      </c>
      <c r="L33" s="15">
        <v>117</v>
      </c>
      <c r="M33" s="15">
        <v>2662</v>
      </c>
      <c r="N33" s="15">
        <v>28</v>
      </c>
    </row>
    <row r="34" spans="1:14" x14ac:dyDescent="0.3">
      <c r="A34" s="15">
        <v>8877689391</v>
      </c>
      <c r="B34" s="15">
        <v>31</v>
      </c>
      <c r="C34" s="15" t="str">
        <f t="shared" si="0"/>
        <v>Active User</v>
      </c>
      <c r="D34" s="15" t="str">
        <f t="shared" si="1"/>
        <v/>
      </c>
      <c r="E34" s="15" t="str">
        <f t="shared" si="2"/>
        <v/>
      </c>
      <c r="F34" s="16">
        <v>13.212903138580645</v>
      </c>
      <c r="G34" s="15" t="str">
        <f t="shared" si="3"/>
        <v>Pro</v>
      </c>
      <c r="H34" s="15" t="str">
        <f t="shared" si="4"/>
        <v/>
      </c>
      <c r="I34" s="15" t="str">
        <f t="shared" si="5"/>
        <v/>
      </c>
      <c r="J34" s="15">
        <v>497241</v>
      </c>
      <c r="K34" s="15">
        <v>106028</v>
      </c>
      <c r="L34" s="15">
        <v>308</v>
      </c>
      <c r="M34" s="15">
        <v>7276</v>
      </c>
      <c r="N34" s="15">
        <v>2048</v>
      </c>
    </row>
    <row r="36" spans="1:14" ht="15.6" x14ac:dyDescent="0.3">
      <c r="B36" s="21" t="s">
        <v>32</v>
      </c>
      <c r="C36" s="21"/>
      <c r="D36" s="21"/>
      <c r="E36" s="21"/>
      <c r="F36" s="21"/>
      <c r="G36" s="21"/>
      <c r="H36" s="21"/>
      <c r="I36" s="21"/>
      <c r="J36" s="21"/>
      <c r="K36" s="21"/>
    </row>
    <row r="37" spans="1:14" ht="15.6" x14ac:dyDescent="0.3">
      <c r="B37" s="21" t="s">
        <v>34</v>
      </c>
      <c r="C37" s="21"/>
      <c r="D37" s="21"/>
      <c r="E37" s="21"/>
      <c r="F37" s="21"/>
      <c r="G37" s="21"/>
      <c r="H37" s="21"/>
      <c r="I37" s="21"/>
      <c r="J37" s="21"/>
      <c r="K37" s="2"/>
    </row>
    <row r="38" spans="1:14" ht="15.6" x14ac:dyDescent="0.3">
      <c r="B38" s="21" t="s">
        <v>33</v>
      </c>
      <c r="C38" s="21"/>
      <c r="D38" s="21"/>
      <c r="E38" s="21"/>
      <c r="F38" s="21"/>
      <c r="G38" s="21"/>
      <c r="H38" s="21"/>
      <c r="I38" s="21"/>
      <c r="J38" s="21"/>
      <c r="K38" s="2"/>
    </row>
    <row r="39" spans="1:14" ht="15.6" x14ac:dyDescent="0.3">
      <c r="B39" s="21" t="s">
        <v>35</v>
      </c>
      <c r="C39" s="21"/>
      <c r="D39" s="21"/>
      <c r="E39" s="21"/>
      <c r="F39" s="21"/>
      <c r="G39" s="21"/>
      <c r="H39" s="21"/>
      <c r="I39" s="21"/>
      <c r="J39" s="21"/>
      <c r="K39" s="2"/>
    </row>
    <row r="41" spans="1:14" ht="15.6" x14ac:dyDescent="0.3">
      <c r="B41" s="5" t="s">
        <v>36</v>
      </c>
      <c r="C41" s="6"/>
      <c r="D41" s="6"/>
      <c r="E41" s="6"/>
      <c r="F41" s="6"/>
      <c r="G41" s="6"/>
      <c r="H41" s="6"/>
      <c r="I41" s="6"/>
      <c r="J41" s="6"/>
      <c r="K41" s="7"/>
    </row>
    <row r="42" spans="1:14" ht="15.6" x14ac:dyDescent="0.3">
      <c r="B42" s="22" t="s">
        <v>37</v>
      </c>
      <c r="C42" s="23"/>
      <c r="D42" s="23"/>
      <c r="E42" s="23"/>
      <c r="F42" s="23"/>
      <c r="G42" s="23"/>
      <c r="H42" s="23"/>
      <c r="I42" s="23"/>
      <c r="J42" s="24"/>
      <c r="K42" s="3"/>
    </row>
    <row r="43" spans="1:14" ht="15.6" x14ac:dyDescent="0.3">
      <c r="B43" s="22" t="s">
        <v>38</v>
      </c>
      <c r="C43" s="23"/>
      <c r="D43" s="23"/>
      <c r="E43" s="23"/>
      <c r="F43" s="23"/>
      <c r="G43" s="23"/>
      <c r="H43" s="23"/>
      <c r="I43" s="23"/>
      <c r="J43" s="24"/>
      <c r="K43" s="3"/>
    </row>
    <row r="44" spans="1:14" ht="15.6" x14ac:dyDescent="0.3">
      <c r="B44" s="18" t="s">
        <v>39</v>
      </c>
      <c r="C44" s="19"/>
      <c r="D44" s="19"/>
      <c r="E44" s="19"/>
      <c r="F44" s="19"/>
      <c r="G44" s="19"/>
      <c r="H44" s="19"/>
      <c r="I44" s="19"/>
      <c r="J44" s="20"/>
      <c r="K44" s="4"/>
    </row>
  </sheetData>
  <mergeCells count="7">
    <mergeCell ref="B44:J44"/>
    <mergeCell ref="B36:K36"/>
    <mergeCell ref="B37:J37"/>
    <mergeCell ref="B38:J38"/>
    <mergeCell ref="B39:J39"/>
    <mergeCell ref="B42:J42"/>
    <mergeCell ref="B43:J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A335-0259-4E20-BDD7-AA6B0276D3AB}">
  <dimension ref="A1:K37"/>
  <sheetViews>
    <sheetView zoomScale="50" zoomScaleNormal="50" workbookViewId="0">
      <selection activeCell="B35" sqref="B35:J35"/>
    </sheetView>
  </sheetViews>
  <sheetFormatPr defaultRowHeight="14.4" x14ac:dyDescent="0.3"/>
  <cols>
    <col min="1" max="1" width="17" bestFit="1" customWidth="1"/>
    <col min="2" max="2" width="33.5546875" customWidth="1"/>
    <col min="3" max="3" width="22.21875" bestFit="1" customWidth="1"/>
    <col min="4" max="4" width="11.33203125" customWidth="1"/>
    <col min="5" max="5" width="15.88671875" bestFit="1" customWidth="1"/>
    <col min="6" max="6" width="12" bestFit="1" customWidth="1"/>
    <col min="7" max="7" width="23.109375" bestFit="1" customWidth="1"/>
    <col min="8" max="8" width="27" bestFit="1" customWidth="1"/>
    <col min="9" max="9" width="34" bestFit="1" customWidth="1"/>
    <col min="10" max="10" width="35.44140625" bestFit="1" customWidth="1"/>
    <col min="11" max="11" width="32.5546875" bestFit="1" customWidth="1"/>
  </cols>
  <sheetData>
    <row r="1" spans="1:11" x14ac:dyDescent="0.3">
      <c r="A1" s="13" t="s">
        <v>29</v>
      </c>
      <c r="B1" s="13" t="s">
        <v>30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</row>
    <row r="2" spans="1:11" x14ac:dyDescent="0.3">
      <c r="A2" s="14">
        <v>42472</v>
      </c>
      <c r="B2" s="15">
        <v>33</v>
      </c>
      <c r="C2" s="16">
        <v>5.982727248757576</v>
      </c>
      <c r="D2" s="15" t="str">
        <f>IF(C2&gt;5,"Pro","")</f>
        <v>Pro</v>
      </c>
      <c r="E2" s="15" t="str">
        <f>IF(AND(C2&lt;5,C2&gt;3),"Intermediate","")</f>
        <v/>
      </c>
      <c r="F2" s="15" t="str">
        <f>IF(C2&lt;3,"Beginner","")</f>
        <v/>
      </c>
      <c r="G2" s="15">
        <v>271816</v>
      </c>
      <c r="H2" s="15">
        <v>78893</v>
      </c>
      <c r="I2" s="15">
        <v>259</v>
      </c>
      <c r="J2" s="15">
        <v>6567</v>
      </c>
      <c r="K2" s="15">
        <v>736</v>
      </c>
    </row>
    <row r="3" spans="1:11" x14ac:dyDescent="0.3">
      <c r="A3" s="14">
        <v>42473</v>
      </c>
      <c r="B3" s="15">
        <v>33</v>
      </c>
      <c r="C3" s="16">
        <v>5.103333316121212</v>
      </c>
      <c r="D3" s="15" t="str">
        <f t="shared" ref="D3:D32" si="0">IF(C3&gt;5,"Pro","")</f>
        <v>Pro</v>
      </c>
      <c r="E3" s="15" t="str">
        <f t="shared" ref="E3:E32" si="1">IF(AND(C3&lt;5,C3&gt;3),"Intermediate","")</f>
        <v/>
      </c>
      <c r="F3" s="15" t="str">
        <f t="shared" ref="F3:F32" si="2">IF(C3&lt;3,"Beginner","")</f>
        <v/>
      </c>
      <c r="G3" s="15">
        <v>237558</v>
      </c>
      <c r="H3" s="15">
        <v>75459</v>
      </c>
      <c r="I3" s="15">
        <v>349</v>
      </c>
      <c r="J3" s="15">
        <v>5998</v>
      </c>
      <c r="K3" s="15">
        <v>671</v>
      </c>
    </row>
    <row r="4" spans="1:11" x14ac:dyDescent="0.3">
      <c r="A4" s="14">
        <v>42474</v>
      </c>
      <c r="B4" s="15">
        <v>33</v>
      </c>
      <c r="C4" s="16">
        <v>5.5993939626363627</v>
      </c>
      <c r="D4" s="15" t="str">
        <f t="shared" si="0"/>
        <v>Pro</v>
      </c>
      <c r="E4" s="15" t="str">
        <f t="shared" si="1"/>
        <v/>
      </c>
      <c r="F4" s="15" t="str">
        <f t="shared" si="2"/>
        <v/>
      </c>
      <c r="G4" s="15">
        <v>255538</v>
      </c>
      <c r="H4" s="15">
        <v>77761</v>
      </c>
      <c r="I4" s="15">
        <v>409</v>
      </c>
      <c r="J4" s="15">
        <v>6633</v>
      </c>
      <c r="K4" s="15">
        <v>691</v>
      </c>
    </row>
    <row r="5" spans="1:11" x14ac:dyDescent="0.3">
      <c r="A5" s="14">
        <v>42475</v>
      </c>
      <c r="B5" s="15">
        <v>33</v>
      </c>
      <c r="C5" s="16">
        <v>5.2878787771212119</v>
      </c>
      <c r="D5" s="15" t="str">
        <f t="shared" si="0"/>
        <v>Pro</v>
      </c>
      <c r="E5" s="15" t="str">
        <f t="shared" si="1"/>
        <v/>
      </c>
      <c r="F5" s="15" t="str">
        <f t="shared" si="2"/>
        <v/>
      </c>
      <c r="G5" s="15">
        <v>248617</v>
      </c>
      <c r="H5" s="15">
        <v>77721</v>
      </c>
      <c r="I5" s="15">
        <v>326</v>
      </c>
      <c r="J5" s="15">
        <v>7057</v>
      </c>
      <c r="K5" s="15">
        <v>633</v>
      </c>
    </row>
    <row r="6" spans="1:11" x14ac:dyDescent="0.3">
      <c r="A6" s="14">
        <v>42476</v>
      </c>
      <c r="B6" s="15">
        <v>32</v>
      </c>
      <c r="C6" s="16">
        <v>6.2915625178750005</v>
      </c>
      <c r="D6" s="15" t="str">
        <f t="shared" si="0"/>
        <v>Pro</v>
      </c>
      <c r="E6" s="15" t="str">
        <f t="shared" si="1"/>
        <v/>
      </c>
      <c r="F6" s="15" t="str">
        <f t="shared" si="2"/>
        <v/>
      </c>
      <c r="G6" s="15">
        <v>277733</v>
      </c>
      <c r="H6" s="15">
        <v>76574</v>
      </c>
      <c r="I6" s="15">
        <v>484</v>
      </c>
      <c r="J6" s="15">
        <v>6202</v>
      </c>
      <c r="K6" s="15">
        <v>891</v>
      </c>
    </row>
    <row r="7" spans="1:11" x14ac:dyDescent="0.3">
      <c r="A7" s="14">
        <v>42477</v>
      </c>
      <c r="B7" s="15">
        <v>32</v>
      </c>
      <c r="C7" s="16">
        <v>4.5406249602499997</v>
      </c>
      <c r="D7" s="15" t="str">
        <f t="shared" si="0"/>
        <v/>
      </c>
      <c r="E7" s="15" t="str">
        <f t="shared" si="1"/>
        <v>Intermediate</v>
      </c>
      <c r="F7" s="15" t="str">
        <f t="shared" si="2"/>
        <v/>
      </c>
      <c r="G7" s="15">
        <v>205096</v>
      </c>
      <c r="H7" s="15">
        <v>71391</v>
      </c>
      <c r="I7" s="15">
        <v>379</v>
      </c>
      <c r="J7" s="15">
        <v>5291</v>
      </c>
      <c r="K7" s="15">
        <v>605</v>
      </c>
    </row>
    <row r="8" spans="1:11" x14ac:dyDescent="0.3">
      <c r="A8" s="14">
        <v>42478</v>
      </c>
      <c r="B8" s="15">
        <v>32</v>
      </c>
      <c r="C8" s="16">
        <v>5.6578124747499992</v>
      </c>
      <c r="D8" s="15" t="str">
        <f t="shared" si="0"/>
        <v>Pro</v>
      </c>
      <c r="E8" s="15" t="str">
        <f t="shared" si="1"/>
        <v/>
      </c>
      <c r="F8" s="15" t="str">
        <f t="shared" si="2"/>
        <v/>
      </c>
      <c r="G8" s="15">
        <v>252703</v>
      </c>
      <c r="H8" s="15">
        <v>74668</v>
      </c>
      <c r="I8" s="15">
        <v>516</v>
      </c>
      <c r="J8" s="15">
        <v>6025</v>
      </c>
      <c r="K8" s="15">
        <v>781</v>
      </c>
    </row>
    <row r="9" spans="1:11" x14ac:dyDescent="0.3">
      <c r="A9" s="14">
        <v>42479</v>
      </c>
      <c r="B9" s="15">
        <v>32</v>
      </c>
      <c r="C9" s="16">
        <v>5.8718749248124995</v>
      </c>
      <c r="D9" s="15" t="str">
        <f t="shared" si="0"/>
        <v>Pro</v>
      </c>
      <c r="E9" s="15" t="str">
        <f t="shared" si="1"/>
        <v/>
      </c>
      <c r="F9" s="15" t="str">
        <f t="shared" si="2"/>
        <v/>
      </c>
      <c r="G9" s="15">
        <v>257557</v>
      </c>
      <c r="H9" s="15">
        <v>75491</v>
      </c>
      <c r="I9" s="15">
        <v>441</v>
      </c>
      <c r="J9" s="15">
        <v>6461</v>
      </c>
      <c r="K9" s="15">
        <v>767</v>
      </c>
    </row>
    <row r="10" spans="1:11" x14ac:dyDescent="0.3">
      <c r="A10" s="14">
        <v>42480</v>
      </c>
      <c r="B10" s="15">
        <v>32</v>
      </c>
      <c r="C10" s="16">
        <v>5.9503125440000009</v>
      </c>
      <c r="D10" s="15" t="str">
        <f t="shared" si="0"/>
        <v>Pro</v>
      </c>
      <c r="E10" s="15" t="str">
        <f t="shared" si="1"/>
        <v/>
      </c>
      <c r="F10" s="15" t="str">
        <f t="shared" si="2"/>
        <v/>
      </c>
      <c r="G10" s="15">
        <v>261215</v>
      </c>
      <c r="H10" s="15">
        <v>76647</v>
      </c>
      <c r="I10" s="15">
        <v>600</v>
      </c>
      <c r="J10" s="15">
        <v>6515</v>
      </c>
      <c r="K10" s="15">
        <v>774</v>
      </c>
    </row>
    <row r="11" spans="1:11" x14ac:dyDescent="0.3">
      <c r="A11" s="14">
        <v>42481</v>
      </c>
      <c r="B11" s="15">
        <v>32</v>
      </c>
      <c r="C11" s="16">
        <v>6.0300000674999987</v>
      </c>
      <c r="D11" s="15" t="str">
        <f t="shared" si="0"/>
        <v>Pro</v>
      </c>
      <c r="E11" s="15" t="str">
        <f t="shared" si="1"/>
        <v/>
      </c>
      <c r="F11" s="15" t="str">
        <f t="shared" si="2"/>
        <v/>
      </c>
      <c r="G11" s="15">
        <v>263795</v>
      </c>
      <c r="H11" s="15">
        <v>77500</v>
      </c>
      <c r="I11" s="15">
        <v>478</v>
      </c>
      <c r="J11" s="15">
        <v>5845</v>
      </c>
      <c r="K11" s="15">
        <v>859</v>
      </c>
    </row>
    <row r="12" spans="1:11" x14ac:dyDescent="0.3">
      <c r="A12" s="14">
        <v>42482</v>
      </c>
      <c r="B12" s="15">
        <v>32</v>
      </c>
      <c r="C12" s="16">
        <v>5.3278124726875014</v>
      </c>
      <c r="D12" s="15" t="str">
        <f t="shared" si="0"/>
        <v>Pro</v>
      </c>
      <c r="E12" s="15" t="str">
        <f t="shared" si="1"/>
        <v/>
      </c>
      <c r="F12" s="15" t="str">
        <f t="shared" si="2"/>
        <v/>
      </c>
      <c r="G12" s="15">
        <v>238284</v>
      </c>
      <c r="H12" s="15">
        <v>74485</v>
      </c>
      <c r="I12" s="15">
        <v>424</v>
      </c>
      <c r="J12" s="15">
        <v>6257</v>
      </c>
      <c r="K12" s="15">
        <v>782</v>
      </c>
    </row>
    <row r="13" spans="1:11" x14ac:dyDescent="0.3">
      <c r="A13" s="14">
        <v>42483</v>
      </c>
      <c r="B13" s="15">
        <v>32</v>
      </c>
      <c r="C13" s="16">
        <v>5.8412500398749998</v>
      </c>
      <c r="D13" s="15" t="str">
        <f t="shared" si="0"/>
        <v>Pro</v>
      </c>
      <c r="E13" s="15" t="str">
        <f t="shared" si="1"/>
        <v/>
      </c>
      <c r="F13" s="15" t="str">
        <f t="shared" si="2"/>
        <v/>
      </c>
      <c r="G13" s="15">
        <v>267124</v>
      </c>
      <c r="H13" s="15">
        <v>76709</v>
      </c>
      <c r="I13" s="15">
        <v>481</v>
      </c>
      <c r="J13" s="15">
        <v>7453</v>
      </c>
      <c r="K13" s="15">
        <v>601</v>
      </c>
    </row>
    <row r="14" spans="1:11" x14ac:dyDescent="0.3">
      <c r="A14" s="14">
        <v>42484</v>
      </c>
      <c r="B14" s="15">
        <v>32</v>
      </c>
      <c r="C14" s="16">
        <v>5.4675000270312504</v>
      </c>
      <c r="D14" s="15" t="str">
        <f t="shared" si="0"/>
        <v>Pro</v>
      </c>
      <c r="E14" s="15" t="str">
        <f t="shared" si="1"/>
        <v/>
      </c>
      <c r="F14" s="15" t="str">
        <f t="shared" si="2"/>
        <v/>
      </c>
      <c r="G14" s="15">
        <v>236621</v>
      </c>
      <c r="H14" s="15">
        <v>73326</v>
      </c>
      <c r="I14" s="15">
        <v>439</v>
      </c>
      <c r="J14" s="15">
        <v>5962</v>
      </c>
      <c r="K14" s="15">
        <v>673</v>
      </c>
    </row>
    <row r="15" spans="1:11" x14ac:dyDescent="0.3">
      <c r="A15" s="14">
        <v>42485</v>
      </c>
      <c r="B15" s="15">
        <v>32</v>
      </c>
      <c r="C15" s="16">
        <v>5.6328125180312512</v>
      </c>
      <c r="D15" s="15" t="str">
        <f t="shared" si="0"/>
        <v>Pro</v>
      </c>
      <c r="E15" s="15" t="str">
        <f t="shared" si="1"/>
        <v/>
      </c>
      <c r="F15" s="15" t="str">
        <f t="shared" si="2"/>
        <v/>
      </c>
      <c r="G15" s="15">
        <v>253849</v>
      </c>
      <c r="H15" s="15">
        <v>75186</v>
      </c>
      <c r="I15" s="15">
        <v>364</v>
      </c>
      <c r="J15" s="15">
        <v>6172</v>
      </c>
      <c r="K15" s="15">
        <v>909</v>
      </c>
    </row>
    <row r="16" spans="1:11" x14ac:dyDescent="0.3">
      <c r="A16" s="14">
        <v>42486</v>
      </c>
      <c r="B16" s="15">
        <v>32</v>
      </c>
      <c r="C16" s="16">
        <v>5.5346875264374988</v>
      </c>
      <c r="D16" s="15" t="str">
        <f t="shared" si="0"/>
        <v>Pro</v>
      </c>
      <c r="E16" s="15" t="str">
        <f t="shared" si="1"/>
        <v/>
      </c>
      <c r="F16" s="15" t="str">
        <f t="shared" si="2"/>
        <v/>
      </c>
      <c r="G16" s="15">
        <v>250688</v>
      </c>
      <c r="H16" s="15">
        <v>74604</v>
      </c>
      <c r="I16" s="15">
        <v>564</v>
      </c>
      <c r="J16" s="15">
        <v>6408</v>
      </c>
      <c r="K16" s="15">
        <v>634</v>
      </c>
    </row>
    <row r="17" spans="1:11" x14ac:dyDescent="0.3">
      <c r="A17" s="14">
        <v>42487</v>
      </c>
      <c r="B17" s="15">
        <v>32</v>
      </c>
      <c r="C17" s="16">
        <v>5.9153124990312502</v>
      </c>
      <c r="D17" s="15" t="str">
        <f t="shared" si="0"/>
        <v>Pro</v>
      </c>
      <c r="E17" s="15" t="str">
        <f t="shared" si="1"/>
        <v/>
      </c>
      <c r="F17" s="15" t="str">
        <f t="shared" si="2"/>
        <v/>
      </c>
      <c r="G17" s="15">
        <v>258516</v>
      </c>
      <c r="H17" s="15">
        <v>74514</v>
      </c>
      <c r="I17" s="15">
        <v>345</v>
      </c>
      <c r="J17" s="15">
        <v>6322</v>
      </c>
      <c r="K17" s="15">
        <v>757</v>
      </c>
    </row>
    <row r="18" spans="1:11" x14ac:dyDescent="0.3">
      <c r="A18" s="14">
        <v>42488</v>
      </c>
      <c r="B18" s="15">
        <v>32</v>
      </c>
      <c r="C18" s="16">
        <v>5.3615625167187488</v>
      </c>
      <c r="D18" s="15" t="str">
        <f t="shared" si="0"/>
        <v>Pro</v>
      </c>
      <c r="E18" s="15" t="str">
        <f t="shared" si="1"/>
        <v/>
      </c>
      <c r="F18" s="15" t="str">
        <f t="shared" si="2"/>
        <v/>
      </c>
      <c r="G18" s="15">
        <v>242996</v>
      </c>
      <c r="H18" s="15">
        <v>74114</v>
      </c>
      <c r="I18" s="15">
        <v>378</v>
      </c>
      <c r="J18" s="15">
        <v>6694</v>
      </c>
      <c r="K18" s="15">
        <v>575</v>
      </c>
    </row>
    <row r="19" spans="1:11" x14ac:dyDescent="0.3">
      <c r="A19" s="14">
        <v>42489</v>
      </c>
      <c r="B19" s="15">
        <v>32</v>
      </c>
      <c r="C19" s="16">
        <v>5.1812499880625014</v>
      </c>
      <c r="D19" s="15" t="str">
        <f t="shared" si="0"/>
        <v>Pro</v>
      </c>
      <c r="E19" s="15" t="str">
        <f t="shared" si="1"/>
        <v/>
      </c>
      <c r="F19" s="15" t="str">
        <f t="shared" si="2"/>
        <v/>
      </c>
      <c r="G19" s="15">
        <v>234289</v>
      </c>
      <c r="H19" s="15">
        <v>72722</v>
      </c>
      <c r="I19" s="15">
        <v>448</v>
      </c>
      <c r="J19" s="15">
        <v>6559</v>
      </c>
      <c r="K19" s="15">
        <v>520</v>
      </c>
    </row>
    <row r="20" spans="1:11" x14ac:dyDescent="0.3">
      <c r="A20" s="14">
        <v>42490</v>
      </c>
      <c r="B20" s="15">
        <v>31</v>
      </c>
      <c r="C20" s="16">
        <v>6.1006451037096765</v>
      </c>
      <c r="D20" s="15" t="str">
        <f t="shared" si="0"/>
        <v>Pro</v>
      </c>
      <c r="E20" s="15" t="str">
        <f t="shared" si="1"/>
        <v/>
      </c>
      <c r="F20" s="15" t="str">
        <f t="shared" si="2"/>
        <v/>
      </c>
      <c r="G20" s="15">
        <v>258726</v>
      </c>
      <c r="H20" s="15">
        <v>73592</v>
      </c>
      <c r="I20" s="15">
        <v>513</v>
      </c>
      <c r="J20" s="15">
        <v>6775</v>
      </c>
      <c r="K20" s="15">
        <v>628</v>
      </c>
    </row>
    <row r="21" spans="1:11" x14ac:dyDescent="0.3">
      <c r="A21" s="14">
        <v>42491</v>
      </c>
      <c r="B21" s="15">
        <v>30</v>
      </c>
      <c r="C21" s="16">
        <v>4.9749999941666667</v>
      </c>
      <c r="D21" s="15" t="str">
        <f t="shared" si="0"/>
        <v/>
      </c>
      <c r="E21" s="15" t="str">
        <f t="shared" si="1"/>
        <v>Intermediate</v>
      </c>
      <c r="F21" s="15" t="str">
        <f t="shared" si="2"/>
        <v/>
      </c>
      <c r="G21" s="15">
        <v>206870</v>
      </c>
      <c r="H21" s="15">
        <v>66913</v>
      </c>
      <c r="I21" s="15">
        <v>471</v>
      </c>
      <c r="J21" s="15">
        <v>4808</v>
      </c>
      <c r="K21" s="15">
        <v>679</v>
      </c>
    </row>
    <row r="22" spans="1:11" x14ac:dyDescent="0.3">
      <c r="A22" s="14">
        <v>42492</v>
      </c>
      <c r="B22" s="15">
        <v>29</v>
      </c>
      <c r="C22" s="16">
        <v>4.9672413643448268</v>
      </c>
      <c r="D22" s="15" t="str">
        <f t="shared" si="0"/>
        <v/>
      </c>
      <c r="E22" s="15" t="str">
        <f t="shared" si="1"/>
        <v>Intermediate</v>
      </c>
      <c r="F22" s="15" t="str">
        <f t="shared" si="2"/>
        <v/>
      </c>
      <c r="G22" s="15">
        <v>204434</v>
      </c>
      <c r="H22" s="15">
        <v>65988</v>
      </c>
      <c r="I22" s="15">
        <v>382</v>
      </c>
      <c r="J22" s="15">
        <v>5418</v>
      </c>
      <c r="K22" s="15">
        <v>466</v>
      </c>
    </row>
    <row r="23" spans="1:11" x14ac:dyDescent="0.3">
      <c r="A23" s="14">
        <v>42493</v>
      </c>
      <c r="B23" s="15">
        <v>29</v>
      </c>
      <c r="C23" s="16">
        <v>6.0944827451379311</v>
      </c>
      <c r="D23" s="15" t="str">
        <f t="shared" si="0"/>
        <v>Pro</v>
      </c>
      <c r="E23" s="15" t="str">
        <f t="shared" si="1"/>
        <v/>
      </c>
      <c r="F23" s="15" t="str">
        <f t="shared" si="2"/>
        <v/>
      </c>
      <c r="G23" s="15">
        <v>248203</v>
      </c>
      <c r="H23" s="15">
        <v>71163</v>
      </c>
      <c r="I23" s="15">
        <v>430</v>
      </c>
      <c r="J23" s="15">
        <v>5897</v>
      </c>
      <c r="K23" s="15">
        <v>723</v>
      </c>
    </row>
    <row r="24" spans="1:11" x14ac:dyDescent="0.3">
      <c r="A24" s="14">
        <v>42494</v>
      </c>
      <c r="B24" s="15">
        <v>29</v>
      </c>
      <c r="C24" s="16">
        <v>4.9403447921724135</v>
      </c>
      <c r="D24" s="15" t="str">
        <f t="shared" si="0"/>
        <v/>
      </c>
      <c r="E24" s="15" t="str">
        <f t="shared" si="1"/>
        <v>Intermediate</v>
      </c>
      <c r="F24" s="15" t="str">
        <f t="shared" si="2"/>
        <v/>
      </c>
      <c r="G24" s="15">
        <v>196149</v>
      </c>
      <c r="H24" s="15">
        <v>66211</v>
      </c>
      <c r="I24" s="15">
        <v>323</v>
      </c>
      <c r="J24" s="15">
        <v>5214</v>
      </c>
      <c r="K24" s="15">
        <v>405</v>
      </c>
    </row>
    <row r="25" spans="1:11" x14ac:dyDescent="0.3">
      <c r="A25" s="14">
        <v>42495</v>
      </c>
      <c r="B25" s="15">
        <v>29</v>
      </c>
      <c r="C25" s="16">
        <v>6.21655174375862</v>
      </c>
      <c r="D25" s="15" t="str">
        <f t="shared" si="0"/>
        <v>Pro</v>
      </c>
      <c r="E25" s="15" t="str">
        <f t="shared" si="1"/>
        <v/>
      </c>
      <c r="F25" s="15" t="str">
        <f t="shared" si="2"/>
        <v/>
      </c>
      <c r="G25" s="15">
        <v>253200</v>
      </c>
      <c r="H25" s="15">
        <v>70037</v>
      </c>
      <c r="I25" s="15">
        <v>448</v>
      </c>
      <c r="J25" s="15">
        <v>6010</v>
      </c>
      <c r="K25" s="15">
        <v>640</v>
      </c>
    </row>
    <row r="26" spans="1:11" x14ac:dyDescent="0.3">
      <c r="A26" s="14">
        <v>42496</v>
      </c>
      <c r="B26" s="15">
        <v>29</v>
      </c>
      <c r="C26" s="16">
        <v>5.4572413756206899</v>
      </c>
      <c r="D26" s="15" t="str">
        <f t="shared" si="0"/>
        <v>Pro</v>
      </c>
      <c r="E26" s="15" t="str">
        <f t="shared" si="1"/>
        <v/>
      </c>
      <c r="F26" s="15" t="str">
        <f t="shared" si="2"/>
        <v/>
      </c>
      <c r="G26" s="15">
        <v>217287</v>
      </c>
      <c r="H26" s="15">
        <v>68877</v>
      </c>
      <c r="I26" s="15">
        <v>328</v>
      </c>
      <c r="J26" s="15">
        <v>5856</v>
      </c>
      <c r="K26" s="15">
        <v>592</v>
      </c>
    </row>
    <row r="27" spans="1:11" x14ac:dyDescent="0.3">
      <c r="A27" s="14">
        <v>42497</v>
      </c>
      <c r="B27" s="15">
        <v>29</v>
      </c>
      <c r="C27" s="16">
        <v>5.1244827717586228</v>
      </c>
      <c r="D27" s="15" t="str">
        <f t="shared" si="0"/>
        <v>Pro</v>
      </c>
      <c r="E27" s="15" t="str">
        <f t="shared" si="1"/>
        <v/>
      </c>
      <c r="F27" s="15" t="str">
        <f t="shared" si="2"/>
        <v/>
      </c>
      <c r="G27" s="15">
        <v>207386</v>
      </c>
      <c r="H27" s="15">
        <v>65141</v>
      </c>
      <c r="I27" s="15">
        <v>407</v>
      </c>
      <c r="J27" s="15">
        <v>5256</v>
      </c>
      <c r="K27" s="15">
        <v>598</v>
      </c>
    </row>
    <row r="28" spans="1:11" x14ac:dyDescent="0.3">
      <c r="A28" s="14">
        <v>42498</v>
      </c>
      <c r="B28" s="15">
        <v>27</v>
      </c>
      <c r="C28" s="16">
        <v>5.1399999814074082</v>
      </c>
      <c r="D28" s="15" t="str">
        <f t="shared" si="0"/>
        <v>Pro</v>
      </c>
      <c r="E28" s="15" t="str">
        <f t="shared" si="1"/>
        <v/>
      </c>
      <c r="F28" s="15" t="str">
        <f t="shared" si="2"/>
        <v/>
      </c>
      <c r="G28" s="15">
        <v>190334</v>
      </c>
      <c r="H28" s="15">
        <v>62193</v>
      </c>
      <c r="I28" s="15">
        <v>469</v>
      </c>
      <c r="J28" s="15">
        <v>4990</v>
      </c>
      <c r="K28" s="15">
        <v>461</v>
      </c>
    </row>
    <row r="29" spans="1:11" x14ac:dyDescent="0.3">
      <c r="A29" s="14">
        <v>42499</v>
      </c>
      <c r="B29" s="15">
        <v>27</v>
      </c>
      <c r="C29" s="16">
        <v>5.9629629584074069</v>
      </c>
      <c r="D29" s="15" t="str">
        <f t="shared" si="0"/>
        <v>Pro</v>
      </c>
      <c r="E29" s="15" t="str">
        <f t="shared" si="1"/>
        <v/>
      </c>
      <c r="F29" s="15" t="str">
        <f t="shared" si="2"/>
        <v/>
      </c>
      <c r="G29" s="15">
        <v>222718</v>
      </c>
      <c r="H29" s="15">
        <v>63063</v>
      </c>
      <c r="I29" s="15">
        <v>418</v>
      </c>
      <c r="J29" s="15">
        <v>5432</v>
      </c>
      <c r="K29" s="15">
        <v>617</v>
      </c>
    </row>
    <row r="30" spans="1:11" x14ac:dyDescent="0.3">
      <c r="A30" s="14">
        <v>42500</v>
      </c>
      <c r="B30" s="15">
        <v>26</v>
      </c>
      <c r="C30" s="16">
        <v>5.6661537531923081</v>
      </c>
      <c r="D30" s="15" t="str">
        <f t="shared" si="0"/>
        <v>Pro</v>
      </c>
      <c r="E30" s="15" t="str">
        <f t="shared" si="1"/>
        <v/>
      </c>
      <c r="F30" s="15" t="str">
        <f t="shared" si="2"/>
        <v/>
      </c>
      <c r="G30" s="15">
        <v>206737</v>
      </c>
      <c r="H30" s="15">
        <v>57963</v>
      </c>
      <c r="I30" s="15">
        <v>485</v>
      </c>
      <c r="J30" s="15">
        <v>4663</v>
      </c>
      <c r="K30" s="15">
        <v>629</v>
      </c>
    </row>
    <row r="31" spans="1:11" x14ac:dyDescent="0.3">
      <c r="A31" s="14">
        <v>42501</v>
      </c>
      <c r="B31" s="15">
        <v>24</v>
      </c>
      <c r="C31" s="16">
        <v>5.4945833089583331</v>
      </c>
      <c r="D31" s="15" t="str">
        <f t="shared" si="0"/>
        <v>Pro</v>
      </c>
      <c r="E31" s="15" t="str">
        <f>IF(AND(C31&lt;5,C31&gt;3),"Intermediate","")</f>
        <v/>
      </c>
      <c r="F31" s="15" t="str">
        <f t="shared" si="2"/>
        <v/>
      </c>
      <c r="G31" s="15">
        <v>180468</v>
      </c>
      <c r="H31" s="15">
        <v>52562</v>
      </c>
      <c r="I31" s="15">
        <v>348</v>
      </c>
      <c r="J31" s="15">
        <v>4429</v>
      </c>
      <c r="K31" s="15">
        <v>510</v>
      </c>
    </row>
    <row r="32" spans="1:11" x14ac:dyDescent="0.3">
      <c r="A32" s="14">
        <v>42502</v>
      </c>
      <c r="B32" s="15">
        <v>21</v>
      </c>
      <c r="C32" s="16">
        <v>2.4433333212380961</v>
      </c>
      <c r="D32" s="15" t="str">
        <f t="shared" si="0"/>
        <v/>
      </c>
      <c r="E32" s="15" t="str">
        <f t="shared" si="1"/>
        <v/>
      </c>
      <c r="F32" s="15" t="str">
        <f t="shared" si="2"/>
        <v>Beginner</v>
      </c>
      <c r="G32" s="15">
        <v>73129</v>
      </c>
      <c r="H32" s="15">
        <v>23925</v>
      </c>
      <c r="I32" s="15">
        <v>45</v>
      </c>
      <c r="J32" s="15">
        <v>2075</v>
      </c>
      <c r="K32" s="15">
        <v>88</v>
      </c>
    </row>
    <row r="34" spans="2:11" ht="15.6" x14ac:dyDescent="0.3">
      <c r="B34" s="8" t="s">
        <v>40</v>
      </c>
      <c r="C34" s="9"/>
      <c r="D34" s="9"/>
      <c r="E34" s="9"/>
      <c r="F34" s="9"/>
      <c r="G34" s="9"/>
      <c r="H34" s="9"/>
      <c r="I34" s="9"/>
      <c r="J34" s="9"/>
      <c r="K34" s="10"/>
    </row>
    <row r="35" spans="2:11" ht="15.6" x14ac:dyDescent="0.3">
      <c r="B35" s="25" t="s">
        <v>41</v>
      </c>
      <c r="C35" s="26"/>
      <c r="D35" s="26"/>
      <c r="E35" s="26"/>
      <c r="F35" s="26"/>
      <c r="G35" s="26"/>
      <c r="H35" s="26"/>
      <c r="I35" s="26"/>
      <c r="J35" s="27"/>
      <c r="K35" s="11"/>
    </row>
    <row r="36" spans="2:11" ht="15.6" x14ac:dyDescent="0.3">
      <c r="B36" s="25" t="s">
        <v>42</v>
      </c>
      <c r="C36" s="26"/>
      <c r="D36" s="26"/>
      <c r="E36" s="26"/>
      <c r="F36" s="26"/>
      <c r="G36" s="26"/>
      <c r="H36" s="26"/>
      <c r="I36" s="26"/>
      <c r="J36" s="27"/>
      <c r="K36" s="11"/>
    </row>
    <row r="37" spans="2:11" ht="15.6" x14ac:dyDescent="0.3">
      <c r="B37" s="28" t="s">
        <v>43</v>
      </c>
      <c r="C37" s="29"/>
      <c r="D37" s="29"/>
      <c r="E37" s="29"/>
      <c r="F37" s="29"/>
      <c r="G37" s="29"/>
      <c r="H37" s="29"/>
      <c r="I37" s="29"/>
      <c r="J37" s="30"/>
      <c r="K37" s="12"/>
    </row>
  </sheetData>
  <mergeCells count="3">
    <mergeCell ref="B35:J35"/>
    <mergeCell ref="B36:J36"/>
    <mergeCell ref="B37:J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A593-5233-4BF0-AABF-B01CFA192642}">
  <dimension ref="A1:O941"/>
  <sheetViews>
    <sheetView topLeftCell="C1" zoomScale="90" zoomScaleNormal="90" workbookViewId="0">
      <selection activeCell="P1" sqref="P1"/>
    </sheetView>
  </sheetViews>
  <sheetFormatPr defaultRowHeight="14.4" x14ac:dyDescent="0.3"/>
  <cols>
    <col min="1" max="1" width="11" bestFit="1" customWidth="1"/>
    <col min="2" max="2" width="12.77734375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 ID</vt:lpstr>
      <vt:lpstr>UNIQUE DATE</vt:lpstr>
      <vt:lpstr>DailyActivity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917002503481</dc:creator>
  <cp:lastModifiedBy>917002503481</cp:lastModifiedBy>
  <dcterms:created xsi:type="dcterms:W3CDTF">2023-09-28T12:18:10Z</dcterms:created>
  <dcterms:modified xsi:type="dcterms:W3CDTF">2023-09-28T18:03:35Z</dcterms:modified>
</cp:coreProperties>
</file>