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BIG_DATA\"/>
    </mc:Choice>
  </mc:AlternateContent>
  <xr:revisionPtr revIDLastSave="0" documentId="13_ncr:1_{37D020DA-B8FE-46BD-B2B0-8F99CB454AC8}" xr6:coauthVersionLast="47" xr6:coauthVersionMax="47" xr10:uidLastSave="{00000000-0000-0000-0000-000000000000}"/>
  <bookViews>
    <workbookView xWindow="-90" yWindow="0" windowWidth="10320" windowHeight="15370" firstSheet="1" activeTab="2" xr2:uid="{E923CC08-2F23-465F-A9BF-83E711AE1346}"/>
  </bookViews>
  <sheets>
    <sheet name="Task03a" sheetId="3" r:id="rId1"/>
    <sheet name="Task03b" sheetId="4" r:id="rId2"/>
    <sheet name="Task03c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" i="1"/>
  <c r="D22" i="1"/>
  <c r="D23" i="1"/>
  <c r="D25" i="1"/>
  <c r="D24" i="1"/>
  <c r="D20" i="4"/>
  <c r="H4" i="4"/>
  <c r="H18" i="4" s="1"/>
  <c r="H19" i="4" s="1"/>
  <c r="H5" i="4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H14" i="4"/>
  <c r="H15" i="4"/>
  <c r="H16" i="4"/>
  <c r="H17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3" i="4"/>
  <c r="H3" i="4"/>
  <c r="I17" i="4"/>
  <c r="I3" i="4"/>
  <c r="B17" i="3"/>
  <c r="I5" i="4" l="1"/>
  <c r="I4" i="4"/>
  <c r="I13" i="4"/>
  <c r="I16" i="4"/>
  <c r="I15" i="4"/>
  <c r="I14" i="4"/>
  <c r="I18" i="4"/>
  <c r="I20" i="4"/>
  <c r="E17" i="3"/>
  <c r="E16" i="3"/>
  <c r="F15" i="3"/>
  <c r="D2" i="3"/>
  <c r="E2" i="3"/>
  <c r="F2" i="3"/>
  <c r="D3" i="3"/>
  <c r="E3" i="3"/>
  <c r="F3" i="3"/>
  <c r="D4" i="3"/>
  <c r="E4" i="3"/>
  <c r="F4" i="3"/>
  <c r="D5" i="3"/>
  <c r="F5" i="3" s="1"/>
  <c r="E5" i="3"/>
  <c r="D6" i="3"/>
  <c r="E6" i="3"/>
  <c r="F6" i="3"/>
  <c r="D7" i="3"/>
  <c r="E7" i="3"/>
  <c r="F7" i="3"/>
  <c r="D8" i="3"/>
  <c r="F8" i="3" s="1"/>
  <c r="E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5" i="1"/>
  <c r="D20" i="1"/>
  <c r="D21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</calcChain>
</file>

<file path=xl/sharedStrings.xml><?xml version="1.0" encoding="utf-8"?>
<sst xmlns="http://schemas.openxmlformats.org/spreadsheetml/2006/main" count="56" uniqueCount="32">
  <si>
    <t>Day</t>
  </si>
  <si>
    <t>Lag+7</t>
  </si>
  <si>
    <t>Correl</t>
  </si>
  <si>
    <t>lun</t>
  </si>
  <si>
    <t>mar</t>
  </si>
  <si>
    <t>mer</t>
  </si>
  <si>
    <t>gio</t>
  </si>
  <si>
    <t>ven</t>
  </si>
  <si>
    <t>sab</t>
  </si>
  <si>
    <t>dom</t>
  </si>
  <si>
    <t xml:space="preserve">Traffico </t>
  </si>
  <si>
    <t>x</t>
  </si>
  <si>
    <t>y</t>
  </si>
  <si>
    <t>Pearson Corr.</t>
  </si>
  <si>
    <t>Spearman Corr.</t>
  </si>
  <si>
    <t>Rank x</t>
  </si>
  <si>
    <t>Rank y</t>
  </si>
  <si>
    <t>n =</t>
  </si>
  <si>
    <t>n((n^2)-1) =</t>
  </si>
  <si>
    <t xml:space="preserve">T </t>
  </si>
  <si>
    <t xml:space="preserve">P_sat </t>
  </si>
  <si>
    <t>P_sat</t>
  </si>
  <si>
    <t>V_l</t>
  </si>
  <si>
    <t>Vg</t>
  </si>
  <si>
    <t>(°C)</t>
  </si>
  <si>
    <t>(kPa)</t>
  </si>
  <si>
    <t>(atm)</t>
  </si>
  <si>
    <t>(I)</t>
  </si>
  <si>
    <t xml:space="preserve">Pearson coefficient </t>
  </si>
  <si>
    <t>Spearman Coefficient</t>
  </si>
  <si>
    <t>Rank T</t>
  </si>
  <si>
    <t>Rank V_l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</si>
</sst>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 Narrow"/>
      <family val="2"/>
    </font>
    <font>
      <u/>
      <sz val="11"/>
      <color theme="1"/>
      <name val="Aptos Narrow"/>
      <family val="2"/>
      <scheme val="minor"/>
    </font>
    <font>
      <b/>
      <sz val="11"/>
      <color theme="1"/>
      <name val="Arial Narrow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/>
    <xf numFmtId="0" fontId="2" fillId="4" borderId="2" xfId="0" applyFont="1" applyFill="1" applyBorder="1" applyAlignment="1">
      <alignment horizontal="right"/>
    </xf>
    <xf numFmtId="0" fontId="2" fillId="4" borderId="2" xfId="0" applyFont="1" applyFill="1" applyBorder="1"/>
    <xf numFmtId="0" fontId="4" fillId="3" borderId="1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4" fillId="3" borderId="3" xfId="0" applyFont="1" applyFill="1" applyBorder="1"/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5" xfId="0" applyFont="1" applyFill="1" applyBorder="1"/>
    <xf numFmtId="0" fontId="2" fillId="6" borderId="9" xfId="0" applyFont="1" applyFill="1" applyBorder="1"/>
    <xf numFmtId="0" fontId="0" fillId="3" borderId="6" xfId="0" applyFill="1" applyBorder="1"/>
    <xf numFmtId="0" fontId="0" fillId="4" borderId="6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3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8" xfId="0" applyFill="1" applyBorder="1"/>
    <xf numFmtId="0" fontId="1" fillId="4" borderId="8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0" fillId="5" borderId="9" xfId="0" applyFill="1" applyBorder="1" applyAlignment="1">
      <alignment horizontal="center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4" xfId="0" applyFill="1" applyBorder="1"/>
    <xf numFmtId="0" fontId="5" fillId="3" borderId="3" xfId="0" applyFont="1" applyFill="1" applyBorder="1"/>
    <xf numFmtId="0" fontId="0" fillId="4" borderId="0" xfId="0" applyFill="1" applyBorder="1"/>
    <xf numFmtId="0" fontId="1" fillId="4" borderId="14" xfId="0" applyFont="1" applyFill="1" applyBorder="1"/>
    <xf numFmtId="0" fontId="0" fillId="4" borderId="7" xfId="0" applyFill="1" applyBorder="1"/>
    <xf numFmtId="0" fontId="0" fillId="4" borderId="5" xfId="0" applyFill="1" applyBorder="1"/>
    <xf numFmtId="0" fontId="1" fillId="0" borderId="15" xfId="0" applyFont="1" applyBorder="1" applyAlignment="1">
      <alignment horizontal="left"/>
    </xf>
    <xf numFmtId="0" fontId="0" fillId="5" borderId="16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4" borderId="13" xfId="0" applyFill="1" applyBorder="1"/>
    <xf numFmtId="0" fontId="1" fillId="4" borderId="10" xfId="0" applyFont="1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right"/>
    </xf>
    <xf numFmtId="0" fontId="0" fillId="6" borderId="16" xfId="0" applyFill="1" applyBorder="1"/>
    <xf numFmtId="0" fontId="2" fillId="3" borderId="17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4" fillId="4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right"/>
    </xf>
    <xf numFmtId="0" fontId="2" fillId="0" borderId="20" xfId="0" applyFont="1" applyBorder="1"/>
    <xf numFmtId="0" fontId="4" fillId="4" borderId="1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right"/>
    </xf>
    <xf numFmtId="0" fontId="4" fillId="4" borderId="15" xfId="0" applyFont="1" applyFill="1" applyBorder="1"/>
    <xf numFmtId="0" fontId="2" fillId="4" borderId="1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tx1"/>
                </a:solidFill>
              </a:rPr>
              <a:t>Dispersione:</a:t>
            </a:r>
            <a:r>
              <a:rPr lang="it-IT" baseline="0">
                <a:solidFill>
                  <a:schemeClr val="tx1"/>
                </a:solidFill>
              </a:rPr>
              <a:t> y = |x|</a:t>
            </a:r>
            <a:endParaRPr lang="it-IT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99"/>
              </a:solidFill>
              <a:ln w="9525">
                <a:solidFill>
                  <a:srgbClr val="000099"/>
                </a:solidFill>
              </a:ln>
              <a:effectLst/>
            </c:spPr>
          </c:marker>
          <c:xVal>
            <c:numRef>
              <c:f>Task03a!$A$2:$A$14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Task03a!$B$2:$B$14</c:f>
              <c:numCache>
                <c:formatCode>General</c:formatCode>
                <c:ptCount val="13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E-497F-8DA7-7F29D210C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54416"/>
        <c:axId val="1995002080"/>
      </c:scatterChart>
      <c:valAx>
        <c:axId val="3465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5002080"/>
        <c:crosses val="autoZero"/>
        <c:crossBetween val="midCat"/>
      </c:valAx>
      <c:valAx>
        <c:axId val="19950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655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vI( I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6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F33-497F-A1C8-12B8FBCC20D1}"/>
              </c:ext>
            </c:extLst>
          </c:dPt>
          <c:trendline>
            <c:spPr>
              <a:ln w="2540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Task03b!$A$3:$A$17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374</c:v>
                </c:pt>
              </c:numCache>
            </c:numRef>
          </c:xVal>
          <c:yVal>
            <c:numRef>
              <c:f>Task03b!$D$3:$D$17</c:f>
              <c:numCache>
                <c:formatCode>General</c:formatCode>
                <c:ptCount val="15"/>
                <c:pt idx="0">
                  <c:v>1.7899999999999999E-2</c:v>
                </c:pt>
                <c:pt idx="1">
                  <c:v>1.7899999999999999E-2</c:v>
                </c:pt>
                <c:pt idx="2">
                  <c:v>1.7899999999999999E-2</c:v>
                </c:pt>
                <c:pt idx="3">
                  <c:v>1.7899999999999999E-2</c:v>
                </c:pt>
                <c:pt idx="4">
                  <c:v>1.7899999999999999E-2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1.83E-2</c:v>
                </c:pt>
                <c:pt idx="8">
                  <c:v>1.8499999999999999E-2</c:v>
                </c:pt>
                <c:pt idx="9">
                  <c:v>1.8700000000000001E-2</c:v>
                </c:pt>
                <c:pt idx="10">
                  <c:v>1.9599999999999999E-2</c:v>
                </c:pt>
                <c:pt idx="11">
                  <c:v>0.20699999999999999</c:v>
                </c:pt>
                <c:pt idx="12">
                  <c:v>2.24E-2</c:v>
                </c:pt>
                <c:pt idx="13">
                  <c:v>2.52E-2</c:v>
                </c:pt>
                <c:pt idx="14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3-497F-A1C8-12B8FBCC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755744"/>
        <c:axId val="2041757184"/>
      </c:scatterChart>
      <c:valAx>
        <c:axId val="20417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1757184"/>
        <c:crosses val="autoZero"/>
        <c:crossBetween val="midCat"/>
      </c:valAx>
      <c:valAx>
        <c:axId val="20417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17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Traffico a Milano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7428750892734"/>
          <c:y val="0.11479439315987941"/>
          <c:w val="0.83550038470473498"/>
          <c:h val="0.77710574062696702"/>
        </c:manualLayout>
      </c:layout>
      <c:scatterChart>
        <c:scatterStyle val="lineMarker"/>
        <c:varyColors val="0"/>
        <c:ser>
          <c:idx val="0"/>
          <c:order val="0"/>
          <c:spPr>
            <a:ln w="15875" cap="rnd">
              <a:solidFill>
                <a:srgbClr val="000099"/>
              </a:solidFill>
              <a:round/>
              <a:tailEnd w="med" len="med"/>
            </a:ln>
            <a:effectLst/>
          </c:spPr>
          <c:marker>
            <c:symbol val="none"/>
          </c:marker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E11-47E8-8E2E-E0CC874FE3E6}"/>
              </c:ext>
            </c:extLst>
          </c:dPt>
          <c:xVal>
            <c:strRef>
              <c:f>Task03c!$A$2:$A$29</c:f>
              <c:strCache>
                <c:ptCount val="28"/>
                <c:pt idx="0">
                  <c:v>lun</c:v>
                </c:pt>
                <c:pt idx="1">
                  <c:v>mar</c:v>
                </c:pt>
                <c:pt idx="2">
                  <c:v>mer</c:v>
                </c:pt>
                <c:pt idx="3">
                  <c:v>gio</c:v>
                </c:pt>
                <c:pt idx="4">
                  <c:v>ven</c:v>
                </c:pt>
                <c:pt idx="5">
                  <c:v>sab</c:v>
                </c:pt>
                <c:pt idx="6">
                  <c:v>dom</c:v>
                </c:pt>
                <c:pt idx="7">
                  <c:v>lun</c:v>
                </c:pt>
                <c:pt idx="8">
                  <c:v>mar</c:v>
                </c:pt>
                <c:pt idx="9">
                  <c:v>mer</c:v>
                </c:pt>
                <c:pt idx="10">
                  <c:v>gio</c:v>
                </c:pt>
                <c:pt idx="11">
                  <c:v>ven</c:v>
                </c:pt>
                <c:pt idx="12">
                  <c:v>sab</c:v>
                </c:pt>
                <c:pt idx="13">
                  <c:v>dom</c:v>
                </c:pt>
                <c:pt idx="14">
                  <c:v>lun</c:v>
                </c:pt>
                <c:pt idx="15">
                  <c:v>mar</c:v>
                </c:pt>
                <c:pt idx="16">
                  <c:v>mer</c:v>
                </c:pt>
                <c:pt idx="17">
                  <c:v>gio</c:v>
                </c:pt>
                <c:pt idx="18">
                  <c:v>ven</c:v>
                </c:pt>
                <c:pt idx="19">
                  <c:v>sab</c:v>
                </c:pt>
                <c:pt idx="20">
                  <c:v>dom</c:v>
                </c:pt>
                <c:pt idx="21">
                  <c:v>lun</c:v>
                </c:pt>
                <c:pt idx="22">
                  <c:v>mar</c:v>
                </c:pt>
                <c:pt idx="23">
                  <c:v>mer</c:v>
                </c:pt>
                <c:pt idx="24">
                  <c:v>gio</c:v>
                </c:pt>
                <c:pt idx="25">
                  <c:v>ven</c:v>
                </c:pt>
                <c:pt idx="26">
                  <c:v>sab</c:v>
                </c:pt>
                <c:pt idx="27">
                  <c:v>dom</c:v>
                </c:pt>
              </c:strCache>
            </c:strRef>
          </c:xVal>
          <c:yVal>
            <c:numRef>
              <c:f>Task03c!$B$2:$B$29</c:f>
              <c:numCache>
                <c:formatCode>General</c:formatCode>
                <c:ptCount val="28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90</c:v>
                </c:pt>
                <c:pt idx="5">
                  <c:v>60</c:v>
                </c:pt>
                <c:pt idx="6">
                  <c:v>40</c:v>
                </c:pt>
                <c:pt idx="7">
                  <c:v>105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95</c:v>
                </c:pt>
                <c:pt idx="12">
                  <c:v>60</c:v>
                </c:pt>
                <c:pt idx="13">
                  <c:v>35</c:v>
                </c:pt>
                <c:pt idx="14">
                  <c:v>100</c:v>
                </c:pt>
                <c:pt idx="15">
                  <c:v>90</c:v>
                </c:pt>
                <c:pt idx="16">
                  <c:v>75</c:v>
                </c:pt>
                <c:pt idx="17">
                  <c:v>80</c:v>
                </c:pt>
                <c:pt idx="18">
                  <c:v>90</c:v>
                </c:pt>
                <c:pt idx="19">
                  <c:v>65</c:v>
                </c:pt>
                <c:pt idx="20">
                  <c:v>40</c:v>
                </c:pt>
                <c:pt idx="21">
                  <c:v>105</c:v>
                </c:pt>
                <c:pt idx="22">
                  <c:v>90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55</c:v>
                </c:pt>
                <c:pt idx="27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C-4B3B-9062-15A2DB74E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50703"/>
        <c:axId val="260952143"/>
      </c:scatterChart>
      <c:valAx>
        <c:axId val="26095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rgbClr val="000099"/>
                    </a:solidFill>
                  </a:rPr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52143"/>
        <c:crosses val="autoZero"/>
        <c:crossBetween val="midCat"/>
      </c:valAx>
      <c:valAx>
        <c:axId val="260952143"/>
        <c:scaling>
          <c:orientation val="minMax"/>
          <c:max val="11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rgbClr val="000099"/>
                    </a:solidFill>
                  </a:rPr>
                  <a:t>Indice Traffico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5070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>
                <a:latin typeface="Arial Narrow" panose="020B0606020202030204" pitchFamily="34" charset="0"/>
              </a:rPr>
              <a:t>Autocorrelazione </a:t>
            </a:r>
          </a:p>
        </c:rich>
      </c:tx>
      <c:layout>
        <c:manualLayout>
          <c:xMode val="edge"/>
          <c:yMode val="edge"/>
          <c:x val="0.36554940763879085"/>
          <c:y val="2.9724636954332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5507330229041"/>
          <c:y val="0.11714791581090064"/>
          <c:w val="0.84245167473886495"/>
          <c:h val="0.786082425011329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Task03c!$D$1</c:f>
              <c:strCache>
                <c:ptCount val="1"/>
                <c:pt idx="0">
                  <c:v>Correl</c:v>
                </c:pt>
              </c:strCache>
            </c:strRef>
          </c:tx>
          <c:spPr>
            <a:ln w="15875" cap="rnd">
              <a:solidFill>
                <a:srgbClr val="00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99"/>
              </a:solidFill>
              <a:ln w="9525">
                <a:solidFill>
                  <a:srgbClr val="000099"/>
                </a:solidFill>
                <a:round/>
              </a:ln>
              <a:effectLst/>
            </c:spPr>
          </c:marker>
          <c:yVal>
            <c:numRef>
              <c:f>Task03c!$D$2:$D$29</c:f>
              <c:numCache>
                <c:formatCode>General</c:formatCode>
                <c:ptCount val="28"/>
                <c:pt idx="0">
                  <c:v>-9.1130874822268726E-2</c:v>
                </c:pt>
                <c:pt idx="1">
                  <c:v>-0.55945848304725287</c:v>
                </c:pt>
                <c:pt idx="2">
                  <c:v>7.8428759305689839E-3</c:v>
                </c:pt>
                <c:pt idx="3">
                  <c:v>-2.3386802341670527E-2</c:v>
                </c:pt>
                <c:pt idx="4">
                  <c:v>-0.53425602798964889</c:v>
                </c:pt>
                <c:pt idx="5">
                  <c:v>0</c:v>
                </c:pt>
                <c:pt idx="6">
                  <c:v>0.99776398369463715</c:v>
                </c:pt>
                <c:pt idx="7">
                  <c:v>5.9307187189828151E-2</c:v>
                </c:pt>
                <c:pt idx="8">
                  <c:v>-0.43964072062058074</c:v>
                </c:pt>
                <c:pt idx="9">
                  <c:v>0.13896689444903412</c:v>
                </c:pt>
                <c:pt idx="10">
                  <c:v>8.1598674848280567E-2</c:v>
                </c:pt>
                <c:pt idx="11">
                  <c:v>-0.50841116218828419</c:v>
                </c:pt>
                <c:pt idx="12">
                  <c:v>-0.13955520567399701</c:v>
                </c:pt>
                <c:pt idx="13">
                  <c:v>0.99032719121759649</c:v>
                </c:pt>
                <c:pt idx="14">
                  <c:v>-9.3681331770312376E-2</c:v>
                </c:pt>
                <c:pt idx="15">
                  <c:v>-0.55657732404714988</c:v>
                </c:pt>
                <c:pt idx="16">
                  <c:v>4.6904092679119817E-2</c:v>
                </c:pt>
                <c:pt idx="17">
                  <c:v>-2.4665033482744764E-2</c:v>
                </c:pt>
                <c:pt idx="18">
                  <c:v>-0.46589507689629028</c:v>
                </c:pt>
                <c:pt idx="19">
                  <c:v>9.2442717172426483E-2</c:v>
                </c:pt>
                <c:pt idx="20">
                  <c:v>0.99460055657802726</c:v>
                </c:pt>
                <c:pt idx="21">
                  <c:v>0.6497983230676313</c:v>
                </c:pt>
                <c:pt idx="22">
                  <c:v>5.1315800579078544E-2</c:v>
                </c:pt>
                <c:pt idx="23">
                  <c:v>0.82205045921810882</c:v>
                </c:pt>
                <c:pt idx="24">
                  <c:v>0.98782916114726194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9-4AC9-AE9F-33AE5513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26031"/>
        <c:axId val="1186327951"/>
      </c:scatterChart>
      <c:valAx>
        <c:axId val="11863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rgbClr val="000099"/>
                    </a:solidFill>
                  </a:rPr>
                  <a:t>Shift in 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009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7951"/>
        <c:crosses val="autoZero"/>
        <c:crossBetween val="midCat"/>
      </c:valAx>
      <c:valAx>
        <c:axId val="118632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009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rgbClr val="000099"/>
                    </a:solidFill>
                  </a:rPr>
                  <a:t>Coeff. Autocorrelazione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0099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2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601134</xdr:colOff>
      <xdr:row>0</xdr:row>
      <xdr:rowOff>0</xdr:rowOff>
    </xdr:from>
    <xdr:to>
      <xdr:col>12</xdr:col>
      <xdr:colOff>334225</xdr:colOff>
      <xdr:row>16</xdr:row>
      <xdr:rowOff>173567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29DA3E-9305-5945-E0D9-B4D504790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</xdr:colOff>
      <xdr:row>0</xdr:row>
      <xdr:rowOff>0</xdr:rowOff>
    </xdr:from>
    <xdr:to>
      <xdr:col>19</xdr:col>
      <xdr:colOff>0</xdr:colOff>
      <xdr:row>20</xdr:row>
      <xdr:rowOff>24660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04EA3BA-7D99-6528-DB45-6BCB6C4D1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276043</xdr:colOff>
      <xdr:row>1</xdr:row>
      <xdr:rowOff>2261</xdr:rowOff>
    </xdr:from>
    <xdr:to>
      <xdr:col>12</xdr:col>
      <xdr:colOff>197069</xdr:colOff>
      <xdr:row>24</xdr:row>
      <xdr:rowOff>20992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66D258-F978-C4C2-565C-BC06787D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192768</xdr:colOff>
      <xdr:row>1</xdr:row>
      <xdr:rowOff>7586</xdr:rowOff>
    </xdr:from>
    <xdr:to>
      <xdr:col>20</xdr:col>
      <xdr:colOff>514296</xdr:colOff>
      <xdr:row>24</xdr:row>
      <xdr:rowOff>20992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2A03821-3543-3D39-EAA1-E17BD093D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Gradazioni di grigio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E28C-4C4A-4CAA-B1BA-9BA58B590D14}">
  <dimension ref="A1:F17"/>
  <sheetViews>
    <sheetView zoomScale="126" zoomScaleNormal="126" workbookViewId="0">
      <selection activeCell="D1" sqref="D1:F17"/>
    </sheetView>
  </sheetViews>
  <sheetFormatPr defaultRowHeight="14" x14ac:dyDescent="0.3"/>
  <cols>
    <col min="1" max="1" width="12" style="1" customWidth="1"/>
    <col min="2" max="2" width="11.81640625" style="1" customWidth="1"/>
    <col min="3" max="3" width="8.90625" style="1" customWidth="1"/>
    <col min="4" max="4" width="13.1796875" style="1" customWidth="1"/>
    <col min="5" max="5" width="12.81640625" style="1" customWidth="1"/>
    <col min="6" max="16384" width="8.7265625" style="1"/>
  </cols>
  <sheetData>
    <row r="1" spans="1:6" ht="14.5" thickBot="1" x14ac:dyDescent="0.35">
      <c r="A1" s="52" t="s">
        <v>11</v>
      </c>
      <c r="B1" s="52" t="s">
        <v>12</v>
      </c>
      <c r="D1" s="52" t="s">
        <v>15</v>
      </c>
      <c r="E1" s="52" t="s">
        <v>16</v>
      </c>
      <c r="F1" s="57"/>
    </row>
    <row r="2" spans="1:6" x14ac:dyDescent="0.3">
      <c r="A2" s="7">
        <v>-3</v>
      </c>
      <c r="B2" s="7">
        <v>3</v>
      </c>
      <c r="D2" s="7">
        <f>RANK(A2,$A$2:$A$14,0)</f>
        <v>13</v>
      </c>
      <c r="E2" s="7">
        <f>RANK(B2,$B$2:$B$14,0)</f>
        <v>1</v>
      </c>
      <c r="F2" s="7">
        <f>(D2-E2)^2</f>
        <v>144</v>
      </c>
    </row>
    <row r="3" spans="1:6" x14ac:dyDescent="0.3">
      <c r="A3" s="7">
        <v>-2.5</v>
      </c>
      <c r="B3" s="7">
        <v>2.5</v>
      </c>
      <c r="D3" s="7">
        <f t="shared" ref="D3:D14" si="0">RANK(A3,$A$2:$A$14,0)</f>
        <v>12</v>
      </c>
      <c r="E3" s="7">
        <f t="shared" ref="E3:E14" si="1">RANK(B3,$B$2:$B$14,0)</f>
        <v>3</v>
      </c>
      <c r="F3" s="7">
        <f t="shared" ref="F3:F14" si="2">(D3-E3)^2</f>
        <v>81</v>
      </c>
    </row>
    <row r="4" spans="1:6" x14ac:dyDescent="0.3">
      <c r="A4" s="7">
        <v>-2</v>
      </c>
      <c r="B4" s="7">
        <v>2</v>
      </c>
      <c r="D4" s="7">
        <f t="shared" si="0"/>
        <v>11</v>
      </c>
      <c r="E4" s="7">
        <f t="shared" si="1"/>
        <v>5</v>
      </c>
      <c r="F4" s="7">
        <f t="shared" si="2"/>
        <v>36</v>
      </c>
    </row>
    <row r="5" spans="1:6" x14ac:dyDescent="0.3">
      <c r="A5" s="7">
        <v>-1.5</v>
      </c>
      <c r="B5" s="7">
        <v>1.5</v>
      </c>
      <c r="D5" s="7">
        <f t="shared" si="0"/>
        <v>10</v>
      </c>
      <c r="E5" s="7">
        <f t="shared" si="1"/>
        <v>7</v>
      </c>
      <c r="F5" s="7">
        <f t="shared" si="2"/>
        <v>9</v>
      </c>
    </row>
    <row r="6" spans="1:6" x14ac:dyDescent="0.3">
      <c r="A6" s="7">
        <v>-1</v>
      </c>
      <c r="B6" s="7">
        <v>1</v>
      </c>
      <c r="D6" s="7">
        <f t="shared" si="0"/>
        <v>9</v>
      </c>
      <c r="E6" s="7">
        <f t="shared" si="1"/>
        <v>9</v>
      </c>
      <c r="F6" s="7">
        <f t="shared" si="2"/>
        <v>0</v>
      </c>
    </row>
    <row r="7" spans="1:6" x14ac:dyDescent="0.3">
      <c r="A7" s="7">
        <v>-0.5</v>
      </c>
      <c r="B7" s="7">
        <v>0.5</v>
      </c>
      <c r="D7" s="7">
        <f t="shared" si="0"/>
        <v>8</v>
      </c>
      <c r="E7" s="7">
        <f t="shared" si="1"/>
        <v>11</v>
      </c>
      <c r="F7" s="7">
        <f t="shared" si="2"/>
        <v>9</v>
      </c>
    </row>
    <row r="8" spans="1:6" x14ac:dyDescent="0.3">
      <c r="A8" s="7">
        <v>0</v>
      </c>
      <c r="B8" s="7">
        <v>0</v>
      </c>
      <c r="D8" s="7">
        <f t="shared" si="0"/>
        <v>7</v>
      </c>
      <c r="E8" s="7">
        <f t="shared" si="1"/>
        <v>13</v>
      </c>
      <c r="F8" s="7">
        <f t="shared" si="2"/>
        <v>36</v>
      </c>
    </row>
    <row r="9" spans="1:6" x14ac:dyDescent="0.3">
      <c r="A9" s="7">
        <v>0.5</v>
      </c>
      <c r="B9" s="7">
        <v>0.5</v>
      </c>
      <c r="D9" s="7">
        <f t="shared" si="0"/>
        <v>6</v>
      </c>
      <c r="E9" s="7">
        <f t="shared" si="1"/>
        <v>11</v>
      </c>
      <c r="F9" s="7">
        <f t="shared" si="2"/>
        <v>25</v>
      </c>
    </row>
    <row r="10" spans="1:6" x14ac:dyDescent="0.3">
      <c r="A10" s="7">
        <v>1</v>
      </c>
      <c r="B10" s="7">
        <v>1</v>
      </c>
      <c r="D10" s="7">
        <f t="shared" si="0"/>
        <v>5</v>
      </c>
      <c r="E10" s="7">
        <f t="shared" si="1"/>
        <v>9</v>
      </c>
      <c r="F10" s="7">
        <f t="shared" si="2"/>
        <v>16</v>
      </c>
    </row>
    <row r="11" spans="1:6" x14ac:dyDescent="0.3">
      <c r="A11" s="7">
        <v>1.5</v>
      </c>
      <c r="B11" s="7">
        <v>1.5</v>
      </c>
      <c r="D11" s="7">
        <f t="shared" si="0"/>
        <v>4</v>
      </c>
      <c r="E11" s="7">
        <f t="shared" si="1"/>
        <v>7</v>
      </c>
      <c r="F11" s="7">
        <f t="shared" si="2"/>
        <v>9</v>
      </c>
    </row>
    <row r="12" spans="1:6" x14ac:dyDescent="0.3">
      <c r="A12" s="7">
        <v>2</v>
      </c>
      <c r="B12" s="7">
        <v>2</v>
      </c>
      <c r="D12" s="7">
        <f t="shared" si="0"/>
        <v>3</v>
      </c>
      <c r="E12" s="7">
        <f t="shared" si="1"/>
        <v>5</v>
      </c>
      <c r="F12" s="7">
        <f t="shared" si="2"/>
        <v>4</v>
      </c>
    </row>
    <row r="13" spans="1:6" x14ac:dyDescent="0.3">
      <c r="A13" s="7">
        <v>2.5</v>
      </c>
      <c r="B13" s="7">
        <v>2.5</v>
      </c>
      <c r="D13" s="7">
        <f t="shared" si="0"/>
        <v>2</v>
      </c>
      <c r="E13" s="7">
        <f t="shared" si="1"/>
        <v>3</v>
      </c>
      <c r="F13" s="7">
        <f t="shared" si="2"/>
        <v>1</v>
      </c>
    </row>
    <row r="14" spans="1:6" ht="14.5" thickBot="1" x14ac:dyDescent="0.35">
      <c r="A14" s="10">
        <v>3</v>
      </c>
      <c r="B14" s="10">
        <v>3</v>
      </c>
      <c r="D14" s="10">
        <f t="shared" si="0"/>
        <v>1</v>
      </c>
      <c r="E14" s="10">
        <f t="shared" si="1"/>
        <v>1</v>
      </c>
      <c r="F14" s="10">
        <f t="shared" si="2"/>
        <v>0</v>
      </c>
    </row>
    <row r="15" spans="1:6" x14ac:dyDescent="0.3">
      <c r="A15" s="53"/>
      <c r="B15" s="54"/>
      <c r="D15" s="58" t="s">
        <v>17</v>
      </c>
      <c r="E15" s="14">
        <v>13</v>
      </c>
      <c r="F15" s="59">
        <f>SUM(F2:F14)*6</f>
        <v>2220</v>
      </c>
    </row>
    <row r="16" spans="1:6" ht="14.5" thickBot="1" x14ac:dyDescent="0.35">
      <c r="A16" s="16"/>
      <c r="B16" s="9"/>
      <c r="D16" s="60" t="s">
        <v>18</v>
      </c>
      <c r="E16" s="15">
        <f>E15*((E15^2)-1)</f>
        <v>2184</v>
      </c>
      <c r="F16" s="9"/>
    </row>
    <row r="17" spans="1:6" x14ac:dyDescent="0.3">
      <c r="A17" s="55" t="s">
        <v>13</v>
      </c>
      <c r="B17" s="56">
        <f>ROUND(CORREL(A2:A14,B2:B14),7)</f>
        <v>0</v>
      </c>
      <c r="D17" s="61" t="s">
        <v>14</v>
      </c>
      <c r="E17" s="17">
        <f>1-(F15/E16)</f>
        <v>-1.6483516483516425E-2</v>
      </c>
      <c r="F17" s="6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BD1B-F7BE-4783-8F53-2B5C433782BE}">
  <dimension ref="A1:I20"/>
  <sheetViews>
    <sheetView zoomScale="129" workbookViewId="0">
      <selection activeCell="G1" sqref="G1:I20"/>
    </sheetView>
  </sheetViews>
  <sheetFormatPr defaultRowHeight="14.5" x14ac:dyDescent="0.35"/>
  <cols>
    <col min="7" max="7" width="11.1796875" customWidth="1"/>
    <col min="8" max="8" width="11.90625" customWidth="1"/>
  </cols>
  <sheetData>
    <row r="1" spans="1:9" x14ac:dyDescent="0.35">
      <c r="A1" s="35" t="s">
        <v>19</v>
      </c>
      <c r="B1" s="36" t="s">
        <v>20</v>
      </c>
      <c r="C1" s="37" t="s">
        <v>21</v>
      </c>
      <c r="D1" s="36" t="s">
        <v>22</v>
      </c>
      <c r="E1" s="37" t="s">
        <v>23</v>
      </c>
      <c r="G1" s="46" t="s">
        <v>30</v>
      </c>
      <c r="H1" s="46" t="s">
        <v>31</v>
      </c>
      <c r="I1" s="47"/>
    </row>
    <row r="2" spans="1:9" ht="15" thickBot="1" x14ac:dyDescent="0.4">
      <c r="A2" s="38" t="s">
        <v>24</v>
      </c>
      <c r="B2" s="18" t="s">
        <v>25</v>
      </c>
      <c r="C2" s="20" t="s">
        <v>26</v>
      </c>
      <c r="D2" s="18" t="s">
        <v>27</v>
      </c>
      <c r="E2" s="39" t="s">
        <v>27</v>
      </c>
      <c r="G2" s="32"/>
      <c r="H2" s="32"/>
      <c r="I2" s="22"/>
    </row>
    <row r="3" spans="1:9" x14ac:dyDescent="0.35">
      <c r="A3" s="23">
        <v>0</v>
      </c>
      <c r="B3" s="40">
        <v>0.61</v>
      </c>
      <c r="C3" s="21">
        <v>6.3E-3</v>
      </c>
      <c r="D3" s="40">
        <v>1.7899999999999999E-2</v>
      </c>
      <c r="E3" s="21">
        <v>3700000</v>
      </c>
      <c r="G3" s="23">
        <f>_xlfn.RANK.AVG(A3,$A$3:$A$17,1)</f>
        <v>1</v>
      </c>
      <c r="H3" s="23">
        <f>_xlfn.RANK.AVG(D3,$D$3:$D$17,1)</f>
        <v>3</v>
      </c>
      <c r="I3" s="21">
        <f>(G3-H3)^2</f>
        <v>4</v>
      </c>
    </row>
    <row r="4" spans="1:9" x14ac:dyDescent="0.35">
      <c r="A4" s="23">
        <v>5</v>
      </c>
      <c r="B4" s="40">
        <v>0.87</v>
      </c>
      <c r="C4" s="21">
        <v>6.3E-3</v>
      </c>
      <c r="D4" s="40">
        <v>1.7899999999999999E-2</v>
      </c>
      <c r="E4" s="21">
        <v>2640000</v>
      </c>
      <c r="G4" s="23">
        <f t="shared" ref="G4:G17" si="0">_xlfn.RANK.AVG(A4,$A$3:$A$17,1)</f>
        <v>2</v>
      </c>
      <c r="H4" s="23">
        <f t="shared" ref="H4:H17" si="1">_xlfn.RANK.AVG(D4,$D$3:$D$17,1)</f>
        <v>3</v>
      </c>
      <c r="I4" s="21">
        <f t="shared" ref="I4:I17" si="2">(G4-H4)^2</f>
        <v>1</v>
      </c>
    </row>
    <row r="5" spans="1:9" x14ac:dyDescent="0.35">
      <c r="A5" s="23">
        <v>10</v>
      </c>
      <c r="B5" s="40">
        <v>1.23</v>
      </c>
      <c r="C5" s="21">
        <v>1.21E-2</v>
      </c>
      <c r="D5" s="40">
        <v>1.7899999999999999E-2</v>
      </c>
      <c r="E5" s="21">
        <v>1910000</v>
      </c>
      <c r="G5" s="23">
        <f t="shared" si="0"/>
        <v>3</v>
      </c>
      <c r="H5" s="23">
        <f t="shared" si="1"/>
        <v>3</v>
      </c>
      <c r="I5" s="21">
        <f t="shared" si="2"/>
        <v>0</v>
      </c>
    </row>
    <row r="6" spans="1:9" x14ac:dyDescent="0.35">
      <c r="A6" s="23">
        <v>15</v>
      </c>
      <c r="B6" s="40">
        <v>1.7</v>
      </c>
      <c r="C6" s="21">
        <v>1.6799999999999999E-2</v>
      </c>
      <c r="D6" s="40">
        <v>1.7899999999999999E-2</v>
      </c>
      <c r="E6" s="21">
        <v>1400000</v>
      </c>
      <c r="G6" s="23">
        <f t="shared" si="0"/>
        <v>4</v>
      </c>
      <c r="H6" s="23">
        <f t="shared" si="1"/>
        <v>3</v>
      </c>
      <c r="I6" s="21">
        <f t="shared" si="2"/>
        <v>1</v>
      </c>
    </row>
    <row r="7" spans="1:9" x14ac:dyDescent="0.35">
      <c r="A7" s="23">
        <v>20</v>
      </c>
      <c r="B7" s="40">
        <v>2.33</v>
      </c>
      <c r="C7" s="21">
        <v>2.3E-2</v>
      </c>
      <c r="D7" s="40">
        <v>1.7899999999999999E-2</v>
      </c>
      <c r="E7" s="21">
        <v>1004000</v>
      </c>
      <c r="G7" s="23">
        <f t="shared" si="0"/>
        <v>5</v>
      </c>
      <c r="H7" s="23">
        <f t="shared" si="1"/>
        <v>3</v>
      </c>
      <c r="I7" s="21">
        <f t="shared" si="2"/>
        <v>4</v>
      </c>
    </row>
    <row r="8" spans="1:9" x14ac:dyDescent="0.35">
      <c r="A8" s="23">
        <v>30</v>
      </c>
      <c r="B8" s="40">
        <v>4.2300000000000004</v>
      </c>
      <c r="C8" s="21">
        <v>4.1799999999999997E-2</v>
      </c>
      <c r="D8" s="40">
        <v>1.7999999999999999E-2</v>
      </c>
      <c r="E8" s="21">
        <v>590000</v>
      </c>
      <c r="G8" s="23">
        <f t="shared" si="0"/>
        <v>6</v>
      </c>
      <c r="H8" s="23">
        <f t="shared" si="1"/>
        <v>6.5</v>
      </c>
      <c r="I8" s="21">
        <f t="shared" si="2"/>
        <v>0.25</v>
      </c>
    </row>
    <row r="9" spans="1:9" x14ac:dyDescent="0.35">
      <c r="A9" s="23">
        <v>40</v>
      </c>
      <c r="B9" s="40">
        <v>7.37</v>
      </c>
      <c r="C9" s="21">
        <v>7.2800000000000004E-2</v>
      </c>
      <c r="D9" s="40">
        <v>1.7999999999999999E-2</v>
      </c>
      <c r="E9" s="21">
        <v>350000</v>
      </c>
      <c r="G9" s="23">
        <f t="shared" si="0"/>
        <v>7</v>
      </c>
      <c r="H9" s="23">
        <f t="shared" si="1"/>
        <v>6.5</v>
      </c>
      <c r="I9" s="21">
        <f t="shared" si="2"/>
        <v>0.25</v>
      </c>
    </row>
    <row r="10" spans="1:9" x14ac:dyDescent="0.35">
      <c r="A10" s="23">
        <v>60</v>
      </c>
      <c r="B10" s="40">
        <v>19.850000000000001</v>
      </c>
      <c r="C10" s="21">
        <v>0.19600000000000001</v>
      </c>
      <c r="D10" s="40">
        <v>1.83E-2</v>
      </c>
      <c r="E10" s="21">
        <v>138000</v>
      </c>
      <c r="G10" s="23">
        <f t="shared" si="0"/>
        <v>8</v>
      </c>
      <c r="H10" s="23">
        <f t="shared" si="1"/>
        <v>8</v>
      </c>
      <c r="I10" s="21">
        <f t="shared" si="2"/>
        <v>0</v>
      </c>
    </row>
    <row r="11" spans="1:9" x14ac:dyDescent="0.35">
      <c r="A11" s="23">
        <v>80</v>
      </c>
      <c r="B11" s="40">
        <v>47.2</v>
      </c>
      <c r="C11" s="21">
        <v>0.46600000000000003</v>
      </c>
      <c r="D11" s="40">
        <v>1.8499999999999999E-2</v>
      </c>
      <c r="E11" s="21">
        <v>61100</v>
      </c>
      <c r="G11" s="23">
        <f t="shared" si="0"/>
        <v>9</v>
      </c>
      <c r="H11" s="23">
        <f t="shared" si="1"/>
        <v>9</v>
      </c>
      <c r="I11" s="21">
        <f t="shared" si="2"/>
        <v>0</v>
      </c>
    </row>
    <row r="12" spans="1:9" x14ac:dyDescent="0.35">
      <c r="A12" s="23">
        <v>100</v>
      </c>
      <c r="B12" s="40">
        <v>101.3</v>
      </c>
      <c r="C12" s="21">
        <v>1</v>
      </c>
      <c r="D12" s="40">
        <v>1.8700000000000001E-2</v>
      </c>
      <c r="E12" s="21">
        <v>30000</v>
      </c>
      <c r="G12" s="23">
        <f t="shared" si="0"/>
        <v>10</v>
      </c>
      <c r="H12" s="23">
        <f t="shared" si="1"/>
        <v>10</v>
      </c>
      <c r="I12" s="21">
        <f t="shared" si="2"/>
        <v>0</v>
      </c>
    </row>
    <row r="13" spans="1:9" x14ac:dyDescent="0.35">
      <c r="A13" s="23">
        <v>150</v>
      </c>
      <c r="B13" s="40">
        <v>475.8</v>
      </c>
      <c r="C13" s="21">
        <v>4.6900000000000004</v>
      </c>
      <c r="D13" s="40">
        <v>1.9599999999999999E-2</v>
      </c>
      <c r="E13" s="21">
        <v>7040</v>
      </c>
      <c r="G13" s="23">
        <f t="shared" si="0"/>
        <v>11</v>
      </c>
      <c r="H13" s="23">
        <f t="shared" si="1"/>
        <v>11</v>
      </c>
      <c r="I13" s="21">
        <f t="shared" si="2"/>
        <v>0</v>
      </c>
    </row>
    <row r="14" spans="1:9" x14ac:dyDescent="0.35">
      <c r="A14" s="23">
        <v>200</v>
      </c>
      <c r="B14" s="40">
        <v>1554</v>
      </c>
      <c r="C14" s="21">
        <v>15.3</v>
      </c>
      <c r="D14" s="40">
        <v>0.20699999999999999</v>
      </c>
      <c r="E14" s="21">
        <v>22800</v>
      </c>
      <c r="G14" s="23">
        <f t="shared" si="0"/>
        <v>12</v>
      </c>
      <c r="H14" s="23">
        <f t="shared" si="1"/>
        <v>15</v>
      </c>
      <c r="I14" s="21">
        <f t="shared" si="2"/>
        <v>9</v>
      </c>
    </row>
    <row r="15" spans="1:9" x14ac:dyDescent="0.35">
      <c r="A15" s="23">
        <v>250</v>
      </c>
      <c r="B15" s="40">
        <v>3973</v>
      </c>
      <c r="C15" s="21">
        <v>39.200000000000003</v>
      </c>
      <c r="D15" s="40">
        <v>2.24E-2</v>
      </c>
      <c r="E15" s="21">
        <v>0.89700000000000002</v>
      </c>
      <c r="G15" s="23">
        <f t="shared" si="0"/>
        <v>13</v>
      </c>
      <c r="H15" s="23">
        <f t="shared" si="1"/>
        <v>12</v>
      </c>
      <c r="I15" s="21">
        <f t="shared" si="2"/>
        <v>1</v>
      </c>
    </row>
    <row r="16" spans="1:9" x14ac:dyDescent="0.35">
      <c r="A16" s="23">
        <v>300</v>
      </c>
      <c r="B16" s="40">
        <v>8581</v>
      </c>
      <c r="C16" s="21">
        <v>84.8</v>
      </c>
      <c r="D16" s="40">
        <v>2.52E-2</v>
      </c>
      <c r="E16" s="21">
        <v>0.38900000000000001</v>
      </c>
      <c r="G16" s="23">
        <f t="shared" si="0"/>
        <v>14</v>
      </c>
      <c r="H16" s="23">
        <f t="shared" si="1"/>
        <v>13</v>
      </c>
      <c r="I16" s="21">
        <f t="shared" si="2"/>
        <v>1</v>
      </c>
    </row>
    <row r="17" spans="1:9" ht="15" thickBot="1" x14ac:dyDescent="0.4">
      <c r="A17" s="24">
        <v>374</v>
      </c>
      <c r="B17" s="19">
        <v>22113.8</v>
      </c>
      <c r="C17" s="22">
        <v>218.3</v>
      </c>
      <c r="D17" s="19">
        <v>5.7000000000000002E-2</v>
      </c>
      <c r="E17" s="22">
        <v>5.7000000000000002E-2</v>
      </c>
      <c r="G17" s="24">
        <f t="shared" si="0"/>
        <v>15</v>
      </c>
      <c r="H17" s="24">
        <f t="shared" si="1"/>
        <v>14</v>
      </c>
      <c r="I17" s="22">
        <f t="shared" si="2"/>
        <v>1</v>
      </c>
    </row>
    <row r="18" spans="1:9" x14ac:dyDescent="0.35">
      <c r="A18" s="41"/>
      <c r="B18" s="28"/>
      <c r="C18" s="28"/>
      <c r="D18" s="27"/>
      <c r="E18" s="42"/>
      <c r="G18" s="48" t="s">
        <v>17</v>
      </c>
      <c r="H18" s="26">
        <f>COUNT(H3:H17)</f>
        <v>15</v>
      </c>
      <c r="I18" s="49">
        <f>SUM(I3:I17)*6</f>
        <v>135</v>
      </c>
    </row>
    <row r="19" spans="1:9" ht="15" thickBot="1" x14ac:dyDescent="0.4">
      <c r="A19" s="43"/>
      <c r="B19" s="19"/>
      <c r="C19" s="19"/>
      <c r="D19" s="19"/>
      <c r="E19" s="22"/>
      <c r="G19" s="50" t="s">
        <v>18</v>
      </c>
      <c r="H19" s="25">
        <f>H18*((H18^2)-1)</f>
        <v>3360</v>
      </c>
      <c r="I19" s="22"/>
    </row>
    <row r="20" spans="1:9" x14ac:dyDescent="0.35">
      <c r="A20" s="44" t="s">
        <v>28</v>
      </c>
      <c r="B20" s="33"/>
      <c r="C20" s="33"/>
      <c r="D20" s="34">
        <f>PEARSON(A3:A17,D3:D17)</f>
        <v>0.36232374757359986</v>
      </c>
      <c r="E20" s="45"/>
      <c r="G20" s="44" t="s">
        <v>29</v>
      </c>
      <c r="H20" s="33"/>
      <c r="I20" s="51">
        <f>1-(I18/H19)</f>
        <v>0.9598214285714286</v>
      </c>
    </row>
  </sheetData>
  <mergeCells count="5">
    <mergeCell ref="H1:H2"/>
    <mergeCell ref="G20:H20"/>
    <mergeCell ref="A20:C20"/>
    <mergeCell ref="D20:E20"/>
    <mergeCell ref="G1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844C-0434-4D32-8825-AD2555C9F8EA}">
  <dimension ref="A1:V37"/>
  <sheetViews>
    <sheetView tabSelected="1" topLeftCell="C13" zoomScale="70" zoomScaleNormal="70" workbookViewId="0">
      <selection activeCell="D31" sqref="D31"/>
    </sheetView>
  </sheetViews>
  <sheetFormatPr defaultRowHeight="14.5" x14ac:dyDescent="0.35"/>
  <cols>
    <col min="4" max="4" width="11.7265625" customWidth="1"/>
  </cols>
  <sheetData>
    <row r="1" spans="1:4" ht="15" thickBot="1" x14ac:dyDescent="0.4">
      <c r="A1" s="29" t="s">
        <v>0</v>
      </c>
      <c r="B1" s="30" t="s">
        <v>10</v>
      </c>
      <c r="C1" s="30" t="s">
        <v>1</v>
      </c>
      <c r="D1" s="31" t="s">
        <v>2</v>
      </c>
    </row>
    <row r="2" spans="1:4" x14ac:dyDescent="0.35">
      <c r="A2" s="8" t="s">
        <v>3</v>
      </c>
      <c r="B2" s="2">
        <v>100</v>
      </c>
      <c r="C2" s="4">
        <v>100</v>
      </c>
      <c r="D2" s="6">
        <f>CORREL(B2:B8,C3:C9)</f>
        <v>-9.1130874822268726E-2</v>
      </c>
    </row>
    <row r="3" spans="1:4" x14ac:dyDescent="0.35">
      <c r="A3" s="8" t="s">
        <v>4</v>
      </c>
      <c r="B3" s="3">
        <v>90</v>
      </c>
      <c r="C3" s="4">
        <v>90</v>
      </c>
      <c r="D3" s="6">
        <f>CORREL(B2:B8,C4:C10)</f>
        <v>-0.55945848304725287</v>
      </c>
    </row>
    <row r="4" spans="1:4" x14ac:dyDescent="0.35">
      <c r="A4" s="8" t="s">
        <v>5</v>
      </c>
      <c r="B4" s="3">
        <v>80</v>
      </c>
      <c r="C4" s="4">
        <v>80</v>
      </c>
      <c r="D4" s="6">
        <f>CORREL(B2:B8,C5:C11)</f>
        <v>7.8428759305689839E-3</v>
      </c>
    </row>
    <row r="5" spans="1:4" x14ac:dyDescent="0.35">
      <c r="A5" s="8" t="s">
        <v>6</v>
      </c>
      <c r="B5" s="3">
        <v>80</v>
      </c>
      <c r="C5" s="4">
        <v>80</v>
      </c>
      <c r="D5" s="6">
        <f>CORREL(B2:B8,C6:C12)</f>
        <v>-2.3386802341670527E-2</v>
      </c>
    </row>
    <row r="6" spans="1:4" x14ac:dyDescent="0.35">
      <c r="A6" s="8" t="s">
        <v>7</v>
      </c>
      <c r="B6" s="3">
        <v>90</v>
      </c>
      <c r="C6" s="4">
        <v>90</v>
      </c>
      <c r="D6" s="6">
        <f>CORREL(B2:B8,C7:C13)</f>
        <v>-0.53425602798964889</v>
      </c>
    </row>
    <row r="7" spans="1:4" x14ac:dyDescent="0.35">
      <c r="A7" s="8" t="s">
        <v>8</v>
      </c>
      <c r="B7" s="3">
        <v>60</v>
      </c>
      <c r="C7" s="4">
        <v>60</v>
      </c>
      <c r="D7" s="6">
        <f>CORREL(B2:B8,C8:C14)</f>
        <v>0</v>
      </c>
    </row>
    <row r="8" spans="1:4" x14ac:dyDescent="0.35">
      <c r="A8" s="8" t="s">
        <v>9</v>
      </c>
      <c r="B8" s="3">
        <v>40</v>
      </c>
      <c r="C8" s="4">
        <v>40</v>
      </c>
      <c r="D8" s="6">
        <f>CORREL(B2:B8,C9:C15)</f>
        <v>0.99776398369463715</v>
      </c>
    </row>
    <row r="9" spans="1:4" x14ac:dyDescent="0.35">
      <c r="A9" s="8" t="s">
        <v>3</v>
      </c>
      <c r="B9" s="3">
        <v>105</v>
      </c>
      <c r="C9" s="4">
        <v>105</v>
      </c>
      <c r="D9" s="6">
        <f>CORREL(B2:B8,C10:C16)</f>
        <v>5.9307187189828151E-2</v>
      </c>
    </row>
    <row r="10" spans="1:4" x14ac:dyDescent="0.35">
      <c r="A10" s="8" t="s">
        <v>4</v>
      </c>
      <c r="B10" s="3">
        <v>95</v>
      </c>
      <c r="C10" s="4">
        <v>95</v>
      </c>
      <c r="D10" s="6">
        <f>CORREL(B2:B8,C11:C17)</f>
        <v>-0.43964072062058074</v>
      </c>
    </row>
    <row r="11" spans="1:4" x14ac:dyDescent="0.35">
      <c r="A11" s="8" t="s">
        <v>5</v>
      </c>
      <c r="B11" s="3">
        <v>80</v>
      </c>
      <c r="C11" s="4">
        <v>80</v>
      </c>
      <c r="D11" s="6">
        <f>CORREL(B2:B8,C12:C18)</f>
        <v>0.13896689444903412</v>
      </c>
    </row>
    <row r="12" spans="1:4" x14ac:dyDescent="0.35">
      <c r="A12" s="8" t="s">
        <v>6</v>
      </c>
      <c r="B12" s="3">
        <v>85</v>
      </c>
      <c r="C12" s="4">
        <v>85</v>
      </c>
      <c r="D12" s="6">
        <f>CORREL(B2:B8,C13:C19)</f>
        <v>8.1598674848280567E-2</v>
      </c>
    </row>
    <row r="13" spans="1:4" x14ac:dyDescent="0.35">
      <c r="A13" s="8" t="s">
        <v>7</v>
      </c>
      <c r="B13" s="3">
        <v>95</v>
      </c>
      <c r="C13" s="4">
        <v>95</v>
      </c>
      <c r="D13" s="6">
        <f>CORREL(B2:B8,C14:C20)</f>
        <v>-0.50841116218828419</v>
      </c>
    </row>
    <row r="14" spans="1:4" x14ac:dyDescent="0.35">
      <c r="A14" s="8" t="s">
        <v>8</v>
      </c>
      <c r="B14" s="3">
        <v>60</v>
      </c>
      <c r="C14" s="4">
        <v>60</v>
      </c>
      <c r="D14" s="6">
        <f>CORREL(B2:B8,C15:C21)</f>
        <v>-0.13955520567399701</v>
      </c>
    </row>
    <row r="15" spans="1:4" x14ac:dyDescent="0.35">
      <c r="A15" s="8" t="s">
        <v>9</v>
      </c>
      <c r="B15" s="3">
        <v>35</v>
      </c>
      <c r="C15" s="4">
        <v>35</v>
      </c>
      <c r="D15" s="6">
        <f>CORREL(B2:B8,C16:C22)</f>
        <v>0.99032719121759649</v>
      </c>
    </row>
    <row r="16" spans="1:4" x14ac:dyDescent="0.35">
      <c r="A16" s="8" t="s">
        <v>3</v>
      </c>
      <c r="B16" s="3">
        <v>100</v>
      </c>
      <c r="C16" s="4">
        <v>100</v>
      </c>
      <c r="D16" s="6">
        <f>CORREL(B2:B8,C17:C23)</f>
        <v>-9.3681331770312376E-2</v>
      </c>
    </row>
    <row r="17" spans="1:22" x14ac:dyDescent="0.35">
      <c r="A17" s="8" t="s">
        <v>4</v>
      </c>
      <c r="B17" s="3">
        <v>90</v>
      </c>
      <c r="C17" s="4">
        <v>90</v>
      </c>
      <c r="D17" s="6">
        <f>CORREL(B2:B8,C18:C24)</f>
        <v>-0.55657732404714988</v>
      </c>
    </row>
    <row r="18" spans="1:22" x14ac:dyDescent="0.35">
      <c r="A18" s="8" t="s">
        <v>5</v>
      </c>
      <c r="B18" s="3">
        <v>75</v>
      </c>
      <c r="C18" s="4">
        <v>75</v>
      </c>
      <c r="D18" s="6">
        <f>CORREL(B2:B8,C19:C25)</f>
        <v>4.6904092679119817E-2</v>
      </c>
    </row>
    <row r="19" spans="1:22" x14ac:dyDescent="0.35">
      <c r="A19" s="8" t="s">
        <v>6</v>
      </c>
      <c r="B19" s="3">
        <v>80</v>
      </c>
      <c r="C19" s="4">
        <v>80</v>
      </c>
      <c r="D19" s="6">
        <f>CORREL(B2:B8,C20:C26)</f>
        <v>-2.4665033482744764E-2</v>
      </c>
    </row>
    <row r="20" spans="1:22" x14ac:dyDescent="0.35">
      <c r="A20" s="8" t="s">
        <v>7</v>
      </c>
      <c r="B20" s="3">
        <v>90</v>
      </c>
      <c r="C20" s="4">
        <v>90</v>
      </c>
      <c r="D20" s="6">
        <f>CORREL(B2:B8,C21:C27)</f>
        <v>-0.46589507689629028</v>
      </c>
    </row>
    <row r="21" spans="1:22" x14ac:dyDescent="0.35">
      <c r="A21" s="8" t="s">
        <v>8</v>
      </c>
      <c r="B21" s="3">
        <v>65</v>
      </c>
      <c r="C21" s="4">
        <v>65</v>
      </c>
      <c r="D21" s="6">
        <f>CORREL(B2:B8,C22:C28)</f>
        <v>9.2442717172426483E-2</v>
      </c>
    </row>
    <row r="22" spans="1:22" x14ac:dyDescent="0.35">
      <c r="A22" s="8" t="s">
        <v>9</v>
      </c>
      <c r="B22" s="3">
        <v>40</v>
      </c>
      <c r="C22" s="4">
        <v>40</v>
      </c>
      <c r="D22" s="6">
        <f>CORREL(B2:B8,C23:C29)</f>
        <v>0.99460055657802726</v>
      </c>
    </row>
    <row r="23" spans="1:22" x14ac:dyDescent="0.35">
      <c r="A23" s="8" t="s">
        <v>3</v>
      </c>
      <c r="B23" s="3">
        <v>105</v>
      </c>
      <c r="C23" s="4">
        <v>105</v>
      </c>
      <c r="D23" s="6">
        <f>CORREL(B2:B8,C24:C30)</f>
        <v>0.6497983230676313</v>
      </c>
      <c r="V23" s="5"/>
    </row>
    <row r="24" spans="1:22" x14ac:dyDescent="0.35">
      <c r="A24" s="8" t="s">
        <v>4</v>
      </c>
      <c r="B24" s="3">
        <v>90</v>
      </c>
      <c r="C24" s="4">
        <v>90</v>
      </c>
      <c r="D24" s="6">
        <f>CORREL(B2:B8,C25:C31)</f>
        <v>5.1315800579078544E-2</v>
      </c>
      <c r="O24" s="5"/>
    </row>
    <row r="25" spans="1:22" x14ac:dyDescent="0.35">
      <c r="A25" s="8" t="s">
        <v>5</v>
      </c>
      <c r="B25" s="3">
        <v>80</v>
      </c>
      <c r="C25" s="4">
        <v>80</v>
      </c>
      <c r="D25" s="6">
        <f>CORREL(B2:B8,C26:C32)</f>
        <v>0.82205045921810882</v>
      </c>
    </row>
    <row r="26" spans="1:22" x14ac:dyDescent="0.35">
      <c r="A26" s="8" t="s">
        <v>6</v>
      </c>
      <c r="B26" s="3">
        <v>85</v>
      </c>
      <c r="C26" s="4">
        <v>85</v>
      </c>
      <c r="D26" s="6">
        <f>CORREL(B2:B8,C27:C33)</f>
        <v>0.98782916114726194</v>
      </c>
    </row>
    <row r="27" spans="1:22" x14ac:dyDescent="0.35">
      <c r="A27" s="8" t="s">
        <v>7</v>
      </c>
      <c r="B27" s="3">
        <v>90</v>
      </c>
      <c r="C27" s="4">
        <v>90</v>
      </c>
      <c r="D27" s="7"/>
      <c r="E27" s="5"/>
    </row>
    <row r="28" spans="1:22" x14ac:dyDescent="0.35">
      <c r="A28" s="8" t="s">
        <v>8</v>
      </c>
      <c r="B28" s="3">
        <v>55</v>
      </c>
      <c r="C28" s="4">
        <v>55</v>
      </c>
      <c r="D28" s="7"/>
    </row>
    <row r="29" spans="1:22" ht="15" thickBot="1" x14ac:dyDescent="0.4">
      <c r="A29" s="11" t="s">
        <v>9</v>
      </c>
      <c r="B29" s="12">
        <v>35</v>
      </c>
      <c r="C29" s="13">
        <v>35</v>
      </c>
      <c r="D29" s="10"/>
    </row>
    <row r="30" spans="1:22" x14ac:dyDescent="0.35">
      <c r="J30" s="5"/>
    </row>
    <row r="31" spans="1:22" x14ac:dyDescent="0.35">
      <c r="L31" s="5"/>
    </row>
    <row r="32" spans="1:22" x14ac:dyDescent="0.35">
      <c r="L32" s="5"/>
    </row>
    <row r="33" spans="6:13" x14ac:dyDescent="0.35">
      <c r="F33" s="5"/>
    </row>
    <row r="37" spans="6:13" x14ac:dyDescent="0.35">
      <c r="M37" s="5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BCBD7ED679CF49911F870EDFA2B777" ma:contentTypeVersion="10" ma:contentTypeDescription="Create a new document." ma:contentTypeScope="" ma:versionID="0a69ce3133bc4637238cc17c4269f858">
  <xsd:schema xmlns:xsd="http://www.w3.org/2001/XMLSchema" xmlns:xs="http://www.w3.org/2001/XMLSchema" xmlns:p="http://schemas.microsoft.com/office/2006/metadata/properties" xmlns:ns3="976c5863-bbec-4df5-81d2-e5fb307e5615" targetNamespace="http://schemas.microsoft.com/office/2006/metadata/properties" ma:root="true" ma:fieldsID="d1cd5004571a7f840110b3ffb7075f97" ns3:_="">
    <xsd:import namespace="976c5863-bbec-4df5-81d2-e5fb307e56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c5863-bbec-4df5-81d2-e5fb307e5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76c5863-bbec-4df5-81d2-e5fb307e5615" xsi:nil="true"/>
  </documentManagement>
</p:properties>
</file>

<file path=customXml/itemProps1.xml><?xml version="1.0" encoding="utf-8"?>
<ds:datastoreItem xmlns:ds="http://schemas.openxmlformats.org/officeDocument/2006/customXml" ds:itemID="{71940087-5EBE-4DDC-9B04-9C6CAC8F9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c5863-bbec-4df5-81d2-e5fb307e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956A32-7C88-4696-87B6-AA43388F22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91C821-6BCB-4E81-897D-52825C9BEF34}">
  <ds:schemaRefs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976c5863-bbec-4df5-81d2-e5fb307e5615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Task03a</vt:lpstr>
      <vt:lpstr>Task03b</vt:lpstr>
      <vt:lpstr>Task03c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HIDRI MOHAMED TAHA</dc:creator>
  <cp:keywords/>
  <dc:description/>
  <cp:lastModifiedBy>ABOU AZIZ SARA HESHAM ABDEL HA</cp:lastModifiedBy>
  <cp:revision/>
  <dcterms:created xsi:type="dcterms:W3CDTF">2025-03-15T23:12:00Z</dcterms:created>
  <dcterms:modified xsi:type="dcterms:W3CDTF">2025-04-18T15:11:06Z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0x01010090BCBD7ED679CF49911F870EDFA2B777</vt:lpwstr>
  </property>
</Properties>
</file>