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NTNU\9. semester\TDT4259 Applied Data Science\GroupProject\forSubmission\analyses\"/>
    </mc:Choice>
  </mc:AlternateContent>
  <xr:revisionPtr revIDLastSave="0" documentId="8_{7A0D8F2A-590F-4582-9391-768674E76C5E}" xr6:coauthVersionLast="47" xr6:coauthVersionMax="47" xr10:uidLastSave="{00000000-0000-0000-0000-000000000000}"/>
  <bookViews>
    <workbookView xWindow="-110" yWindow="-110" windowWidth="19420" windowHeight="10420" activeTab="1" xr2:uid="{68C963A5-5FFC-8149-BA11-5DBFBC7475B7}"/>
  </bookViews>
  <sheets>
    <sheet name="Stringency" sheetId="1" r:id="rId1"/>
    <sheet name="Mort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3" i="2"/>
  <c r="B4" i="2"/>
  <c r="C4" i="2"/>
  <c r="D4" i="2"/>
  <c r="B7" i="2"/>
  <c r="B8" i="2"/>
  <c r="C8" i="2"/>
  <c r="B11" i="2"/>
  <c r="B12" i="2"/>
  <c r="C12" i="2"/>
  <c r="B16" i="2"/>
  <c r="C16" i="2"/>
  <c r="B17" i="2"/>
  <c r="C17" i="2"/>
  <c r="D17" i="2"/>
  <c r="B20" i="2"/>
  <c r="C21" i="2"/>
  <c r="B22" i="2"/>
  <c r="C22" i="2"/>
  <c r="D22" i="2"/>
  <c r="D22" i="1"/>
  <c r="C22" i="1"/>
  <c r="C21" i="1"/>
  <c r="B22" i="1"/>
  <c r="B21" i="1"/>
  <c r="B20" i="1"/>
  <c r="D17" i="1"/>
  <c r="C17" i="1"/>
  <c r="C16" i="1"/>
  <c r="B17" i="1"/>
  <c r="B16" i="1"/>
  <c r="B15" i="1"/>
  <c r="C12" i="1"/>
  <c r="C8" i="1"/>
  <c r="B8" i="1"/>
  <c r="B7" i="1"/>
  <c r="C4" i="1"/>
  <c r="C3" i="1"/>
  <c r="B4" i="1"/>
  <c r="B3" i="1"/>
  <c r="B2" i="1"/>
</calcChain>
</file>

<file path=xl/sharedStrings.xml><?xml version="1.0" encoding="utf-8"?>
<sst xmlns="http://schemas.openxmlformats.org/spreadsheetml/2006/main" count="52" uniqueCount="19">
  <si>
    <t>France</t>
  </si>
  <si>
    <t>Italy</t>
  </si>
  <si>
    <t>Spain</t>
  </si>
  <si>
    <t>United Kingdom</t>
  </si>
  <si>
    <t>Finland</t>
  </si>
  <si>
    <t>Norway</t>
  </si>
  <si>
    <t>Denmark</t>
  </si>
  <si>
    <t>Hungary</t>
  </si>
  <si>
    <t>Netherlands</t>
  </si>
  <si>
    <t>Belgium</t>
  </si>
  <si>
    <t>Czechia</t>
  </si>
  <si>
    <t>Germany</t>
  </si>
  <si>
    <t>Poland</t>
  </si>
  <si>
    <t>Austria</t>
  </si>
  <si>
    <t>Chechia</t>
  </si>
  <si>
    <t>Malaysia</t>
  </si>
  <si>
    <t>South Korea</t>
  </si>
  <si>
    <t>Thailand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</si>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</sst>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F2C9-AE4E-554F-BC58-9EECBA40FFA8}">
  <dimension ref="A1:D22"/>
  <sheetViews>
    <sheetView zoomScaleNormal="160" workbookViewId="0">
      <selection activeCell="D16" sqref="D16"/>
    </sheetView>
  </sheetViews>
  <sheetFormatPr baseColWidth="10" defaultRowHeight="10.5" x14ac:dyDescent="0.25"/>
  <cols>
    <col min="1" max="1" width="11.58203125" style="6" bestFit="1" customWidth="1"/>
    <col min="2" max="4" width="9.25" style="8" bestFit="1" customWidth="1"/>
    <col min="5" max="5" width="12.1640625" style="1" bestFit="1" customWidth="1"/>
    <col min="6" max="16384" width="10.6640625" style="1"/>
  </cols>
  <sheetData>
    <row r="1" spans="1:4" s="2" customFormat="1" x14ac:dyDescent="0.25">
      <c r="A1" s="6"/>
      <c r="B1" s="7" t="s">
        <v>0</v>
      </c>
      <c r="C1" s="7" t="s">
        <v>1</v>
      </c>
      <c r="D1" s="7" t="s">
        <v>2</v>
      </c>
    </row>
    <row r="2" spans="1:4" x14ac:dyDescent="0.25">
      <c r="A2" s="6" t="s">
        <v>1</v>
      </c>
      <c r="B2" s="8">
        <f>5.662269*10^(-21)</f>
        <v>5.6622689999999994E-21</v>
      </c>
    </row>
    <row r="3" spans="1:4" x14ac:dyDescent="0.25">
      <c r="A3" s="6" t="s">
        <v>2</v>
      </c>
      <c r="B3" s="8">
        <f>1.167021*10^(-1)</f>
        <v>0.11670210000000002</v>
      </c>
      <c r="C3" s="8">
        <f>7.85354*10^(-13)</f>
        <v>7.8535399999999997E-13</v>
      </c>
    </row>
    <row r="4" spans="1:4" x14ac:dyDescent="0.25">
      <c r="A4" s="6" t="s">
        <v>3</v>
      </c>
      <c r="B4" s="8">
        <f>1.917208*10^(-7)</f>
        <v>1.9172079999999999E-7</v>
      </c>
      <c r="C4" s="8">
        <f>6.452335*10^(-3)</f>
        <v>6.452335E-3</v>
      </c>
      <c r="D4" s="8">
        <v>5.4633500000000001E-4</v>
      </c>
    </row>
    <row r="6" spans="1:4" s="2" customFormat="1" x14ac:dyDescent="0.25">
      <c r="A6" s="6"/>
      <c r="B6" s="7" t="s">
        <v>6</v>
      </c>
      <c r="C6" s="7" t="s">
        <v>4</v>
      </c>
      <c r="D6" s="7"/>
    </row>
    <row r="7" spans="1:4" x14ac:dyDescent="0.25">
      <c r="A7" s="6" t="s">
        <v>4</v>
      </c>
      <c r="B7" s="8">
        <f>6.185809*10^(-31)</f>
        <v>6.1858090000000002E-31</v>
      </c>
    </row>
    <row r="8" spans="1:4" x14ac:dyDescent="0.25">
      <c r="A8" s="6" t="s">
        <v>5</v>
      </c>
      <c r="B8" s="8">
        <f>3.306946*10^(-1)</f>
        <v>0.33069460000000001</v>
      </c>
      <c r="C8" s="8">
        <f>2.826676*10^(-22)</f>
        <v>2.8266760000000002E-22</v>
      </c>
    </row>
    <row r="10" spans="1:4" s="2" customFormat="1" x14ac:dyDescent="0.25">
      <c r="A10" s="6"/>
      <c r="B10" s="7" t="s">
        <v>9</v>
      </c>
      <c r="C10" s="7" t="s">
        <v>7</v>
      </c>
      <c r="D10" s="7"/>
    </row>
    <row r="11" spans="1:4" x14ac:dyDescent="0.25">
      <c r="A11" s="6" t="s">
        <v>7</v>
      </c>
      <c r="B11" s="8">
        <v>1</v>
      </c>
    </row>
    <row r="12" spans="1:4" x14ac:dyDescent="0.25">
      <c r="A12" s="6" t="s">
        <v>8</v>
      </c>
      <c r="B12" s="8">
        <v>5.3167359999999996E-4</v>
      </c>
      <c r="C12" s="8">
        <f>8.194875*10^(-5)</f>
        <v>8.1948750000000007E-5</v>
      </c>
    </row>
    <row r="14" spans="1:4" s="2" customFormat="1" x14ac:dyDescent="0.25">
      <c r="A14" s="6"/>
      <c r="B14" s="7" t="s">
        <v>13</v>
      </c>
      <c r="C14" s="7" t="s">
        <v>14</v>
      </c>
      <c r="D14" s="7" t="s">
        <v>11</v>
      </c>
    </row>
    <row r="15" spans="1:4" x14ac:dyDescent="0.25">
      <c r="A15" s="6" t="s">
        <v>10</v>
      </c>
      <c r="B15" s="8">
        <f>5.943486*10^(-18 )</f>
        <v>5.9434860000000007E-18</v>
      </c>
    </row>
    <row r="16" spans="1:4" x14ac:dyDescent="0.25">
      <c r="A16" s="6" t="s">
        <v>11</v>
      </c>
      <c r="B16" s="8">
        <f>5.879632*10^(-7)</f>
        <v>5.8796319999999994E-7</v>
      </c>
      <c r="C16" s="8">
        <f>4.773147*10^(-41)</f>
        <v>4.7731470000000003E-41</v>
      </c>
    </row>
    <row r="17" spans="1:4" x14ac:dyDescent="0.25">
      <c r="A17" s="6" t="s">
        <v>12</v>
      </c>
      <c r="B17" s="8">
        <f>2.676413*10^(-2)</f>
        <v>2.6764130000000001E-2</v>
      </c>
      <c r="C17" s="8">
        <f>2.543406*10^(-7)</f>
        <v>2.5434059999999999E-7</v>
      </c>
      <c r="D17" s="8">
        <f>8.869722*10^(-13)</f>
        <v>8.8697219999999996E-13</v>
      </c>
    </row>
    <row r="19" spans="1:4" s="2" customFormat="1" x14ac:dyDescent="0.25">
      <c r="A19" s="6"/>
      <c r="B19" s="7" t="s">
        <v>18</v>
      </c>
      <c r="C19" s="7" t="s">
        <v>15</v>
      </c>
      <c r="D19" s="7" t="s">
        <v>16</v>
      </c>
    </row>
    <row r="20" spans="1:4" x14ac:dyDescent="0.25">
      <c r="A20" s="6" t="s">
        <v>15</v>
      </c>
      <c r="B20" s="8">
        <f>8.203288*10^(-11 )</f>
        <v>8.2032879999999995E-11</v>
      </c>
    </row>
    <row r="21" spans="1:4" x14ac:dyDescent="0.25">
      <c r="A21" s="6" t="s">
        <v>16</v>
      </c>
      <c r="B21" s="8">
        <f>2.304904*10^(-77)</f>
        <v>2.3049039999999997E-77</v>
      </c>
      <c r="C21" s="8">
        <f>1.914444*10^(-92)</f>
        <v>1.9144440000000002E-92</v>
      </c>
    </row>
    <row r="22" spans="1:4" x14ac:dyDescent="0.25">
      <c r="A22" s="6" t="s">
        <v>17</v>
      </c>
      <c r="B22" s="8">
        <f>1.916464*10^(-34)</f>
        <v>1.9164640000000002E-34</v>
      </c>
      <c r="C22" s="8">
        <f>3.449593*10^(-68)</f>
        <v>3.4495930000000005E-68</v>
      </c>
      <c r="D22" s="8">
        <f>0.8314946</f>
        <v>0.83149459999999997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8130-9F97-4B92-B564-D561F4FE5955}">
  <dimension ref="A1:D23"/>
  <sheetViews>
    <sheetView tabSelected="1" zoomScaleNormal="100" workbookViewId="0">
      <selection activeCell="E2" sqref="E2"/>
    </sheetView>
  </sheetViews>
  <sheetFormatPr baseColWidth="10" defaultRowHeight="10.5" x14ac:dyDescent="0.25"/>
  <cols>
    <col min="1" max="1" width="11.58203125" style="1" bestFit="1" customWidth="1"/>
    <col min="2" max="4" width="9.25" style="1" bestFit="1" customWidth="1"/>
    <col min="5" max="5" width="12.1640625" style="1" bestFit="1" customWidth="1"/>
    <col min="6" max="16384" width="10.6640625" style="1"/>
  </cols>
  <sheetData>
    <row r="1" spans="1:4" s="8" customFormat="1" x14ac:dyDescent="0.25">
      <c r="A1" s="3"/>
      <c r="B1" s="4" t="s">
        <v>0</v>
      </c>
      <c r="C1" s="4" t="s">
        <v>1</v>
      </c>
      <c r="D1" s="4" t="s">
        <v>2</v>
      </c>
    </row>
    <row r="2" spans="1:4" s="1" customFormat="1" x14ac:dyDescent="0.25">
      <c r="A2" s="3" t="s">
        <v>1</v>
      </c>
      <c r="B2" s="5">
        <f>1.531266*10^(-27)</f>
        <v>1.5312660000000001E-27</v>
      </c>
      <c r="C2" s="5"/>
      <c r="D2" s="5"/>
    </row>
    <row r="3" spans="1:4" s="1" customFormat="1" x14ac:dyDescent="0.25">
      <c r="A3" s="3" t="s">
        <v>2</v>
      </c>
      <c r="B3" s="5">
        <v>1</v>
      </c>
      <c r="C3" s="5">
        <f>1.352278*10^(-46)</f>
        <v>1.3522780000000001E-46</v>
      </c>
      <c r="D3" s="5"/>
    </row>
    <row r="4" spans="1:4" s="1" customFormat="1" x14ac:dyDescent="0.25">
      <c r="A4" s="3" t="s">
        <v>3</v>
      </c>
      <c r="B4" s="5">
        <f>1.566056*10^(-15)</f>
        <v>1.566056E-15</v>
      </c>
      <c r="C4" s="5">
        <f>2.959301*10^(-9)</f>
        <v>2.9593010000000002E-9</v>
      </c>
      <c r="D4" s="5">
        <f>1.602334*10^(-22)</f>
        <v>1.6023340000000001E-22</v>
      </c>
    </row>
    <row r="5" spans="1:4" s="1" customFormat="1" x14ac:dyDescent="0.25">
      <c r="A5" s="3"/>
      <c r="B5" s="5"/>
      <c r="C5" s="5"/>
      <c r="D5" s="5"/>
    </row>
    <row r="6" spans="1:4" s="8" customFormat="1" x14ac:dyDescent="0.25">
      <c r="A6" s="3"/>
      <c r="B6" s="4" t="s">
        <v>6</v>
      </c>
      <c r="C6" s="4" t="s">
        <v>4</v>
      </c>
      <c r="D6" s="4"/>
    </row>
    <row r="7" spans="1:4" s="1" customFormat="1" x14ac:dyDescent="0.25">
      <c r="A7" s="3" t="s">
        <v>4</v>
      </c>
      <c r="B7" s="5">
        <f>2.33344*10^(-5)</f>
        <v>2.3334400000000001E-5</v>
      </c>
      <c r="C7" s="5"/>
      <c r="D7" s="5"/>
    </row>
    <row r="8" spans="1:4" s="1" customFormat="1" x14ac:dyDescent="0.25">
      <c r="A8" s="3" t="s">
        <v>5</v>
      </c>
      <c r="B8" s="5">
        <f>1.171903*10^(-19)</f>
        <v>1.171903E-19</v>
      </c>
      <c r="C8" s="5">
        <f>7.476362*10^(-36)</f>
        <v>7.4763619999999993E-36</v>
      </c>
      <c r="D8" s="5"/>
    </row>
    <row r="9" spans="1:4" s="1" customFormat="1" x14ac:dyDescent="0.25">
      <c r="A9" s="3"/>
      <c r="B9" s="5"/>
      <c r="C9" s="5"/>
      <c r="D9" s="5"/>
    </row>
    <row r="10" spans="1:4" s="8" customFormat="1" x14ac:dyDescent="0.25">
      <c r="A10" s="3"/>
      <c r="B10" s="4" t="s">
        <v>9</v>
      </c>
      <c r="C10" s="4" t="s">
        <v>7</v>
      </c>
      <c r="D10" s="4"/>
    </row>
    <row r="11" spans="1:4" s="1" customFormat="1" x14ac:dyDescent="0.25">
      <c r="A11" s="3" t="s">
        <v>7</v>
      </c>
      <c r="B11" s="5">
        <f>3.7604*10^(-8)</f>
        <v>3.7604000000000004E-8</v>
      </c>
      <c r="C11" s="5"/>
      <c r="D11" s="5"/>
    </row>
    <row r="12" spans="1:4" s="1" customFormat="1" x14ac:dyDescent="0.25">
      <c r="A12" s="3" t="s">
        <v>8</v>
      </c>
      <c r="B12" s="5">
        <f>1.226771*10^(-40)</f>
        <v>1.2267709999999999E-40</v>
      </c>
      <c r="C12" s="5">
        <f>7.03435*10^(-22)</f>
        <v>7.0343500000000006E-22</v>
      </c>
      <c r="D12" s="5"/>
    </row>
    <row r="13" spans="1:4" s="1" customFormat="1" x14ac:dyDescent="0.25">
      <c r="A13" s="3"/>
      <c r="B13" s="5"/>
      <c r="C13" s="5"/>
      <c r="D13" s="5"/>
    </row>
    <row r="14" spans="1:4" s="8" customFormat="1" x14ac:dyDescent="0.25">
      <c r="A14" s="3"/>
      <c r="B14" s="4" t="s">
        <v>13</v>
      </c>
      <c r="C14" s="4" t="s">
        <v>14</v>
      </c>
      <c r="D14" s="4" t="s">
        <v>11</v>
      </c>
    </row>
    <row r="15" spans="1:4" s="1" customFormat="1" x14ac:dyDescent="0.25">
      <c r="A15" s="3" t="s">
        <v>10</v>
      </c>
      <c r="B15" s="5">
        <v>1</v>
      </c>
      <c r="C15" s="5"/>
      <c r="D15" s="5"/>
    </row>
    <row r="16" spans="1:4" s="1" customFormat="1" x14ac:dyDescent="0.25">
      <c r="A16" s="3" t="s">
        <v>11</v>
      </c>
      <c r="B16" s="5">
        <f>4.08894*10^(-46)</f>
        <v>4.0889400000000003E-46</v>
      </c>
      <c r="C16" s="5">
        <f>7.595192*10^(-71)</f>
        <v>7.5951919999999995E-71</v>
      </c>
      <c r="D16" s="5"/>
    </row>
    <row r="17" spans="1:4" s="1" customFormat="1" x14ac:dyDescent="0.25">
      <c r="A17" s="3" t="s">
        <v>12</v>
      </c>
      <c r="B17" s="5">
        <f>2.004353*10^(-43)</f>
        <v>2.004353E-43</v>
      </c>
      <c r="C17" s="5">
        <f>3.374107*10^(-70)</f>
        <v>3.3741069999999997E-70</v>
      </c>
      <c r="D17" s="5">
        <f>1</f>
        <v>1</v>
      </c>
    </row>
    <row r="18" spans="1:4" s="1" customFormat="1" x14ac:dyDescent="0.25">
      <c r="A18" s="3"/>
      <c r="B18" s="5"/>
      <c r="C18" s="5"/>
      <c r="D18" s="5"/>
    </row>
    <row r="19" spans="1:4" s="8" customFormat="1" x14ac:dyDescent="0.25">
      <c r="A19" s="3"/>
      <c r="B19" s="4" t="s">
        <v>18</v>
      </c>
      <c r="C19" s="4" t="s">
        <v>15</v>
      </c>
      <c r="D19" s="4" t="s">
        <v>16</v>
      </c>
    </row>
    <row r="20" spans="1:4" s="1" customFormat="1" x14ac:dyDescent="0.25">
      <c r="A20" s="3" t="s">
        <v>15</v>
      </c>
      <c r="B20" s="5">
        <f>1.160037*10^(-75)</f>
        <v>1.1600370000000001E-75</v>
      </c>
      <c r="C20" s="5"/>
      <c r="D20" s="5"/>
    </row>
    <row r="21" spans="1:4" s="1" customFormat="1" x14ac:dyDescent="0.25">
      <c r="A21" s="3" t="s">
        <v>16</v>
      </c>
      <c r="B21" s="5">
        <v>1</v>
      </c>
      <c r="C21" s="5">
        <f>1.595409*10^(-107)</f>
        <v>1.5954090000000001E-107</v>
      </c>
      <c r="D21" s="5"/>
    </row>
    <row r="22" spans="1:4" s="1" customFormat="1" x14ac:dyDescent="0.25">
      <c r="A22" s="3" t="s">
        <v>17</v>
      </c>
      <c r="B22" s="5">
        <f>2.947399*10^(-29)</f>
        <v>2.9473990000000001E-29</v>
      </c>
      <c r="C22" s="5">
        <f>1.748475*10^(-12)</f>
        <v>1.748475E-12</v>
      </c>
      <c r="D22" s="5">
        <f>2.47302*10^(-38)</f>
        <v>2.4730199999999997E-38</v>
      </c>
    </row>
    <row r="23" spans="1:4" s="1" customFormat="1" x14ac:dyDescent="0.25">
      <c r="A23" s="9"/>
      <c r="B23" s="8"/>
      <c r="C23" s="8"/>
      <c r="D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Stringency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Jenny Merkesvik</cp:lastModifiedBy>
  <dcterms:created xsi:type="dcterms:W3CDTF">2021-11-11T10:24:24Z</dcterms:created>
  <dcterms:modified xsi:type="dcterms:W3CDTF">2021-11-22T14:33:27Z</dcterms:modified>
</cp:coreProperties>
</file>