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_protein/ribose_protein2/data/results/"/>
    </mc:Choice>
  </mc:AlternateContent>
  <xr:revisionPtr revIDLastSave="1828" documentId="8_{420861E9-144E-4708-BB77-191873B81D29}" xr6:coauthVersionLast="46" xr6:coauthVersionMax="46" xr10:uidLastSave="{254AB579-4F33-451C-B81F-38BC94060FD9}"/>
  <bookViews>
    <workbookView xWindow="-120" yWindow="-120" windowWidth="20730" windowHeight="11760" xr2:uid="{3CE97BD8-0768-491A-91DF-84E6223F7AF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<sst xmlns="http://schemas.openxmlformats.org/spreadsheetml/2006/main" count="897" uniqueCount="48">
  <si>
    <t>Breakfast</t>
  </si>
  <si>
    <t>Lunch</t>
  </si>
  <si>
    <t>Dinner</t>
  </si>
  <si>
    <t>Snacks</t>
  </si>
  <si>
    <t>Lunsj</t>
  </si>
  <si>
    <t>T1</t>
  </si>
  <si>
    <t>T2</t>
  </si>
  <si>
    <t>T3</t>
  </si>
  <si>
    <t>T4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</si>
  <si>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</si>
  <si>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</si>
  <si>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</si>
  <si>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</si>
  <si>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</si>
  <si>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</si>
  <si>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</si>
  <si>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</si>
  <si>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</si>
  <si>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</si>
  <si>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</si>
  <si>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</si>
  <si>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date</t>
  </si>
  <si>
    <t>timepoint</t>
  </si>
  <si>
    <t>subject</t>
  </si>
  <si>
    <t>meal</t>
  </si>
  <si>
    <t>calories</t>
  </si>
  <si>
    <t>fat</t>
  </si>
  <si>
    <t>carbohydrates</t>
  </si>
  <si>
    <t>protein</t>
  </si>
  <si>
    <t>group</t>
  </si>
  <si>
    <t>placebo</t>
  </si>
  <si>
    <t>glucose</t>
  </si>
  <si>
    <t>sup_pro</t>
  </si>
  <si>
    <t>sup_gluc</t>
  </si>
  <si>
    <t>kcal_glu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</si>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</sst>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EBBBEDF6-25AB-4831-9EE6-593BAE09E2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0F25-469B-4ABE-94D8-C6D26633FB96}">
  <dimension ref="A1:L365"/>
  <sheetViews>
    <sheetView tabSelected="1" topLeftCell="A40" workbookViewId="0">
      <selection activeCell="B60" sqref="B60"/>
    </sheetView>
  </sheetViews>
  <sheetFormatPr baseColWidth="10" defaultRowHeight="15" x14ac:dyDescent="0.25"/>
  <cols>
    <col min="6" max="6" width="12.140625" bestFit="1" customWidth="1"/>
    <col min="8" max="8" width="12.7109375" bestFit="1" customWidth="1"/>
  </cols>
  <sheetData>
    <row r="1" spans="1:12" x14ac:dyDescent="0.25">
      <c r="A1" s="1" t="s">
        <v>21</v>
      </c>
      <c r="B1" s="1" t="s">
        <v>22</v>
      </c>
      <c r="C1" s="1" t="s">
        <v>29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32</v>
      </c>
      <c r="K1" s="1" t="s">
        <v>33</v>
      </c>
      <c r="L1" s="1" t="s">
        <v>34</v>
      </c>
    </row>
    <row r="2" spans="1:12" x14ac:dyDescent="0.25">
      <c r="A2" s="2">
        <v>44074</v>
      </c>
      <c r="B2" t="s">
        <v>5</v>
      </c>
      <c r="C2" t="s">
        <v>30</v>
      </c>
      <c r="D2">
        <v>101</v>
      </c>
      <c r="E2" s="1"/>
      <c r="F2">
        <v>1592</v>
      </c>
      <c r="G2">
        <f>73-0</f>
        <v>73</v>
      </c>
      <c r="H2">
        <f>274-67</f>
        <v>207</v>
      </c>
      <c r="I2">
        <f>110-31</f>
        <v>79</v>
      </c>
      <c r="J2">
        <v>44</v>
      </c>
      <c r="K2">
        <v>90</v>
      </c>
      <c r="L2">
        <v>360</v>
      </c>
    </row>
    <row r="3" spans="1:12" x14ac:dyDescent="0.25">
      <c r="A3" s="2">
        <v>44075</v>
      </c>
      <c r="B3" t="s">
        <v>6</v>
      </c>
      <c r="C3" t="s">
        <v>31</v>
      </c>
      <c r="D3">
        <v>101</v>
      </c>
      <c r="E3" s="1"/>
      <c r="F3">
        <v>2213</v>
      </c>
      <c r="G3">
        <f>73+19</f>
        <v>92</v>
      </c>
      <c r="H3">
        <f>274-28</f>
        <v>246</v>
      </c>
      <c r="I3">
        <f>110-23</f>
        <v>87</v>
      </c>
      <c r="J3">
        <v>44</v>
      </c>
      <c r="K3">
        <v>90</v>
      </c>
      <c r="L3">
        <v>360</v>
      </c>
    </row>
    <row r="4" spans="1:12" x14ac:dyDescent="0.25">
      <c r="A4" s="2">
        <v>44076</v>
      </c>
      <c r="B4">
        <v>3</v>
      </c>
      <c r="C4" t="s">
        <v>30</v>
      </c>
      <c r="D4">
        <v>101</v>
      </c>
      <c r="E4" s="1"/>
      <c r="F4">
        <v>1889</v>
      </c>
      <c r="G4">
        <f>73-14</f>
        <v>59</v>
      </c>
      <c r="H4">
        <f>274-34</f>
        <v>240</v>
      </c>
      <c r="I4">
        <f>110-21</f>
        <v>89</v>
      </c>
      <c r="J4">
        <v>44</v>
      </c>
      <c r="K4">
        <v>90</v>
      </c>
      <c r="L4">
        <v>360</v>
      </c>
    </row>
    <row r="5" spans="1:12" x14ac:dyDescent="0.25">
      <c r="A5" s="2">
        <v>44077</v>
      </c>
      <c r="B5">
        <v>4</v>
      </c>
      <c r="C5" t="s">
        <v>31</v>
      </c>
      <c r="D5">
        <v>101</v>
      </c>
      <c r="E5" s="1"/>
      <c r="F5">
        <v>2140</v>
      </c>
      <c r="G5">
        <f>73+12</f>
        <v>85</v>
      </c>
      <c r="H5">
        <f>274-30</f>
        <v>244</v>
      </c>
      <c r="I5">
        <f>110-14</f>
        <v>96</v>
      </c>
      <c r="J5">
        <v>44</v>
      </c>
      <c r="K5">
        <v>90</v>
      </c>
      <c r="L5">
        <v>360</v>
      </c>
    </row>
    <row r="6" spans="1:12" x14ac:dyDescent="0.25">
      <c r="A6" s="2">
        <v>44078</v>
      </c>
      <c r="B6">
        <v>5</v>
      </c>
      <c r="C6" t="s">
        <v>30</v>
      </c>
      <c r="D6">
        <v>101</v>
      </c>
      <c r="E6" s="1"/>
      <c r="F6">
        <v>1801</v>
      </c>
      <c r="G6">
        <f>73-15</f>
        <v>58</v>
      </c>
      <c r="H6">
        <f>274-56</f>
        <v>218</v>
      </c>
      <c r="I6">
        <f>110-21</f>
        <v>89</v>
      </c>
      <c r="J6">
        <v>44</v>
      </c>
      <c r="K6">
        <v>90</v>
      </c>
      <c r="L6">
        <v>360</v>
      </c>
    </row>
    <row r="7" spans="1:12" x14ac:dyDescent="0.25">
      <c r="A7" s="2">
        <v>44079</v>
      </c>
      <c r="B7">
        <v>6</v>
      </c>
      <c r="C7" t="s">
        <v>31</v>
      </c>
      <c r="D7">
        <v>101</v>
      </c>
      <c r="E7" s="1"/>
      <c r="F7">
        <v>1866</v>
      </c>
      <c r="G7">
        <f>73-12</f>
        <v>61</v>
      </c>
      <c r="H7">
        <f>274-46</f>
        <v>228</v>
      </c>
      <c r="I7">
        <f>110-23</f>
        <v>87</v>
      </c>
      <c r="J7">
        <v>44</v>
      </c>
      <c r="K7">
        <v>90</v>
      </c>
      <c r="L7">
        <v>360</v>
      </c>
    </row>
    <row r="8" spans="1:12" x14ac:dyDescent="0.25">
      <c r="A8" s="2">
        <v>44080</v>
      </c>
      <c r="B8">
        <v>7</v>
      </c>
      <c r="C8" t="s">
        <v>30</v>
      </c>
      <c r="D8">
        <v>101</v>
      </c>
      <c r="E8" s="1"/>
      <c r="F8">
        <v>1945</v>
      </c>
      <c r="G8">
        <f>73+11</f>
        <v>84</v>
      </c>
      <c r="H8">
        <f>274-81</f>
        <v>193</v>
      </c>
      <c r="I8">
        <f>110-17</f>
        <v>93</v>
      </c>
      <c r="J8">
        <v>44</v>
      </c>
      <c r="K8">
        <v>90</v>
      </c>
      <c r="L8">
        <v>360</v>
      </c>
    </row>
    <row r="9" spans="1:12" x14ac:dyDescent="0.25">
      <c r="A9" s="2">
        <v>44081</v>
      </c>
      <c r="B9">
        <v>8</v>
      </c>
      <c r="C9" t="s">
        <v>31</v>
      </c>
      <c r="D9">
        <v>101</v>
      </c>
      <c r="E9" s="1"/>
      <c r="F9">
        <v>1945</v>
      </c>
      <c r="G9">
        <f>73+11</f>
        <v>84</v>
      </c>
      <c r="H9">
        <f>274-81</f>
        <v>193</v>
      </c>
      <c r="I9">
        <f>110-17</f>
        <v>93</v>
      </c>
      <c r="J9">
        <v>44</v>
      </c>
      <c r="K9">
        <v>90</v>
      </c>
      <c r="L9">
        <v>360</v>
      </c>
    </row>
    <row r="10" spans="1:12" x14ac:dyDescent="0.25">
      <c r="A10" s="2">
        <v>44082</v>
      </c>
      <c r="B10">
        <v>9</v>
      </c>
      <c r="C10" t="s">
        <v>30</v>
      </c>
      <c r="D10">
        <v>101</v>
      </c>
      <c r="E10" s="1"/>
      <c r="F10">
        <v>1606</v>
      </c>
      <c r="G10">
        <f>73-5</f>
        <v>68</v>
      </c>
      <c r="H10">
        <f>274-111</f>
        <v>163</v>
      </c>
      <c r="I10">
        <f>110-30</f>
        <v>80</v>
      </c>
      <c r="J10">
        <v>44</v>
      </c>
      <c r="K10">
        <v>90</v>
      </c>
      <c r="L10">
        <v>360</v>
      </c>
    </row>
    <row r="11" spans="1:12" x14ac:dyDescent="0.25">
      <c r="A11" s="2">
        <v>44083</v>
      </c>
      <c r="B11">
        <v>10</v>
      </c>
      <c r="C11" t="s">
        <v>31</v>
      </c>
      <c r="D11">
        <v>101</v>
      </c>
      <c r="E11" s="1"/>
      <c r="F11">
        <v>1606</v>
      </c>
      <c r="G11">
        <f>73-5</f>
        <v>68</v>
      </c>
      <c r="H11">
        <f>274-111</f>
        <v>163</v>
      </c>
      <c r="I11">
        <f>110-30</f>
        <v>80</v>
      </c>
      <c r="J11">
        <v>44</v>
      </c>
      <c r="K11">
        <v>90</v>
      </c>
      <c r="L11">
        <v>360</v>
      </c>
    </row>
    <row r="12" spans="1:12" x14ac:dyDescent="0.25">
      <c r="A12" s="2">
        <v>44084</v>
      </c>
      <c r="B12" t="s">
        <v>7</v>
      </c>
      <c r="C12" t="s">
        <v>30</v>
      </c>
      <c r="D12">
        <v>101</v>
      </c>
      <c r="E12" s="1"/>
      <c r="F12">
        <v>1466</v>
      </c>
      <c r="G12">
        <f>73-25</f>
        <v>48</v>
      </c>
      <c r="H12">
        <f>274-112</f>
        <v>162</v>
      </c>
      <c r="I12">
        <f>110-26</f>
        <v>84</v>
      </c>
      <c r="J12">
        <v>44</v>
      </c>
      <c r="K12">
        <v>90</v>
      </c>
      <c r="L12">
        <v>360</v>
      </c>
    </row>
    <row r="13" spans="1:12" x14ac:dyDescent="0.25">
      <c r="A13" s="2">
        <v>44085</v>
      </c>
      <c r="B13" t="s">
        <v>8</v>
      </c>
      <c r="C13" t="s">
        <v>31</v>
      </c>
      <c r="D13">
        <v>101</v>
      </c>
      <c r="E13" s="1"/>
      <c r="F13">
        <v>1466</v>
      </c>
      <c r="G13">
        <f>73-25</f>
        <v>48</v>
      </c>
      <c r="H13">
        <f>274-112</f>
        <v>162</v>
      </c>
      <c r="I13">
        <f>110-26</f>
        <v>84</v>
      </c>
      <c r="J13">
        <v>44</v>
      </c>
      <c r="K13">
        <v>90</v>
      </c>
      <c r="L13">
        <v>360</v>
      </c>
    </row>
    <row r="14" spans="1:12" x14ac:dyDescent="0.25">
      <c r="A14" s="2">
        <v>44074</v>
      </c>
      <c r="B14" t="s">
        <v>5</v>
      </c>
      <c r="C14" t="s">
        <v>31</v>
      </c>
      <c r="D14">
        <v>102</v>
      </c>
      <c r="E14" s="1"/>
      <c r="F14">
        <v>1952</v>
      </c>
      <c r="G14">
        <f xml:space="preserve"> 79-12</f>
        <v>67</v>
      </c>
      <c r="H14">
        <f>295-122</f>
        <v>173</v>
      </c>
      <c r="I14">
        <f>118-26</f>
        <v>92</v>
      </c>
      <c r="J14">
        <v>44</v>
      </c>
      <c r="K14">
        <v>90</v>
      </c>
      <c r="L14">
        <v>360</v>
      </c>
    </row>
    <row r="15" spans="1:12" x14ac:dyDescent="0.25">
      <c r="A15" s="2">
        <v>44075</v>
      </c>
      <c r="B15" t="s">
        <v>6</v>
      </c>
      <c r="C15" t="s">
        <v>30</v>
      </c>
      <c r="D15">
        <v>102</v>
      </c>
      <c r="E15" s="1"/>
      <c r="F15">
        <v>1775</v>
      </c>
      <c r="G15">
        <f>79+4</f>
        <v>83</v>
      </c>
      <c r="H15">
        <f>295-98</f>
        <v>197</v>
      </c>
      <c r="I15">
        <f>118-35</f>
        <v>83</v>
      </c>
      <c r="J15">
        <v>44</v>
      </c>
      <c r="K15">
        <v>90</v>
      </c>
      <c r="L15">
        <v>360</v>
      </c>
    </row>
    <row r="16" spans="1:12" x14ac:dyDescent="0.25">
      <c r="A16" s="2">
        <v>44076</v>
      </c>
      <c r="B16">
        <v>3</v>
      </c>
      <c r="C16" t="s">
        <v>31</v>
      </c>
      <c r="D16">
        <v>102</v>
      </c>
      <c r="E16" s="1"/>
      <c r="F16">
        <v>1886</v>
      </c>
      <c r="G16">
        <f>79-5</f>
        <v>74</v>
      </c>
      <c r="H16">
        <f>295-14</f>
        <v>281</v>
      </c>
      <c r="I16">
        <f>118-17</f>
        <v>101</v>
      </c>
      <c r="J16">
        <v>44</v>
      </c>
      <c r="K16">
        <v>90</v>
      </c>
      <c r="L16">
        <v>360</v>
      </c>
    </row>
    <row r="17" spans="1:12" x14ac:dyDescent="0.25">
      <c r="A17" s="2">
        <v>44077</v>
      </c>
      <c r="B17">
        <v>4</v>
      </c>
      <c r="C17" t="s">
        <v>30</v>
      </c>
      <c r="D17">
        <v>102</v>
      </c>
      <c r="E17" s="1"/>
      <c r="F17">
        <v>1956</v>
      </c>
      <c r="G17">
        <f>79-4</f>
        <v>75</v>
      </c>
      <c r="H17">
        <f>295-45</f>
        <v>250</v>
      </c>
      <c r="I17">
        <f>118-35</f>
        <v>83</v>
      </c>
      <c r="J17">
        <v>44</v>
      </c>
      <c r="K17">
        <v>90</v>
      </c>
      <c r="L17">
        <v>360</v>
      </c>
    </row>
    <row r="18" spans="1:12" x14ac:dyDescent="0.25">
      <c r="A18" s="2">
        <v>44078</v>
      </c>
      <c r="B18">
        <v>5</v>
      </c>
      <c r="C18" t="s">
        <v>31</v>
      </c>
      <c r="D18">
        <v>102</v>
      </c>
      <c r="E18" s="1"/>
      <c r="F18">
        <v>2089</v>
      </c>
      <c r="G18">
        <f>79-1</f>
        <v>78</v>
      </c>
      <c r="H18">
        <f>295-45</f>
        <v>250</v>
      </c>
      <c r="I18">
        <f>118-16</f>
        <v>102</v>
      </c>
      <c r="J18">
        <v>44</v>
      </c>
      <c r="K18">
        <v>90</v>
      </c>
      <c r="L18">
        <v>360</v>
      </c>
    </row>
    <row r="19" spans="1:12" x14ac:dyDescent="0.25">
      <c r="A19" s="2">
        <v>44079</v>
      </c>
      <c r="B19">
        <v>6</v>
      </c>
      <c r="C19" t="s">
        <v>30</v>
      </c>
      <c r="D19">
        <v>102</v>
      </c>
      <c r="E19" s="1"/>
      <c r="F19">
        <v>1895</v>
      </c>
      <c r="G19">
        <f>79+9</f>
        <v>88</v>
      </c>
      <c r="H19">
        <f>295-28</f>
        <v>267</v>
      </c>
      <c r="I19">
        <f>118-7</f>
        <v>111</v>
      </c>
      <c r="J19">
        <v>44</v>
      </c>
      <c r="K19">
        <v>90</v>
      </c>
      <c r="L19">
        <v>360</v>
      </c>
    </row>
    <row r="20" spans="1:12" x14ac:dyDescent="0.25">
      <c r="A20" s="2">
        <v>44080</v>
      </c>
      <c r="B20">
        <v>7</v>
      </c>
      <c r="C20" t="s">
        <v>31</v>
      </c>
      <c r="D20">
        <v>102</v>
      </c>
      <c r="E20" s="1"/>
      <c r="F20">
        <v>1974</v>
      </c>
      <c r="G20">
        <f>79+28</f>
        <v>107</v>
      </c>
      <c r="H20">
        <f>295-71</f>
        <v>224</v>
      </c>
      <c r="I20">
        <f>118-10</f>
        <v>108</v>
      </c>
      <c r="J20">
        <v>44</v>
      </c>
      <c r="K20">
        <v>90</v>
      </c>
      <c r="L20">
        <v>360</v>
      </c>
    </row>
    <row r="21" spans="1:12" x14ac:dyDescent="0.25">
      <c r="A21" s="2">
        <v>44081</v>
      </c>
      <c r="B21">
        <v>8</v>
      </c>
      <c r="C21" t="s">
        <v>30</v>
      </c>
      <c r="D21">
        <v>102</v>
      </c>
      <c r="E21" s="1"/>
      <c r="F21">
        <v>1803</v>
      </c>
      <c r="G21">
        <f>79-6</f>
        <v>73</v>
      </c>
      <c r="H21">
        <f>295-108</f>
        <v>187</v>
      </c>
      <c r="I21">
        <f>118-33</f>
        <v>85</v>
      </c>
      <c r="J21">
        <v>44</v>
      </c>
      <c r="K21">
        <v>90</v>
      </c>
      <c r="L21">
        <v>360</v>
      </c>
    </row>
    <row r="22" spans="1:12" x14ac:dyDescent="0.25">
      <c r="A22" s="2">
        <v>44082</v>
      </c>
      <c r="B22">
        <v>9</v>
      </c>
      <c r="C22" t="s">
        <v>31</v>
      </c>
      <c r="D22">
        <v>102</v>
      </c>
      <c r="E22" s="1"/>
      <c r="F22">
        <v>1594</v>
      </c>
      <c r="G22">
        <f>79-18</f>
        <v>61</v>
      </c>
      <c r="H22">
        <f>295-78</f>
        <v>217</v>
      </c>
      <c r="I22">
        <f>118-41</f>
        <v>77</v>
      </c>
      <c r="J22">
        <v>44</v>
      </c>
      <c r="K22">
        <v>90</v>
      </c>
      <c r="L22">
        <v>360</v>
      </c>
    </row>
    <row r="23" spans="1:12" x14ac:dyDescent="0.25">
      <c r="A23" s="2">
        <v>44083</v>
      </c>
      <c r="B23">
        <v>10</v>
      </c>
      <c r="C23" t="s">
        <v>30</v>
      </c>
      <c r="D23">
        <v>102</v>
      </c>
      <c r="E23" s="1"/>
      <c r="F23">
        <v>1964</v>
      </c>
      <c r="G23">
        <f>79+11</f>
        <v>90</v>
      </c>
      <c r="H23">
        <f>295-5</f>
        <v>290</v>
      </c>
      <c r="I23">
        <f>118-19</f>
        <v>99</v>
      </c>
      <c r="J23">
        <v>44</v>
      </c>
      <c r="K23">
        <v>90</v>
      </c>
      <c r="L23">
        <v>360</v>
      </c>
    </row>
    <row r="24" spans="1:12" x14ac:dyDescent="0.25">
      <c r="A24" s="2">
        <v>44084</v>
      </c>
      <c r="B24" t="s">
        <v>7</v>
      </c>
      <c r="C24" t="s">
        <v>31</v>
      </c>
      <c r="D24">
        <v>102</v>
      </c>
      <c r="E24" s="1"/>
      <c r="F24">
        <v>1648</v>
      </c>
      <c r="G24">
        <f>79-10</f>
        <v>69</v>
      </c>
      <c r="H24">
        <f>295-34</f>
        <v>261</v>
      </c>
      <c r="I24">
        <f>118-15</f>
        <v>103</v>
      </c>
      <c r="J24">
        <v>44</v>
      </c>
      <c r="K24">
        <v>90</v>
      </c>
      <c r="L24">
        <v>360</v>
      </c>
    </row>
    <row r="25" spans="1:12" x14ac:dyDescent="0.25">
      <c r="A25" s="2">
        <v>44085</v>
      </c>
      <c r="B25" t="s">
        <v>8</v>
      </c>
      <c r="C25" t="s">
        <v>30</v>
      </c>
      <c r="D25">
        <v>102</v>
      </c>
      <c r="E25" s="1"/>
      <c r="F25">
        <v>1585</v>
      </c>
      <c r="G25">
        <f>79-13</f>
        <v>66</v>
      </c>
      <c r="H25">
        <f>295-40</f>
        <v>255</v>
      </c>
      <c r="I25">
        <f>118-18</f>
        <v>100</v>
      </c>
      <c r="J25">
        <v>44</v>
      </c>
      <c r="K25">
        <v>90</v>
      </c>
      <c r="L25">
        <v>360</v>
      </c>
    </row>
    <row r="26" spans="1:12" x14ac:dyDescent="0.25">
      <c r="A26" s="2">
        <v>44074</v>
      </c>
      <c r="B26" t="s">
        <v>5</v>
      </c>
      <c r="C26" t="s">
        <v>31</v>
      </c>
      <c r="D26">
        <v>103</v>
      </c>
      <c r="E26" s="1"/>
      <c r="F26">
        <v>1364</v>
      </c>
      <c r="G26">
        <v>42</v>
      </c>
      <c r="H26">
        <v>110</v>
      </c>
      <c r="I26">
        <v>117</v>
      </c>
      <c r="J26">
        <v>44</v>
      </c>
      <c r="K26">
        <v>90</v>
      </c>
      <c r="L26">
        <v>360</v>
      </c>
    </row>
    <row r="27" spans="1:12" x14ac:dyDescent="0.25">
      <c r="A27" s="2">
        <v>44075</v>
      </c>
      <c r="B27" t="s">
        <v>6</v>
      </c>
      <c r="C27" t="s">
        <v>30</v>
      </c>
      <c r="D27">
        <v>103</v>
      </c>
      <c r="E27" s="1"/>
      <c r="F27">
        <v>1441</v>
      </c>
      <c r="G27">
        <v>42</v>
      </c>
      <c r="H27">
        <v>128</v>
      </c>
      <c r="I27">
        <v>122</v>
      </c>
      <c r="J27">
        <v>44</v>
      </c>
      <c r="K27">
        <v>90</v>
      </c>
      <c r="L27">
        <v>360</v>
      </c>
    </row>
    <row r="28" spans="1:12" x14ac:dyDescent="0.25">
      <c r="A28" s="2">
        <v>44076</v>
      </c>
      <c r="B28">
        <v>3</v>
      </c>
      <c r="C28" t="s">
        <v>31</v>
      </c>
      <c r="D28">
        <v>103</v>
      </c>
      <c r="E28" s="1"/>
      <c r="F28">
        <v>1507</v>
      </c>
      <c r="G28">
        <v>34</v>
      </c>
      <c r="H28">
        <v>174</v>
      </c>
      <c r="I28">
        <v>119</v>
      </c>
      <c r="J28">
        <v>44</v>
      </c>
      <c r="K28">
        <v>90</v>
      </c>
      <c r="L28">
        <v>360</v>
      </c>
    </row>
    <row r="29" spans="1:12" x14ac:dyDescent="0.25">
      <c r="A29" s="2">
        <v>44077</v>
      </c>
      <c r="B29">
        <v>4</v>
      </c>
      <c r="C29" t="s">
        <v>30</v>
      </c>
      <c r="D29">
        <v>103</v>
      </c>
      <c r="E29" s="1"/>
      <c r="F29">
        <v>1500</v>
      </c>
      <c r="G29">
        <v>34</v>
      </c>
      <c r="H29">
        <v>175</v>
      </c>
      <c r="I29">
        <v>117</v>
      </c>
      <c r="J29">
        <v>44</v>
      </c>
      <c r="K29">
        <v>90</v>
      </c>
      <c r="L29">
        <v>360</v>
      </c>
    </row>
    <row r="30" spans="1:12" x14ac:dyDescent="0.25">
      <c r="A30" s="2">
        <v>44078</v>
      </c>
      <c r="B30">
        <v>5</v>
      </c>
      <c r="C30" t="s">
        <v>31</v>
      </c>
      <c r="D30">
        <v>103</v>
      </c>
      <c r="E30" s="1"/>
      <c r="F30">
        <v>1589</v>
      </c>
      <c r="G30">
        <v>31</v>
      </c>
      <c r="H30">
        <v>205</v>
      </c>
      <c r="I30">
        <v>110</v>
      </c>
      <c r="J30">
        <v>44</v>
      </c>
      <c r="K30">
        <v>90</v>
      </c>
      <c r="L30">
        <v>360</v>
      </c>
    </row>
    <row r="31" spans="1:12" x14ac:dyDescent="0.25">
      <c r="A31" s="2">
        <v>44079</v>
      </c>
      <c r="B31">
        <v>6</v>
      </c>
      <c r="C31" t="s">
        <v>30</v>
      </c>
      <c r="D31">
        <v>103</v>
      </c>
      <c r="E31" s="1"/>
      <c r="F31">
        <v>1589</v>
      </c>
      <c r="G31">
        <v>31</v>
      </c>
      <c r="H31">
        <v>205</v>
      </c>
      <c r="I31">
        <v>110</v>
      </c>
      <c r="J31">
        <v>44</v>
      </c>
      <c r="K31">
        <v>90</v>
      </c>
      <c r="L31">
        <v>360</v>
      </c>
    </row>
    <row r="32" spans="1:12" x14ac:dyDescent="0.25">
      <c r="A32" s="2">
        <v>44080</v>
      </c>
      <c r="B32">
        <v>7</v>
      </c>
      <c r="C32" t="s">
        <v>31</v>
      </c>
      <c r="D32">
        <v>103</v>
      </c>
      <c r="E32" s="1"/>
      <c r="F32">
        <v>1416</v>
      </c>
      <c r="G32">
        <v>39</v>
      </c>
      <c r="H32">
        <v>140</v>
      </c>
      <c r="I32">
        <v>120</v>
      </c>
      <c r="J32">
        <v>44</v>
      </c>
      <c r="K32">
        <v>90</v>
      </c>
      <c r="L32">
        <v>360</v>
      </c>
    </row>
    <row r="33" spans="1:12" x14ac:dyDescent="0.25">
      <c r="A33" s="2">
        <v>44081</v>
      </c>
      <c r="B33">
        <v>8</v>
      </c>
      <c r="C33" t="s">
        <v>30</v>
      </c>
      <c r="D33">
        <v>103</v>
      </c>
      <c r="E33" s="1"/>
      <c r="F33">
        <v>1408</v>
      </c>
      <c r="G33">
        <v>33</v>
      </c>
      <c r="H33">
        <v>139</v>
      </c>
      <c r="I33">
        <v>126</v>
      </c>
      <c r="J33">
        <v>44</v>
      </c>
      <c r="K33">
        <v>90</v>
      </c>
      <c r="L33">
        <v>360</v>
      </c>
    </row>
    <row r="34" spans="1:12" x14ac:dyDescent="0.25">
      <c r="A34" s="2">
        <v>44082</v>
      </c>
      <c r="B34">
        <v>9</v>
      </c>
      <c r="C34" t="s">
        <v>31</v>
      </c>
      <c r="D34">
        <v>103</v>
      </c>
      <c r="E34" s="1"/>
      <c r="F34">
        <v>1527</v>
      </c>
      <c r="G34">
        <v>47</v>
      </c>
      <c r="H34">
        <v>146</v>
      </c>
      <c r="I34">
        <v>120</v>
      </c>
      <c r="J34">
        <v>44</v>
      </c>
      <c r="K34">
        <v>90</v>
      </c>
      <c r="L34">
        <v>360</v>
      </c>
    </row>
    <row r="35" spans="1:12" x14ac:dyDescent="0.25">
      <c r="A35" s="2">
        <v>44083</v>
      </c>
      <c r="B35">
        <v>10</v>
      </c>
      <c r="C35" t="s">
        <v>30</v>
      </c>
      <c r="D35">
        <v>103</v>
      </c>
      <c r="E35" s="1"/>
      <c r="F35">
        <v>1527</v>
      </c>
      <c r="G35">
        <v>47</v>
      </c>
      <c r="H35">
        <v>146</v>
      </c>
      <c r="I35">
        <v>120</v>
      </c>
      <c r="J35">
        <v>44</v>
      </c>
      <c r="K35">
        <v>90</v>
      </c>
      <c r="L35">
        <v>360</v>
      </c>
    </row>
    <row r="36" spans="1:12" x14ac:dyDescent="0.25">
      <c r="A36" s="2">
        <v>44084</v>
      </c>
      <c r="B36" t="s">
        <v>7</v>
      </c>
      <c r="C36" t="s">
        <v>31</v>
      </c>
      <c r="D36">
        <v>103</v>
      </c>
      <c r="E36" s="1"/>
      <c r="F36">
        <v>1515</v>
      </c>
      <c r="G36">
        <v>45</v>
      </c>
      <c r="H36">
        <v>146</v>
      </c>
      <c r="I36">
        <v>119</v>
      </c>
      <c r="J36">
        <v>44</v>
      </c>
      <c r="K36">
        <v>90</v>
      </c>
      <c r="L36">
        <v>360</v>
      </c>
    </row>
    <row r="37" spans="1:12" x14ac:dyDescent="0.25">
      <c r="A37" s="2">
        <v>44085</v>
      </c>
      <c r="B37" t="s">
        <v>8</v>
      </c>
      <c r="C37" t="s">
        <v>30</v>
      </c>
      <c r="D37">
        <v>103</v>
      </c>
      <c r="E37" s="1"/>
      <c r="F37">
        <v>1936</v>
      </c>
      <c r="G37">
        <v>47</v>
      </c>
      <c r="H37">
        <v>146</v>
      </c>
      <c r="I37">
        <v>113</v>
      </c>
      <c r="J37">
        <v>44</v>
      </c>
      <c r="K37">
        <v>90</v>
      </c>
      <c r="L37">
        <v>360</v>
      </c>
    </row>
    <row r="38" spans="1:12" x14ac:dyDescent="0.25">
      <c r="A38" s="4">
        <v>44097</v>
      </c>
      <c r="B38" t="s">
        <v>5</v>
      </c>
      <c r="C38" t="s">
        <v>30</v>
      </c>
      <c r="D38">
        <v>105</v>
      </c>
      <c r="E38" s="1"/>
      <c r="F38">
        <v>2845</v>
      </c>
      <c r="G38">
        <v>78</v>
      </c>
      <c r="H38">
        <v>338</v>
      </c>
      <c r="I38">
        <v>177</v>
      </c>
      <c r="J38">
        <v>44</v>
      </c>
      <c r="K38">
        <v>90</v>
      </c>
      <c r="L38">
        <v>360</v>
      </c>
    </row>
    <row r="39" spans="1:12" x14ac:dyDescent="0.25">
      <c r="A39" s="4">
        <v>44098</v>
      </c>
      <c r="B39" t="s">
        <v>6</v>
      </c>
      <c r="C39" t="s">
        <v>31</v>
      </c>
      <c r="D39">
        <v>105</v>
      </c>
      <c r="E39" s="1"/>
      <c r="F39">
        <v>2845</v>
      </c>
      <c r="G39">
        <v>78</v>
      </c>
      <c r="H39">
        <v>338</v>
      </c>
      <c r="I39">
        <v>177</v>
      </c>
      <c r="J39">
        <v>44</v>
      </c>
      <c r="K39">
        <v>90</v>
      </c>
      <c r="L39">
        <v>360</v>
      </c>
    </row>
    <row r="40" spans="1:12" x14ac:dyDescent="0.25">
      <c r="A40" s="4">
        <v>44099</v>
      </c>
      <c r="B40">
        <v>3</v>
      </c>
      <c r="C40" t="s">
        <v>30</v>
      </c>
      <c r="D40">
        <v>105</v>
      </c>
      <c r="E40" s="1"/>
      <c r="F40">
        <v>2677</v>
      </c>
      <c r="G40">
        <v>59</v>
      </c>
      <c r="H40">
        <v>351</v>
      </c>
      <c r="I40">
        <v>169</v>
      </c>
      <c r="J40">
        <v>44</v>
      </c>
      <c r="K40">
        <v>90</v>
      </c>
      <c r="L40">
        <v>360</v>
      </c>
    </row>
    <row r="41" spans="1:12" x14ac:dyDescent="0.25">
      <c r="A41" s="4">
        <v>44100</v>
      </c>
      <c r="B41">
        <v>4</v>
      </c>
      <c r="C41" t="s">
        <v>31</v>
      </c>
      <c r="D41">
        <v>105</v>
      </c>
      <c r="E41" s="1"/>
      <c r="F41">
        <v>2677</v>
      </c>
      <c r="G41">
        <v>59</v>
      </c>
      <c r="H41">
        <v>351</v>
      </c>
      <c r="I41">
        <v>169</v>
      </c>
      <c r="J41">
        <v>44</v>
      </c>
      <c r="K41">
        <v>90</v>
      </c>
      <c r="L41">
        <v>360</v>
      </c>
    </row>
    <row r="42" spans="1:12" x14ac:dyDescent="0.25">
      <c r="A42" s="4">
        <v>44101</v>
      </c>
      <c r="B42">
        <v>5</v>
      </c>
      <c r="C42" t="s">
        <v>30</v>
      </c>
      <c r="D42">
        <v>105</v>
      </c>
      <c r="E42" s="1"/>
      <c r="F42">
        <v>2802</v>
      </c>
      <c r="G42">
        <v>76</v>
      </c>
      <c r="H42">
        <v>324</v>
      </c>
      <c r="I42">
        <v>182</v>
      </c>
      <c r="J42">
        <v>44</v>
      </c>
      <c r="K42">
        <v>90</v>
      </c>
      <c r="L42">
        <v>360</v>
      </c>
    </row>
    <row r="43" spans="1:12" x14ac:dyDescent="0.25">
      <c r="A43" s="4">
        <v>44102</v>
      </c>
      <c r="B43">
        <v>6</v>
      </c>
      <c r="C43" t="s">
        <v>31</v>
      </c>
      <c r="D43">
        <v>105</v>
      </c>
      <c r="E43" s="1"/>
      <c r="F43">
        <v>2804</v>
      </c>
      <c r="G43">
        <v>76</v>
      </c>
      <c r="H43">
        <v>318</v>
      </c>
      <c r="I43">
        <v>188</v>
      </c>
      <c r="J43">
        <v>44</v>
      </c>
      <c r="K43">
        <v>90</v>
      </c>
      <c r="L43">
        <v>360</v>
      </c>
    </row>
    <row r="44" spans="1:12" x14ac:dyDescent="0.25">
      <c r="A44" s="4">
        <v>44103</v>
      </c>
      <c r="B44">
        <v>7</v>
      </c>
      <c r="C44" t="s">
        <v>30</v>
      </c>
      <c r="D44">
        <v>105</v>
      </c>
      <c r="E44" s="1"/>
      <c r="F44">
        <v>2980</v>
      </c>
      <c r="G44">
        <v>74</v>
      </c>
      <c r="H44">
        <v>384</v>
      </c>
      <c r="I44">
        <v>178</v>
      </c>
      <c r="J44">
        <v>44</v>
      </c>
      <c r="K44">
        <v>90</v>
      </c>
      <c r="L44">
        <v>360</v>
      </c>
    </row>
    <row r="45" spans="1:12" x14ac:dyDescent="0.25">
      <c r="A45" s="4">
        <v>44104</v>
      </c>
      <c r="B45">
        <v>8</v>
      </c>
      <c r="C45" t="s">
        <v>31</v>
      </c>
      <c r="D45">
        <v>105</v>
      </c>
      <c r="E45" s="1"/>
      <c r="F45">
        <v>2980</v>
      </c>
      <c r="G45">
        <v>74</v>
      </c>
      <c r="H45">
        <v>384</v>
      </c>
      <c r="I45">
        <v>178</v>
      </c>
      <c r="J45">
        <v>44</v>
      </c>
      <c r="K45">
        <v>90</v>
      </c>
      <c r="L45">
        <v>360</v>
      </c>
    </row>
    <row r="46" spans="1:12" x14ac:dyDescent="0.25">
      <c r="A46" s="4">
        <v>44105</v>
      </c>
      <c r="B46">
        <v>9</v>
      </c>
      <c r="C46" t="s">
        <v>30</v>
      </c>
      <c r="D46">
        <v>105</v>
      </c>
      <c r="E46" s="1"/>
      <c r="F46">
        <v>2348</v>
      </c>
      <c r="G46">
        <v>43</v>
      </c>
      <c r="H46">
        <v>308</v>
      </c>
      <c r="I46">
        <v>165</v>
      </c>
      <c r="J46">
        <v>44</v>
      </c>
      <c r="K46">
        <v>90</v>
      </c>
      <c r="L46">
        <v>360</v>
      </c>
    </row>
    <row r="47" spans="1:12" x14ac:dyDescent="0.25">
      <c r="A47" s="4">
        <v>44106</v>
      </c>
      <c r="B47">
        <v>10</v>
      </c>
      <c r="C47" t="s">
        <v>31</v>
      </c>
      <c r="D47">
        <v>105</v>
      </c>
      <c r="E47" s="1"/>
      <c r="F47">
        <v>2380</v>
      </c>
      <c r="G47">
        <v>59</v>
      </c>
      <c r="H47">
        <v>295</v>
      </c>
      <c r="I47">
        <v>154</v>
      </c>
      <c r="J47">
        <v>44</v>
      </c>
      <c r="K47">
        <v>90</v>
      </c>
      <c r="L47">
        <v>360</v>
      </c>
    </row>
    <row r="48" spans="1:12" x14ac:dyDescent="0.25">
      <c r="A48" s="4">
        <v>44107</v>
      </c>
      <c r="B48" t="s">
        <v>7</v>
      </c>
      <c r="C48" t="s">
        <v>30</v>
      </c>
      <c r="D48">
        <v>105</v>
      </c>
      <c r="E48" s="1"/>
      <c r="J48">
        <v>44</v>
      </c>
      <c r="K48">
        <v>90</v>
      </c>
      <c r="L48">
        <v>360</v>
      </c>
    </row>
    <row r="49" spans="1:12" x14ac:dyDescent="0.25">
      <c r="A49" s="4">
        <v>44108</v>
      </c>
      <c r="B49" t="s">
        <v>8</v>
      </c>
      <c r="C49" t="s">
        <v>31</v>
      </c>
      <c r="D49">
        <v>105</v>
      </c>
      <c r="E49" s="1"/>
      <c r="J49">
        <v>44</v>
      </c>
      <c r="K49">
        <v>90</v>
      </c>
      <c r="L49">
        <v>360</v>
      </c>
    </row>
    <row r="50" spans="1:12" x14ac:dyDescent="0.25">
      <c r="A50" s="9">
        <v>44095</v>
      </c>
      <c r="B50" t="s">
        <v>5</v>
      </c>
      <c r="C50" s="3" t="s">
        <v>31</v>
      </c>
      <c r="D50" s="8">
        <v>106</v>
      </c>
      <c r="E50" s="8"/>
      <c r="F50" s="10">
        <v>2293</v>
      </c>
      <c r="G50" s="10">
        <v>60</v>
      </c>
      <c r="H50" s="10">
        <v>258</v>
      </c>
      <c r="I50" s="10">
        <v>162</v>
      </c>
      <c r="J50" s="8">
        <v>44</v>
      </c>
      <c r="K50" s="8">
        <v>90</v>
      </c>
      <c r="L50" s="8">
        <v>360</v>
      </c>
    </row>
    <row r="51" spans="1:12" x14ac:dyDescent="0.25">
      <c r="A51" s="9">
        <v>44096</v>
      </c>
      <c r="B51" t="s">
        <v>6</v>
      </c>
      <c r="C51" s="3" t="s">
        <v>30</v>
      </c>
      <c r="D51" s="8">
        <v>106</v>
      </c>
      <c r="E51" s="8"/>
      <c r="F51" s="10">
        <v>2293</v>
      </c>
      <c r="G51" s="10">
        <v>60</v>
      </c>
      <c r="H51" s="10">
        <v>258</v>
      </c>
      <c r="I51" s="10">
        <v>162</v>
      </c>
      <c r="J51" s="8">
        <v>44</v>
      </c>
      <c r="K51" s="8">
        <v>90</v>
      </c>
      <c r="L51" s="8">
        <v>360</v>
      </c>
    </row>
    <row r="52" spans="1:12" x14ac:dyDescent="0.25">
      <c r="A52" s="9">
        <v>44097</v>
      </c>
      <c r="B52">
        <v>3</v>
      </c>
      <c r="C52" s="3" t="s">
        <v>31</v>
      </c>
      <c r="D52" s="8">
        <v>106</v>
      </c>
      <c r="E52" s="8"/>
      <c r="F52" s="10">
        <v>2901</v>
      </c>
      <c r="G52" s="10">
        <v>68</v>
      </c>
      <c r="H52" s="10">
        <v>349</v>
      </c>
      <c r="I52" s="10">
        <v>161</v>
      </c>
      <c r="J52" s="8">
        <v>44</v>
      </c>
      <c r="K52" s="8">
        <v>90</v>
      </c>
      <c r="L52" s="8">
        <v>360</v>
      </c>
    </row>
    <row r="53" spans="1:12" x14ac:dyDescent="0.25">
      <c r="A53" s="9">
        <v>44098</v>
      </c>
      <c r="B53">
        <v>4</v>
      </c>
      <c r="C53" s="3" t="s">
        <v>30</v>
      </c>
      <c r="D53" s="8">
        <v>106</v>
      </c>
      <c r="E53" s="8"/>
      <c r="F53" s="10">
        <v>3115</v>
      </c>
      <c r="G53" s="10">
        <v>74</v>
      </c>
      <c r="H53" s="10">
        <v>373</v>
      </c>
      <c r="I53" s="10">
        <v>175</v>
      </c>
      <c r="J53" s="8">
        <v>44</v>
      </c>
      <c r="K53" s="8">
        <v>90</v>
      </c>
      <c r="L53" s="8">
        <v>360</v>
      </c>
    </row>
    <row r="54" spans="1:12" x14ac:dyDescent="0.25">
      <c r="A54" s="9">
        <v>44099</v>
      </c>
      <c r="B54">
        <v>5</v>
      </c>
      <c r="C54" s="3" t="s">
        <v>31</v>
      </c>
      <c r="D54" s="8">
        <v>106</v>
      </c>
      <c r="E54" s="8"/>
      <c r="F54" s="10">
        <v>2723</v>
      </c>
      <c r="G54" s="10">
        <v>96</v>
      </c>
      <c r="H54" s="10">
        <v>310</v>
      </c>
      <c r="I54" s="10">
        <v>150</v>
      </c>
      <c r="J54" s="8">
        <v>44</v>
      </c>
      <c r="K54" s="8">
        <v>90</v>
      </c>
      <c r="L54" s="8">
        <v>360</v>
      </c>
    </row>
    <row r="55" spans="1:12" x14ac:dyDescent="0.25">
      <c r="A55" s="9">
        <v>44100</v>
      </c>
      <c r="B55">
        <v>6</v>
      </c>
      <c r="C55" s="3" t="s">
        <v>30</v>
      </c>
      <c r="D55" s="8">
        <v>106</v>
      </c>
      <c r="E55" s="8"/>
      <c r="F55" s="10">
        <v>2723</v>
      </c>
      <c r="G55" s="10">
        <v>96</v>
      </c>
      <c r="H55" s="10">
        <v>310</v>
      </c>
      <c r="I55" s="10">
        <v>150</v>
      </c>
      <c r="J55" s="8">
        <v>44</v>
      </c>
      <c r="K55" s="8">
        <v>90</v>
      </c>
      <c r="L55" s="8">
        <v>360</v>
      </c>
    </row>
    <row r="56" spans="1:12" x14ac:dyDescent="0.25">
      <c r="A56" s="9">
        <v>44101</v>
      </c>
      <c r="B56">
        <v>7</v>
      </c>
      <c r="C56" s="3" t="s">
        <v>31</v>
      </c>
      <c r="D56" s="8">
        <v>106</v>
      </c>
      <c r="E56" s="8"/>
      <c r="F56" s="10">
        <v>2288</v>
      </c>
      <c r="G56" s="10">
        <v>98</v>
      </c>
      <c r="H56" s="10">
        <v>228</v>
      </c>
      <c r="I56" s="10">
        <v>116</v>
      </c>
      <c r="J56" s="8">
        <v>44</v>
      </c>
      <c r="K56" s="8">
        <v>90</v>
      </c>
      <c r="L56" s="8">
        <v>360</v>
      </c>
    </row>
    <row r="57" spans="1:12" x14ac:dyDescent="0.25">
      <c r="A57" s="9">
        <v>44102</v>
      </c>
      <c r="B57">
        <v>8</v>
      </c>
      <c r="C57" s="3" t="s">
        <v>30</v>
      </c>
      <c r="D57" s="8">
        <v>106</v>
      </c>
      <c r="E57" s="8"/>
      <c r="F57" s="10">
        <v>2288</v>
      </c>
      <c r="G57" s="10">
        <v>98</v>
      </c>
      <c r="H57" s="10">
        <v>228</v>
      </c>
      <c r="I57" s="10">
        <v>116</v>
      </c>
      <c r="J57" s="8">
        <v>44</v>
      </c>
      <c r="K57" s="8">
        <v>90</v>
      </c>
      <c r="L57" s="8">
        <v>360</v>
      </c>
    </row>
    <row r="58" spans="1:12" x14ac:dyDescent="0.25">
      <c r="A58" s="9">
        <v>44103</v>
      </c>
      <c r="B58">
        <v>9</v>
      </c>
      <c r="C58" s="3" t="s">
        <v>31</v>
      </c>
      <c r="D58" s="8">
        <v>106</v>
      </c>
      <c r="E58" s="8"/>
      <c r="F58" s="10">
        <v>3196</v>
      </c>
      <c r="G58" s="10">
        <v>110</v>
      </c>
      <c r="H58" s="10">
        <v>365</v>
      </c>
      <c r="I58" s="10">
        <v>137</v>
      </c>
      <c r="J58" s="8">
        <v>44</v>
      </c>
      <c r="K58" s="8">
        <v>90</v>
      </c>
      <c r="L58" s="8">
        <v>360</v>
      </c>
    </row>
    <row r="59" spans="1:12" x14ac:dyDescent="0.25">
      <c r="A59" s="9">
        <v>44104</v>
      </c>
      <c r="B59">
        <v>10</v>
      </c>
      <c r="C59" s="3" t="s">
        <v>30</v>
      </c>
      <c r="D59" s="8">
        <v>106</v>
      </c>
      <c r="E59" s="8"/>
      <c r="F59" s="10">
        <v>3196</v>
      </c>
      <c r="G59" s="10">
        <v>110</v>
      </c>
      <c r="H59" s="10">
        <v>365</v>
      </c>
      <c r="I59" s="10">
        <v>137</v>
      </c>
      <c r="J59" s="8">
        <v>44</v>
      </c>
      <c r="K59" s="8">
        <v>90</v>
      </c>
      <c r="L59" s="8">
        <v>360</v>
      </c>
    </row>
    <row r="60" spans="1:12" x14ac:dyDescent="0.25">
      <c r="A60" s="9">
        <v>44105</v>
      </c>
      <c r="B60" t="s">
        <v>7</v>
      </c>
      <c r="C60" s="3" t="s">
        <v>31</v>
      </c>
      <c r="D60" s="8">
        <v>106</v>
      </c>
      <c r="E60" s="8"/>
      <c r="F60" s="10">
        <v>2603</v>
      </c>
      <c r="G60" s="10">
        <v>90</v>
      </c>
      <c r="H60" s="10">
        <v>287</v>
      </c>
      <c r="I60" s="10">
        <v>142</v>
      </c>
      <c r="J60" s="8">
        <v>44</v>
      </c>
      <c r="K60" s="8">
        <v>90</v>
      </c>
      <c r="L60" s="8">
        <v>360</v>
      </c>
    </row>
    <row r="61" spans="1:12" x14ac:dyDescent="0.25">
      <c r="A61" s="9">
        <v>44106</v>
      </c>
      <c r="B61" t="s">
        <v>8</v>
      </c>
      <c r="C61" s="3" t="s">
        <v>30</v>
      </c>
      <c r="D61" s="8">
        <v>106</v>
      </c>
      <c r="E61" s="8"/>
      <c r="F61" s="10">
        <v>2603</v>
      </c>
      <c r="G61" s="10">
        <v>90</v>
      </c>
      <c r="H61" s="10">
        <v>287</v>
      </c>
      <c r="I61" s="10">
        <v>142</v>
      </c>
      <c r="J61" s="8">
        <v>44</v>
      </c>
      <c r="K61" s="8">
        <v>90</v>
      </c>
      <c r="L61" s="8">
        <v>360</v>
      </c>
    </row>
    <row r="62" spans="1:12" x14ac:dyDescent="0.25">
      <c r="A62" s="2">
        <v>44095</v>
      </c>
      <c r="B62" t="s">
        <v>5</v>
      </c>
      <c r="C62" t="s">
        <v>31</v>
      </c>
      <c r="D62" s="3">
        <v>107</v>
      </c>
      <c r="E62" s="1" t="s">
        <v>0</v>
      </c>
      <c r="F62" s="1">
        <v>1056</v>
      </c>
      <c r="G62" s="1">
        <v>34.6</v>
      </c>
      <c r="H62" s="1">
        <v>109.6</v>
      </c>
      <c r="I62" s="1">
        <v>65.400000000000006</v>
      </c>
      <c r="J62" s="8">
        <v>44</v>
      </c>
      <c r="K62" s="1">
        <v>90</v>
      </c>
      <c r="L62" s="8">
        <v>360</v>
      </c>
    </row>
    <row r="63" spans="1:12" x14ac:dyDescent="0.25">
      <c r="A63" s="2">
        <v>44095</v>
      </c>
      <c r="B63" t="s">
        <v>5</v>
      </c>
      <c r="C63" t="s">
        <v>31</v>
      </c>
      <c r="D63" s="3">
        <v>107</v>
      </c>
      <c r="E63" s="1" t="s">
        <v>1</v>
      </c>
      <c r="F63" s="1">
        <v>360</v>
      </c>
      <c r="G63" s="1">
        <v>20.100000000000001</v>
      </c>
      <c r="H63" s="1">
        <v>8</v>
      </c>
      <c r="I63" s="1">
        <v>32.299999999999997</v>
      </c>
    </row>
    <row r="64" spans="1:12" x14ac:dyDescent="0.25">
      <c r="A64" s="2">
        <v>44095</v>
      </c>
      <c r="B64" t="s">
        <v>5</v>
      </c>
      <c r="C64" t="s">
        <v>31</v>
      </c>
      <c r="D64" s="3">
        <v>107</v>
      </c>
      <c r="E64" s="1" t="s">
        <v>2</v>
      </c>
      <c r="F64" s="1">
        <v>758.5</v>
      </c>
      <c r="G64" s="1">
        <v>4.3</v>
      </c>
      <c r="H64" s="1">
        <v>112.6</v>
      </c>
      <c r="I64" s="1">
        <v>61.8</v>
      </c>
    </row>
    <row r="65" spans="1:12" x14ac:dyDescent="0.25">
      <c r="A65" s="2">
        <v>44095</v>
      </c>
      <c r="B65" t="s">
        <v>5</v>
      </c>
      <c r="C65" t="s">
        <v>31</v>
      </c>
      <c r="D65" s="3">
        <v>107</v>
      </c>
      <c r="E65" s="1" t="s">
        <v>3</v>
      </c>
      <c r="F65" s="1">
        <v>117.5</v>
      </c>
      <c r="G65" s="1">
        <v>0</v>
      </c>
      <c r="H65" s="1">
        <v>27.5</v>
      </c>
      <c r="I65" s="1">
        <v>0.9</v>
      </c>
    </row>
    <row r="66" spans="1:12" x14ac:dyDescent="0.25">
      <c r="A66" s="2">
        <v>44096</v>
      </c>
      <c r="B66" t="s">
        <v>6</v>
      </c>
      <c r="C66" t="s">
        <v>30</v>
      </c>
      <c r="D66" s="3">
        <v>107</v>
      </c>
      <c r="E66" s="1" t="s">
        <v>0</v>
      </c>
      <c r="F66" s="1">
        <v>1056</v>
      </c>
      <c r="G66" s="1">
        <v>34.6</v>
      </c>
      <c r="H66" s="1">
        <v>109.6</v>
      </c>
      <c r="I66" s="1">
        <v>65.400000000000006</v>
      </c>
      <c r="J66" s="1">
        <v>44</v>
      </c>
      <c r="K66" s="1">
        <v>90</v>
      </c>
      <c r="L66" s="1">
        <v>360</v>
      </c>
    </row>
    <row r="67" spans="1:12" x14ac:dyDescent="0.25">
      <c r="A67" s="2">
        <v>44096</v>
      </c>
      <c r="B67" t="s">
        <v>6</v>
      </c>
      <c r="C67" t="s">
        <v>30</v>
      </c>
      <c r="D67" s="3">
        <v>107</v>
      </c>
      <c r="E67" s="1" t="s">
        <v>1</v>
      </c>
      <c r="F67" s="1">
        <v>360</v>
      </c>
      <c r="G67" s="1">
        <v>20.100000000000001</v>
      </c>
      <c r="H67" s="1">
        <v>8</v>
      </c>
      <c r="I67" s="1">
        <v>32.299999999999997</v>
      </c>
    </row>
    <row r="68" spans="1:12" x14ac:dyDescent="0.25">
      <c r="A68" s="2">
        <v>44096</v>
      </c>
      <c r="B68" t="s">
        <v>6</v>
      </c>
      <c r="C68" t="s">
        <v>30</v>
      </c>
      <c r="D68" s="3">
        <v>107</v>
      </c>
      <c r="E68" s="1" t="s">
        <v>2</v>
      </c>
      <c r="F68" s="1">
        <v>758.5</v>
      </c>
      <c r="G68" s="1">
        <v>4.3</v>
      </c>
      <c r="H68" s="1">
        <v>112.6</v>
      </c>
      <c r="I68" s="1">
        <v>61.8</v>
      </c>
    </row>
    <row r="69" spans="1:12" x14ac:dyDescent="0.25">
      <c r="A69" s="2">
        <v>44096</v>
      </c>
      <c r="B69" t="s">
        <v>6</v>
      </c>
      <c r="C69" t="s">
        <v>30</v>
      </c>
      <c r="D69" s="3">
        <v>107</v>
      </c>
      <c r="E69" s="1" t="s">
        <v>3</v>
      </c>
      <c r="F69" s="1">
        <v>117.5</v>
      </c>
      <c r="G69" s="1">
        <v>0</v>
      </c>
      <c r="H69" s="1">
        <v>27.5</v>
      </c>
      <c r="I69" s="1">
        <v>0.9</v>
      </c>
    </row>
    <row r="70" spans="1:12" x14ac:dyDescent="0.25">
      <c r="A70" s="2">
        <v>44097</v>
      </c>
      <c r="B70">
        <v>3</v>
      </c>
      <c r="C70" t="s">
        <v>31</v>
      </c>
      <c r="D70" s="3">
        <v>107</v>
      </c>
      <c r="E70" s="1" t="s">
        <v>0</v>
      </c>
      <c r="F70" s="1">
        <v>950</v>
      </c>
      <c r="G70" s="1">
        <v>50.1</v>
      </c>
      <c r="H70" s="1">
        <v>48</v>
      </c>
      <c r="I70" s="1">
        <v>69.900000000000006</v>
      </c>
      <c r="J70" s="1">
        <v>44</v>
      </c>
      <c r="K70" s="1">
        <v>90</v>
      </c>
      <c r="L70" s="1">
        <v>360</v>
      </c>
    </row>
    <row r="71" spans="1:12" x14ac:dyDescent="0.25">
      <c r="A71" s="2">
        <v>44097</v>
      </c>
      <c r="B71">
        <v>3</v>
      </c>
      <c r="C71" t="s">
        <v>31</v>
      </c>
      <c r="D71" s="3">
        <v>107</v>
      </c>
      <c r="E71" s="1" t="s">
        <v>1</v>
      </c>
      <c r="F71" s="1">
        <v>758.5</v>
      </c>
      <c r="G71" s="1">
        <v>4.3</v>
      </c>
      <c r="H71" s="1">
        <v>112.6</v>
      </c>
      <c r="I71" s="1">
        <v>61.8</v>
      </c>
    </row>
    <row r="72" spans="1:12" x14ac:dyDescent="0.25">
      <c r="A72" s="2">
        <v>44097</v>
      </c>
      <c r="B72">
        <v>3</v>
      </c>
      <c r="C72" t="s">
        <v>31</v>
      </c>
      <c r="D72" s="3">
        <v>107</v>
      </c>
      <c r="E72" s="1" t="s">
        <v>2</v>
      </c>
      <c r="F72" s="1">
        <v>658</v>
      </c>
      <c r="G72" s="1">
        <v>11.3</v>
      </c>
      <c r="H72" s="1">
        <v>111.9</v>
      </c>
      <c r="I72" s="1">
        <v>25.6</v>
      </c>
    </row>
    <row r="73" spans="1:12" x14ac:dyDescent="0.25">
      <c r="A73" s="2">
        <v>44097</v>
      </c>
      <c r="B73">
        <v>3</v>
      </c>
      <c r="C73" t="s">
        <v>31</v>
      </c>
      <c r="D73" s="3">
        <v>107</v>
      </c>
      <c r="E73" s="1" t="s">
        <v>3</v>
      </c>
      <c r="F73" s="1">
        <v>533.5</v>
      </c>
      <c r="G73" s="1">
        <v>1.8</v>
      </c>
      <c r="H73" s="1">
        <v>75.7</v>
      </c>
      <c r="I73" s="1">
        <v>1.5</v>
      </c>
    </row>
    <row r="74" spans="1:12" x14ac:dyDescent="0.25">
      <c r="A74" s="2">
        <v>44098</v>
      </c>
      <c r="B74">
        <v>4</v>
      </c>
      <c r="C74" t="s">
        <v>30</v>
      </c>
      <c r="D74" s="3">
        <v>107</v>
      </c>
      <c r="E74" s="1" t="s">
        <v>0</v>
      </c>
      <c r="F74" s="1">
        <v>950</v>
      </c>
      <c r="G74" s="1">
        <v>50.1</v>
      </c>
      <c r="H74" s="1">
        <v>48</v>
      </c>
      <c r="I74" s="1">
        <v>69.900000000000006</v>
      </c>
      <c r="J74" s="1">
        <v>44</v>
      </c>
      <c r="K74" s="1">
        <v>90</v>
      </c>
      <c r="L74" s="1">
        <v>360</v>
      </c>
    </row>
    <row r="75" spans="1:12" x14ac:dyDescent="0.25">
      <c r="A75" s="2">
        <v>44098</v>
      </c>
      <c r="B75">
        <v>4</v>
      </c>
      <c r="C75" t="s">
        <v>30</v>
      </c>
      <c r="D75" s="3">
        <v>107</v>
      </c>
      <c r="E75" s="1" t="s">
        <v>1</v>
      </c>
      <c r="F75" s="1">
        <v>758.5</v>
      </c>
      <c r="G75" s="1">
        <v>4.3</v>
      </c>
      <c r="H75" s="1">
        <v>112.6</v>
      </c>
      <c r="I75" s="1">
        <v>61.8</v>
      </c>
    </row>
    <row r="76" spans="1:12" x14ac:dyDescent="0.25">
      <c r="A76" s="2">
        <v>44098</v>
      </c>
      <c r="B76">
        <v>4</v>
      </c>
      <c r="C76" t="s">
        <v>30</v>
      </c>
      <c r="D76" s="3">
        <v>107</v>
      </c>
      <c r="E76" s="1" t="s">
        <v>2</v>
      </c>
      <c r="F76" s="1">
        <v>1072</v>
      </c>
      <c r="G76" s="1">
        <v>17.3</v>
      </c>
      <c r="H76" s="1">
        <v>135.9</v>
      </c>
      <c r="I76" s="1">
        <v>39.200000000000003</v>
      </c>
    </row>
    <row r="77" spans="1:12" x14ac:dyDescent="0.25">
      <c r="A77" s="2">
        <v>44098</v>
      </c>
      <c r="B77">
        <v>4</v>
      </c>
      <c r="C77" t="s">
        <v>30</v>
      </c>
      <c r="D77" s="3">
        <v>107</v>
      </c>
      <c r="E77" s="1" t="s">
        <v>3</v>
      </c>
      <c r="F77" s="1">
        <v>333.5</v>
      </c>
      <c r="G77" s="1">
        <v>1.8</v>
      </c>
      <c r="H77" s="1">
        <v>75.7</v>
      </c>
      <c r="I77" s="1">
        <v>1.5</v>
      </c>
    </row>
    <row r="78" spans="1:12" x14ac:dyDescent="0.25">
      <c r="A78" s="2">
        <v>44099</v>
      </c>
      <c r="B78">
        <v>5</v>
      </c>
      <c r="C78" t="s">
        <v>31</v>
      </c>
      <c r="D78" s="3">
        <v>107</v>
      </c>
      <c r="E78" s="1" t="s">
        <v>0</v>
      </c>
      <c r="F78" s="1">
        <v>726.5</v>
      </c>
      <c r="G78" s="1">
        <v>24</v>
      </c>
      <c r="H78" s="1">
        <v>93.3</v>
      </c>
      <c r="I78" s="1">
        <v>30.6</v>
      </c>
      <c r="J78" s="1">
        <v>44</v>
      </c>
      <c r="K78" s="1">
        <v>90</v>
      </c>
      <c r="L78" s="1">
        <v>360</v>
      </c>
    </row>
    <row r="79" spans="1:12" x14ac:dyDescent="0.25">
      <c r="A79" s="2">
        <v>44099</v>
      </c>
      <c r="B79">
        <v>5</v>
      </c>
      <c r="C79" t="s">
        <v>31</v>
      </c>
      <c r="D79" s="3">
        <v>107</v>
      </c>
      <c r="E79" s="1" t="s">
        <v>4</v>
      </c>
      <c r="F79" s="1">
        <v>692</v>
      </c>
      <c r="G79" s="1">
        <v>32.4</v>
      </c>
      <c r="H79" s="1">
        <v>52</v>
      </c>
      <c r="I79" s="1">
        <v>48</v>
      </c>
    </row>
    <row r="80" spans="1:12" x14ac:dyDescent="0.25">
      <c r="A80" s="2">
        <v>44099</v>
      </c>
      <c r="B80">
        <v>5</v>
      </c>
      <c r="C80" t="s">
        <v>31</v>
      </c>
      <c r="D80" s="3">
        <v>107</v>
      </c>
      <c r="E80" s="1" t="s">
        <v>2</v>
      </c>
      <c r="F80" s="1">
        <v>692</v>
      </c>
      <c r="G80" s="1">
        <v>32.4</v>
      </c>
      <c r="H80" s="1">
        <v>52</v>
      </c>
      <c r="I80" s="1">
        <v>48</v>
      </c>
    </row>
    <row r="81" spans="1:12" x14ac:dyDescent="0.25">
      <c r="A81" s="2">
        <v>44099</v>
      </c>
      <c r="B81">
        <v>5</v>
      </c>
      <c r="C81" t="s">
        <v>31</v>
      </c>
      <c r="D81" s="3">
        <v>107</v>
      </c>
      <c r="E81" s="1" t="s">
        <v>3</v>
      </c>
      <c r="F81" s="1">
        <v>611.5</v>
      </c>
      <c r="G81" s="1">
        <v>8.1</v>
      </c>
      <c r="H81" s="1">
        <v>112.2</v>
      </c>
      <c r="I81" s="1">
        <v>21.9</v>
      </c>
    </row>
    <row r="82" spans="1:12" x14ac:dyDescent="0.25">
      <c r="A82" s="2">
        <v>44100</v>
      </c>
      <c r="B82">
        <v>6</v>
      </c>
      <c r="C82" t="s">
        <v>30</v>
      </c>
      <c r="D82" s="3">
        <v>107</v>
      </c>
      <c r="E82" s="1" t="s">
        <v>0</v>
      </c>
      <c r="F82" s="1">
        <v>726.5</v>
      </c>
      <c r="G82" s="1">
        <v>24</v>
      </c>
      <c r="H82" s="1">
        <v>93.3</v>
      </c>
      <c r="I82" s="1">
        <v>30.6</v>
      </c>
      <c r="J82" s="1">
        <v>44</v>
      </c>
      <c r="K82" s="1">
        <v>90</v>
      </c>
      <c r="L82" s="1">
        <v>360</v>
      </c>
    </row>
    <row r="83" spans="1:12" x14ac:dyDescent="0.25">
      <c r="A83" s="2">
        <v>44100</v>
      </c>
      <c r="B83">
        <v>6</v>
      </c>
      <c r="C83" t="s">
        <v>30</v>
      </c>
      <c r="D83" s="3">
        <v>107</v>
      </c>
      <c r="E83" s="1" t="s">
        <v>4</v>
      </c>
      <c r="F83" s="1">
        <v>692</v>
      </c>
      <c r="G83" s="1">
        <v>32.4</v>
      </c>
      <c r="H83" s="1">
        <v>52</v>
      </c>
      <c r="I83" s="1">
        <v>48</v>
      </c>
    </row>
    <row r="84" spans="1:12" x14ac:dyDescent="0.25">
      <c r="A84" s="2">
        <v>44100</v>
      </c>
      <c r="B84">
        <v>6</v>
      </c>
      <c r="C84" t="s">
        <v>30</v>
      </c>
      <c r="D84" s="3">
        <v>107</v>
      </c>
      <c r="E84" s="1" t="s">
        <v>2</v>
      </c>
      <c r="F84" s="1">
        <v>692</v>
      </c>
      <c r="G84" s="1">
        <v>32.4</v>
      </c>
      <c r="H84" s="1">
        <v>52</v>
      </c>
      <c r="I84" s="1">
        <v>48</v>
      </c>
    </row>
    <row r="85" spans="1:12" x14ac:dyDescent="0.25">
      <c r="A85" s="2">
        <v>44100</v>
      </c>
      <c r="B85">
        <v>6</v>
      </c>
      <c r="C85" t="s">
        <v>30</v>
      </c>
      <c r="D85" s="3">
        <v>107</v>
      </c>
      <c r="E85" s="1" t="s">
        <v>3</v>
      </c>
      <c r="F85" s="1">
        <v>611.5</v>
      </c>
      <c r="G85" s="1">
        <v>8.1</v>
      </c>
      <c r="H85" s="1">
        <v>112.2</v>
      </c>
      <c r="I85" s="1">
        <v>21.9</v>
      </c>
      <c r="J85" s="8"/>
      <c r="K85" s="8"/>
      <c r="L85" s="8"/>
    </row>
    <row r="86" spans="1:12" x14ac:dyDescent="0.25">
      <c r="A86" s="2">
        <v>44101</v>
      </c>
      <c r="B86">
        <v>7</v>
      </c>
      <c r="C86" t="s">
        <v>31</v>
      </c>
      <c r="D86" s="3">
        <v>107</v>
      </c>
      <c r="E86" s="1" t="s">
        <v>0</v>
      </c>
      <c r="F86" s="1">
        <v>1149.5</v>
      </c>
      <c r="G86" s="1">
        <v>43.1</v>
      </c>
      <c r="H86" s="1">
        <v>137.5</v>
      </c>
      <c r="I86" s="1">
        <v>45.4</v>
      </c>
      <c r="J86" s="1">
        <v>44</v>
      </c>
      <c r="K86" s="1">
        <v>90</v>
      </c>
      <c r="L86" s="1">
        <v>360</v>
      </c>
    </row>
    <row r="87" spans="1:12" x14ac:dyDescent="0.25">
      <c r="A87" s="2">
        <v>44101</v>
      </c>
      <c r="B87">
        <v>7</v>
      </c>
      <c r="C87" t="s">
        <v>31</v>
      </c>
      <c r="D87" s="3">
        <v>107</v>
      </c>
      <c r="E87" s="1" t="s">
        <v>4</v>
      </c>
      <c r="F87" s="1">
        <v>360</v>
      </c>
      <c r="G87" s="1">
        <v>20.100000000000001</v>
      </c>
      <c r="H87" s="1">
        <v>8</v>
      </c>
      <c r="I87" s="1">
        <v>32.299999999999997</v>
      </c>
    </row>
    <row r="88" spans="1:12" x14ac:dyDescent="0.25">
      <c r="A88" s="2">
        <v>44101</v>
      </c>
      <c r="B88">
        <v>7</v>
      </c>
      <c r="C88" t="s">
        <v>31</v>
      </c>
      <c r="D88" s="3">
        <v>107</v>
      </c>
      <c r="E88" s="1" t="s">
        <v>2</v>
      </c>
      <c r="F88" s="1">
        <v>714</v>
      </c>
      <c r="G88" s="1">
        <v>33</v>
      </c>
      <c r="H88" s="1">
        <v>72</v>
      </c>
      <c r="I88" s="1">
        <v>36</v>
      </c>
      <c r="J88" s="8"/>
      <c r="K88" s="8"/>
      <c r="L88" s="8"/>
    </row>
    <row r="89" spans="1:12" x14ac:dyDescent="0.25">
      <c r="A89" s="2">
        <v>44101</v>
      </c>
      <c r="B89">
        <v>7</v>
      </c>
      <c r="C89" t="s">
        <v>31</v>
      </c>
      <c r="D89" s="3">
        <v>107</v>
      </c>
      <c r="E89" s="1" t="s">
        <v>3</v>
      </c>
      <c r="F89" s="1">
        <v>64</v>
      </c>
      <c r="G89" s="1">
        <v>1.8</v>
      </c>
      <c r="H89" s="1">
        <v>11.2</v>
      </c>
      <c r="I89" s="1">
        <v>0.6</v>
      </c>
    </row>
    <row r="90" spans="1:12" x14ac:dyDescent="0.25">
      <c r="A90" s="2">
        <v>44102</v>
      </c>
      <c r="B90">
        <v>8</v>
      </c>
      <c r="C90" t="s">
        <v>30</v>
      </c>
      <c r="D90" s="3">
        <v>107</v>
      </c>
      <c r="E90" s="1" t="s">
        <v>0</v>
      </c>
      <c r="F90" s="1">
        <v>1149.5</v>
      </c>
      <c r="G90" s="1">
        <v>43.1</v>
      </c>
      <c r="H90" s="1">
        <v>137.5</v>
      </c>
      <c r="I90" s="1">
        <v>45.4</v>
      </c>
      <c r="J90" s="1">
        <v>44</v>
      </c>
      <c r="K90" s="1">
        <v>90</v>
      </c>
      <c r="L90" s="1">
        <v>360</v>
      </c>
    </row>
    <row r="91" spans="1:12" x14ac:dyDescent="0.25">
      <c r="A91" s="2">
        <v>44102</v>
      </c>
      <c r="B91">
        <v>8</v>
      </c>
      <c r="C91" t="s">
        <v>30</v>
      </c>
      <c r="D91" s="3">
        <v>107</v>
      </c>
      <c r="E91" s="1" t="s">
        <v>4</v>
      </c>
      <c r="F91" s="1">
        <v>360</v>
      </c>
      <c r="G91" s="1">
        <v>20.100000000000001</v>
      </c>
      <c r="H91" s="1">
        <v>8</v>
      </c>
      <c r="I91" s="1">
        <v>32.299999999999997</v>
      </c>
    </row>
    <row r="92" spans="1:12" x14ac:dyDescent="0.25">
      <c r="A92" s="2">
        <v>44102</v>
      </c>
      <c r="B92">
        <v>8</v>
      </c>
      <c r="C92" t="s">
        <v>30</v>
      </c>
      <c r="D92" s="3">
        <v>107</v>
      </c>
      <c r="E92" s="1" t="s">
        <v>2</v>
      </c>
      <c r="F92" s="1">
        <v>714</v>
      </c>
      <c r="G92" s="1">
        <v>33</v>
      </c>
      <c r="H92" s="1">
        <v>72</v>
      </c>
      <c r="I92" s="1">
        <v>36</v>
      </c>
      <c r="J92" s="8"/>
      <c r="K92" s="8"/>
      <c r="L92" s="8"/>
    </row>
    <row r="93" spans="1:12" x14ac:dyDescent="0.25">
      <c r="A93" s="2">
        <v>44102</v>
      </c>
      <c r="B93">
        <v>8</v>
      </c>
      <c r="C93" t="s">
        <v>30</v>
      </c>
      <c r="D93" s="3">
        <v>107</v>
      </c>
      <c r="E93" s="1" t="s">
        <v>3</v>
      </c>
      <c r="F93" s="1">
        <v>64</v>
      </c>
      <c r="G93" s="1">
        <v>1.8</v>
      </c>
      <c r="H93" s="1">
        <v>11.2</v>
      </c>
      <c r="I93" s="1">
        <v>0.6</v>
      </c>
    </row>
    <row r="94" spans="1:12" x14ac:dyDescent="0.25">
      <c r="A94" s="2">
        <v>44103</v>
      </c>
      <c r="B94">
        <v>9</v>
      </c>
      <c r="C94" t="s">
        <v>31</v>
      </c>
      <c r="D94" s="3">
        <v>107</v>
      </c>
      <c r="E94" s="1" t="s">
        <v>0</v>
      </c>
      <c r="F94" s="1">
        <v>1732</v>
      </c>
      <c r="G94" s="1">
        <v>72</v>
      </c>
      <c r="H94" s="1">
        <v>188</v>
      </c>
      <c r="I94" s="1">
        <v>70.599999999999994</v>
      </c>
      <c r="J94" s="1">
        <v>44</v>
      </c>
      <c r="K94" s="1">
        <v>90</v>
      </c>
      <c r="L94" s="1">
        <v>360</v>
      </c>
    </row>
    <row r="95" spans="1:12" x14ac:dyDescent="0.25">
      <c r="A95" s="2">
        <v>44103</v>
      </c>
      <c r="B95">
        <v>9</v>
      </c>
      <c r="C95" t="s">
        <v>31</v>
      </c>
      <c r="D95" s="3">
        <v>107</v>
      </c>
      <c r="E95" s="1" t="s">
        <v>2</v>
      </c>
      <c r="F95" s="1">
        <v>1074</v>
      </c>
      <c r="G95" s="1">
        <v>37.299999999999997</v>
      </c>
      <c r="H95" s="1">
        <v>117.6</v>
      </c>
      <c r="I95" s="1">
        <v>62.7</v>
      </c>
    </row>
    <row r="96" spans="1:12" x14ac:dyDescent="0.25">
      <c r="A96" s="2">
        <v>44103</v>
      </c>
      <c r="B96" s="8">
        <v>9</v>
      </c>
      <c r="C96" s="8" t="s">
        <v>31</v>
      </c>
      <c r="D96" s="3">
        <v>107</v>
      </c>
      <c r="E96" s="1" t="s">
        <v>3</v>
      </c>
      <c r="F96" s="1">
        <v>390</v>
      </c>
      <c r="G96" s="1">
        <v>1</v>
      </c>
      <c r="H96" s="1">
        <v>59.5</v>
      </c>
      <c r="I96" s="1">
        <v>3</v>
      </c>
      <c r="J96" s="8"/>
      <c r="K96" s="8"/>
      <c r="L96" s="8"/>
    </row>
    <row r="97" spans="1:12" x14ac:dyDescent="0.25">
      <c r="A97" s="2">
        <v>44104</v>
      </c>
      <c r="B97" s="8">
        <v>10</v>
      </c>
      <c r="C97" s="8" t="s">
        <v>30</v>
      </c>
      <c r="D97" s="3">
        <v>107</v>
      </c>
      <c r="E97" s="1" t="s">
        <v>0</v>
      </c>
      <c r="F97" s="1">
        <v>1732</v>
      </c>
      <c r="G97" s="1">
        <v>72</v>
      </c>
      <c r="H97" s="1">
        <v>188</v>
      </c>
      <c r="I97" s="1">
        <v>70.599999999999994</v>
      </c>
      <c r="J97" s="1">
        <v>44</v>
      </c>
      <c r="K97" s="1">
        <v>90</v>
      </c>
      <c r="L97" s="1">
        <v>360</v>
      </c>
    </row>
    <row r="98" spans="1:12" x14ac:dyDescent="0.25">
      <c r="A98" s="2">
        <v>44104</v>
      </c>
      <c r="B98" s="8">
        <v>10</v>
      </c>
      <c r="C98" s="8" t="s">
        <v>30</v>
      </c>
      <c r="D98" s="3">
        <v>107</v>
      </c>
      <c r="E98" s="1" t="s">
        <v>2</v>
      </c>
      <c r="F98" s="1">
        <v>1074</v>
      </c>
      <c r="G98" s="1">
        <v>37.299999999999997</v>
      </c>
      <c r="H98" s="1">
        <v>117.6</v>
      </c>
      <c r="I98" s="1">
        <v>62.7</v>
      </c>
    </row>
    <row r="99" spans="1:12" x14ac:dyDescent="0.25">
      <c r="A99" s="2">
        <v>44104</v>
      </c>
      <c r="B99" s="8">
        <v>10</v>
      </c>
      <c r="C99" s="8" t="s">
        <v>30</v>
      </c>
      <c r="D99" s="3">
        <v>107</v>
      </c>
      <c r="E99" s="1" t="s">
        <v>3</v>
      </c>
      <c r="F99" s="1">
        <v>390</v>
      </c>
      <c r="G99" s="1">
        <v>1</v>
      </c>
      <c r="H99" s="1">
        <v>59.5</v>
      </c>
      <c r="I99" s="1">
        <v>3</v>
      </c>
    </row>
    <row r="100" spans="1:12" x14ac:dyDescent="0.25">
      <c r="A100" s="2">
        <v>44105</v>
      </c>
      <c r="B100" s="8" t="s">
        <v>7</v>
      </c>
      <c r="C100" s="8" t="s">
        <v>31</v>
      </c>
      <c r="D100" s="3">
        <v>107</v>
      </c>
      <c r="E100" s="1" t="s">
        <v>0</v>
      </c>
      <c r="F100" s="1">
        <v>1051</v>
      </c>
      <c r="G100" s="1">
        <v>33.1</v>
      </c>
      <c r="H100" s="1">
        <v>134.19999999999999</v>
      </c>
      <c r="I100" s="1">
        <v>44.4</v>
      </c>
      <c r="J100" s="1">
        <v>44</v>
      </c>
      <c r="K100" s="1">
        <v>90</v>
      </c>
      <c r="L100" s="1">
        <v>360</v>
      </c>
    </row>
    <row r="101" spans="1:12" x14ac:dyDescent="0.25">
      <c r="A101" s="2">
        <v>44105</v>
      </c>
      <c r="B101" s="8" t="s">
        <v>7</v>
      </c>
      <c r="C101" s="8" t="s">
        <v>31</v>
      </c>
      <c r="D101" s="3">
        <v>107</v>
      </c>
      <c r="E101" s="1" t="s">
        <v>4</v>
      </c>
      <c r="F101" s="1">
        <v>360</v>
      </c>
      <c r="G101" s="1">
        <v>20.100000000000001</v>
      </c>
      <c r="H101" s="1">
        <v>8</v>
      </c>
      <c r="I101" s="1">
        <v>32.299999999999997</v>
      </c>
    </row>
    <row r="102" spans="1:12" x14ac:dyDescent="0.25">
      <c r="A102" s="2">
        <v>44105</v>
      </c>
      <c r="B102" s="8" t="s">
        <v>7</v>
      </c>
      <c r="C102" s="8" t="s">
        <v>31</v>
      </c>
      <c r="D102" s="3">
        <v>107</v>
      </c>
      <c r="E102" s="1" t="s">
        <v>2</v>
      </c>
      <c r="F102" s="1">
        <v>1074</v>
      </c>
      <c r="G102" s="1">
        <v>37.299999999999997</v>
      </c>
      <c r="H102" s="1">
        <v>117.6</v>
      </c>
      <c r="I102" s="1">
        <v>62.7</v>
      </c>
    </row>
    <row r="103" spans="1:12" x14ac:dyDescent="0.25">
      <c r="A103" s="2">
        <v>44105</v>
      </c>
      <c r="B103" s="8" t="s">
        <v>7</v>
      </c>
      <c r="C103" s="8" t="s">
        <v>31</v>
      </c>
      <c r="D103" s="3">
        <v>107</v>
      </c>
      <c r="E103" s="1" t="s">
        <v>3</v>
      </c>
      <c r="F103" s="1">
        <v>117.5</v>
      </c>
      <c r="G103" s="1">
        <v>0</v>
      </c>
      <c r="H103" s="1">
        <v>27.5</v>
      </c>
      <c r="I103" s="1">
        <v>0.9</v>
      </c>
    </row>
    <row r="104" spans="1:12" x14ac:dyDescent="0.25">
      <c r="A104" s="2">
        <v>44106</v>
      </c>
      <c r="B104" s="8" t="s">
        <v>8</v>
      </c>
      <c r="C104" s="8" t="s">
        <v>30</v>
      </c>
      <c r="D104" s="3">
        <v>107</v>
      </c>
      <c r="E104" s="1" t="s">
        <v>0</v>
      </c>
      <c r="F104" s="1">
        <v>1051</v>
      </c>
      <c r="G104" s="1">
        <v>33.1</v>
      </c>
      <c r="H104" s="1">
        <v>134.19999999999999</v>
      </c>
      <c r="I104" s="1">
        <v>44.4</v>
      </c>
      <c r="J104" s="1">
        <v>44</v>
      </c>
      <c r="K104" s="1">
        <v>90</v>
      </c>
      <c r="L104" s="1">
        <v>360</v>
      </c>
    </row>
    <row r="105" spans="1:12" x14ac:dyDescent="0.25">
      <c r="A105" s="2">
        <v>44106</v>
      </c>
      <c r="B105" s="8" t="s">
        <v>8</v>
      </c>
      <c r="C105" s="8" t="s">
        <v>30</v>
      </c>
      <c r="D105" s="3">
        <v>107</v>
      </c>
      <c r="E105" s="1" t="s">
        <v>4</v>
      </c>
      <c r="F105" s="1">
        <v>360</v>
      </c>
      <c r="G105" s="1">
        <v>20.100000000000001</v>
      </c>
      <c r="H105" s="1">
        <v>8</v>
      </c>
      <c r="I105" s="1">
        <v>32.299999999999997</v>
      </c>
    </row>
    <row r="106" spans="1:12" x14ac:dyDescent="0.25">
      <c r="A106" s="2">
        <v>44106</v>
      </c>
      <c r="B106" s="8" t="s">
        <v>8</v>
      </c>
      <c r="C106" s="8" t="s">
        <v>30</v>
      </c>
      <c r="D106" s="3">
        <v>107</v>
      </c>
      <c r="E106" s="1" t="s">
        <v>2</v>
      </c>
      <c r="F106" s="1">
        <v>1074</v>
      </c>
      <c r="G106" s="1">
        <v>37.299999999999997</v>
      </c>
      <c r="H106" s="1">
        <v>117.6</v>
      </c>
      <c r="I106" s="1">
        <v>62.7</v>
      </c>
    </row>
    <row r="107" spans="1:12" x14ac:dyDescent="0.25">
      <c r="A107" s="2">
        <v>44106</v>
      </c>
      <c r="B107" s="8" t="s">
        <v>8</v>
      </c>
      <c r="C107" s="8" t="s">
        <v>30</v>
      </c>
      <c r="D107" s="3">
        <v>107</v>
      </c>
      <c r="E107" s="1" t="s">
        <v>3</v>
      </c>
      <c r="F107" s="1">
        <v>117.5</v>
      </c>
      <c r="G107" s="1">
        <v>0</v>
      </c>
      <c r="H107" s="1">
        <v>27.5</v>
      </c>
      <c r="I107" s="1">
        <v>0.9</v>
      </c>
    </row>
    <row r="108" spans="1:12" x14ac:dyDescent="0.25">
      <c r="A108" s="2">
        <v>44109</v>
      </c>
      <c r="B108" s="1" t="s">
        <v>5</v>
      </c>
      <c r="C108" s="1" t="s">
        <v>30</v>
      </c>
      <c r="D108" s="3">
        <v>108</v>
      </c>
      <c r="E108" s="1" t="s">
        <v>0</v>
      </c>
      <c r="F108" s="1">
        <v>260</v>
      </c>
      <c r="G108" s="1">
        <v>2</v>
      </c>
      <c r="H108" s="1">
        <v>4</v>
      </c>
      <c r="I108" s="1">
        <v>60</v>
      </c>
      <c r="J108" s="1">
        <v>44</v>
      </c>
      <c r="K108" s="1">
        <v>90</v>
      </c>
      <c r="L108" s="1">
        <v>360</v>
      </c>
    </row>
    <row r="109" spans="1:12" x14ac:dyDescent="0.25">
      <c r="A109" s="2">
        <v>44109</v>
      </c>
      <c r="B109" s="1" t="s">
        <v>5</v>
      </c>
      <c r="C109" s="1" t="s">
        <v>30</v>
      </c>
      <c r="D109" s="3">
        <v>108</v>
      </c>
      <c r="E109" s="1" t="s">
        <v>1</v>
      </c>
      <c r="F109" s="1">
        <v>680</v>
      </c>
      <c r="G109" s="1">
        <v>18</v>
      </c>
      <c r="H109" s="1">
        <v>88</v>
      </c>
      <c r="I109" s="1">
        <v>40</v>
      </c>
    </row>
    <row r="110" spans="1:12" x14ac:dyDescent="0.25">
      <c r="A110" s="2">
        <v>44109</v>
      </c>
      <c r="B110" s="1" t="s">
        <v>5</v>
      </c>
      <c r="C110" s="1" t="s">
        <v>30</v>
      </c>
      <c r="D110" s="3">
        <v>108</v>
      </c>
      <c r="E110" s="1" t="s">
        <v>2</v>
      </c>
      <c r="F110" s="1">
        <v>680</v>
      </c>
      <c r="G110" s="1">
        <v>30</v>
      </c>
      <c r="H110" s="1">
        <v>26</v>
      </c>
      <c r="I110" s="1">
        <v>76</v>
      </c>
    </row>
    <row r="111" spans="1:12" x14ac:dyDescent="0.25">
      <c r="A111" s="2">
        <v>44109</v>
      </c>
      <c r="B111" s="1" t="s">
        <v>5</v>
      </c>
      <c r="C111" s="1" t="s">
        <v>30</v>
      </c>
      <c r="D111" s="3">
        <v>108</v>
      </c>
      <c r="E111" s="1" t="s">
        <v>3</v>
      </c>
      <c r="F111" s="1">
        <v>446</v>
      </c>
      <c r="G111" s="1">
        <v>14.9</v>
      </c>
      <c r="H111" s="1">
        <v>79.400000000000006</v>
      </c>
      <c r="I111" s="1">
        <v>5.8</v>
      </c>
    </row>
    <row r="112" spans="1:12" x14ac:dyDescent="0.25">
      <c r="A112" s="2">
        <v>44110</v>
      </c>
      <c r="B112" s="1" t="s">
        <v>6</v>
      </c>
      <c r="C112" s="1" t="s">
        <v>31</v>
      </c>
      <c r="D112" s="3">
        <v>108</v>
      </c>
      <c r="E112" s="1" t="s">
        <v>0</v>
      </c>
      <c r="F112" s="1">
        <v>260</v>
      </c>
      <c r="G112" s="1">
        <v>2</v>
      </c>
      <c r="H112" s="1">
        <v>4</v>
      </c>
      <c r="I112" s="1">
        <v>60</v>
      </c>
      <c r="J112" s="1">
        <v>44</v>
      </c>
      <c r="K112" s="1">
        <v>90</v>
      </c>
      <c r="L112" s="1">
        <v>360</v>
      </c>
    </row>
    <row r="113" spans="1:12" x14ac:dyDescent="0.25">
      <c r="A113" s="2">
        <v>44110</v>
      </c>
      <c r="B113" s="1" t="s">
        <v>6</v>
      </c>
      <c r="C113" s="1" t="s">
        <v>31</v>
      </c>
      <c r="D113" s="3">
        <v>108</v>
      </c>
      <c r="E113" s="1" t="s">
        <v>1</v>
      </c>
      <c r="F113" s="1">
        <v>680</v>
      </c>
      <c r="G113" s="1">
        <v>18</v>
      </c>
      <c r="H113" s="1">
        <v>88</v>
      </c>
      <c r="I113" s="1">
        <v>40</v>
      </c>
    </row>
    <row r="114" spans="1:12" x14ac:dyDescent="0.25">
      <c r="A114" s="2">
        <v>44110</v>
      </c>
      <c r="B114" s="1" t="s">
        <v>6</v>
      </c>
      <c r="C114" s="1" t="s">
        <v>31</v>
      </c>
      <c r="D114" s="3">
        <v>108</v>
      </c>
      <c r="E114" s="1" t="s">
        <v>2</v>
      </c>
      <c r="F114" s="1">
        <v>1251.5</v>
      </c>
      <c r="G114" s="1">
        <v>85.3</v>
      </c>
      <c r="H114" s="1">
        <v>22.4</v>
      </c>
      <c r="I114" s="1">
        <v>42.3</v>
      </c>
    </row>
    <row r="115" spans="1:12" x14ac:dyDescent="0.25">
      <c r="A115" s="2">
        <v>44110</v>
      </c>
      <c r="B115" s="1" t="s">
        <v>6</v>
      </c>
      <c r="C115" s="1" t="s">
        <v>31</v>
      </c>
      <c r="D115" s="3">
        <v>108</v>
      </c>
      <c r="E115" s="1" t="s">
        <v>3</v>
      </c>
      <c r="F115" s="1">
        <v>186</v>
      </c>
      <c r="G115" s="1">
        <v>0.9</v>
      </c>
      <c r="H115" s="1">
        <v>47.4</v>
      </c>
      <c r="I115" s="1">
        <v>1.8</v>
      </c>
      <c r="J115" s="8"/>
      <c r="K115" s="8"/>
      <c r="L115" s="8"/>
    </row>
    <row r="116" spans="1:12" x14ac:dyDescent="0.25">
      <c r="A116" s="2">
        <v>44111</v>
      </c>
      <c r="B116" s="1">
        <v>3</v>
      </c>
      <c r="C116" s="1" t="s">
        <v>30</v>
      </c>
      <c r="D116" s="3">
        <v>108</v>
      </c>
      <c r="E116" s="1" t="s">
        <v>0</v>
      </c>
      <c r="F116" s="1">
        <v>260</v>
      </c>
      <c r="G116" s="1">
        <v>2</v>
      </c>
      <c r="H116" s="1">
        <v>4</v>
      </c>
      <c r="I116" s="1">
        <v>60</v>
      </c>
      <c r="J116" s="1">
        <v>44</v>
      </c>
      <c r="K116" s="1">
        <v>90</v>
      </c>
      <c r="L116" s="1">
        <v>360</v>
      </c>
    </row>
    <row r="117" spans="1:12" x14ac:dyDescent="0.25">
      <c r="A117" s="2">
        <v>44111</v>
      </c>
      <c r="B117" s="1">
        <v>3</v>
      </c>
      <c r="C117" s="1" t="s">
        <v>30</v>
      </c>
      <c r="D117" s="3">
        <v>108</v>
      </c>
      <c r="E117" s="1" t="s">
        <v>1</v>
      </c>
      <c r="F117" s="1">
        <v>507.5</v>
      </c>
      <c r="G117" s="1">
        <v>19.3</v>
      </c>
      <c r="H117" s="1">
        <v>39.6</v>
      </c>
      <c r="I117" s="1">
        <v>57.3</v>
      </c>
      <c r="J117" s="8"/>
      <c r="K117" s="8"/>
      <c r="L117" s="8"/>
    </row>
    <row r="118" spans="1:12" x14ac:dyDescent="0.25">
      <c r="A118" s="2">
        <v>44111</v>
      </c>
      <c r="B118" s="1">
        <v>3</v>
      </c>
      <c r="C118" s="1" t="s">
        <v>30</v>
      </c>
      <c r="D118" s="3">
        <v>108</v>
      </c>
      <c r="E118" s="1" t="s">
        <v>2</v>
      </c>
      <c r="F118" s="1">
        <v>658</v>
      </c>
      <c r="G118" s="1">
        <v>10.199999999999999</v>
      </c>
      <c r="H118" s="1">
        <v>114.8</v>
      </c>
      <c r="I118" s="1">
        <v>20.399999999999999</v>
      </c>
    </row>
    <row r="119" spans="1:12" x14ac:dyDescent="0.25">
      <c r="A119" s="2">
        <v>44111</v>
      </c>
      <c r="B119" s="1">
        <v>3</v>
      </c>
      <c r="C119" s="1" t="s">
        <v>30</v>
      </c>
      <c r="D119" s="3">
        <v>108</v>
      </c>
      <c r="E119" s="1" t="s">
        <v>3</v>
      </c>
      <c r="F119" s="1">
        <v>189</v>
      </c>
      <c r="G119" s="1">
        <v>7.4</v>
      </c>
      <c r="H119" s="1">
        <v>14</v>
      </c>
      <c r="I119" s="1">
        <v>20</v>
      </c>
    </row>
    <row r="120" spans="1:12" x14ac:dyDescent="0.25">
      <c r="A120" s="2">
        <v>44112</v>
      </c>
      <c r="B120" s="1">
        <v>4</v>
      </c>
      <c r="C120" s="1" t="s">
        <v>31</v>
      </c>
      <c r="D120" s="3">
        <v>108</v>
      </c>
      <c r="E120" s="1" t="s">
        <v>0</v>
      </c>
      <c r="F120" s="1">
        <v>260</v>
      </c>
      <c r="G120" s="1">
        <v>2</v>
      </c>
      <c r="H120" s="1">
        <v>4</v>
      </c>
      <c r="I120" s="1">
        <v>60</v>
      </c>
      <c r="J120" s="1">
        <v>44</v>
      </c>
      <c r="K120" s="1">
        <v>90</v>
      </c>
      <c r="L120" s="1">
        <v>360</v>
      </c>
    </row>
    <row r="121" spans="1:12" x14ac:dyDescent="0.25">
      <c r="A121" s="2">
        <v>44112</v>
      </c>
      <c r="B121" s="1">
        <v>4</v>
      </c>
      <c r="C121" s="1" t="s">
        <v>31</v>
      </c>
      <c r="D121" s="3">
        <v>108</v>
      </c>
      <c r="E121" s="1" t="s">
        <v>1</v>
      </c>
      <c r="F121" s="1">
        <v>1258.5</v>
      </c>
      <c r="G121" s="1">
        <v>85.3</v>
      </c>
      <c r="H121" s="1">
        <v>23.8</v>
      </c>
      <c r="I121" s="1">
        <v>43</v>
      </c>
    </row>
    <row r="122" spans="1:12" x14ac:dyDescent="0.25">
      <c r="A122" s="2">
        <v>44112</v>
      </c>
      <c r="B122" s="1">
        <v>4</v>
      </c>
      <c r="C122" s="1" t="s">
        <v>31</v>
      </c>
      <c r="D122" s="3">
        <v>108</v>
      </c>
      <c r="E122" s="1" t="s">
        <v>2</v>
      </c>
      <c r="F122" s="1">
        <v>1611</v>
      </c>
      <c r="G122" s="1">
        <v>99.1</v>
      </c>
      <c r="H122" s="1">
        <v>64.599999999999994</v>
      </c>
      <c r="I122" s="1">
        <v>140</v>
      </c>
    </row>
    <row r="123" spans="1:12" x14ac:dyDescent="0.25">
      <c r="A123" s="2">
        <v>44112</v>
      </c>
      <c r="B123" s="1">
        <v>4</v>
      </c>
      <c r="C123" s="1" t="s">
        <v>31</v>
      </c>
      <c r="D123" s="3">
        <v>108</v>
      </c>
      <c r="E123" s="1" t="s">
        <v>3</v>
      </c>
      <c r="F123" s="1">
        <v>189</v>
      </c>
      <c r="G123" s="1">
        <v>7.4</v>
      </c>
      <c r="H123" s="1">
        <v>14</v>
      </c>
      <c r="I123" s="1">
        <v>20</v>
      </c>
    </row>
    <row r="124" spans="1:12" x14ac:dyDescent="0.25">
      <c r="A124" s="2">
        <v>44113</v>
      </c>
      <c r="B124" s="1">
        <v>5</v>
      </c>
      <c r="C124" s="1" t="s">
        <v>30</v>
      </c>
      <c r="D124" s="3">
        <v>108</v>
      </c>
      <c r="E124" s="1" t="s">
        <v>0</v>
      </c>
      <c r="F124" s="1">
        <v>260</v>
      </c>
      <c r="G124" s="1">
        <v>2</v>
      </c>
      <c r="H124" s="1">
        <v>4</v>
      </c>
      <c r="I124" s="1">
        <v>60</v>
      </c>
      <c r="J124" s="1">
        <v>44</v>
      </c>
      <c r="K124" s="1">
        <v>90</v>
      </c>
      <c r="L124" s="1">
        <v>360</v>
      </c>
    </row>
    <row r="125" spans="1:12" x14ac:dyDescent="0.25">
      <c r="A125" s="2">
        <v>44113</v>
      </c>
      <c r="B125" s="1">
        <v>5</v>
      </c>
      <c r="C125" s="1" t="s">
        <v>30</v>
      </c>
      <c r="D125" s="3">
        <v>108</v>
      </c>
      <c r="E125" s="1" t="s">
        <v>1</v>
      </c>
      <c r="F125" s="1">
        <v>48</v>
      </c>
      <c r="G125" s="1">
        <v>0.3</v>
      </c>
      <c r="H125" s="1">
        <v>4.7</v>
      </c>
      <c r="I125" s="1">
        <v>6.7</v>
      </c>
    </row>
    <row r="126" spans="1:12" x14ac:dyDescent="0.25">
      <c r="A126" s="2">
        <v>44113</v>
      </c>
      <c r="B126" s="1">
        <v>5</v>
      </c>
      <c r="C126" s="1" t="s">
        <v>30</v>
      </c>
      <c r="D126" s="3">
        <v>108</v>
      </c>
      <c r="E126" s="1" t="s">
        <v>2</v>
      </c>
      <c r="F126" s="1">
        <v>800</v>
      </c>
      <c r="G126" s="1">
        <v>30</v>
      </c>
      <c r="H126" s="1">
        <v>100</v>
      </c>
      <c r="I126" s="1">
        <v>20</v>
      </c>
    </row>
    <row r="127" spans="1:12" x14ac:dyDescent="0.25">
      <c r="A127" s="2">
        <v>44114</v>
      </c>
      <c r="B127" s="1">
        <v>6</v>
      </c>
      <c r="C127" s="1" t="s">
        <v>31</v>
      </c>
      <c r="D127" s="3">
        <v>108</v>
      </c>
      <c r="E127" s="1" t="s">
        <v>0</v>
      </c>
      <c r="F127" s="1">
        <v>260</v>
      </c>
      <c r="G127" s="1">
        <v>2</v>
      </c>
      <c r="H127" s="1">
        <v>4</v>
      </c>
      <c r="I127" s="1">
        <v>60</v>
      </c>
      <c r="J127" s="1">
        <v>44</v>
      </c>
      <c r="K127" s="1">
        <v>90</v>
      </c>
      <c r="L127" s="1">
        <v>360</v>
      </c>
    </row>
    <row r="128" spans="1:12" x14ac:dyDescent="0.25">
      <c r="A128" s="2">
        <v>44114</v>
      </c>
      <c r="B128" s="1">
        <v>6</v>
      </c>
      <c r="C128" s="1" t="s">
        <v>31</v>
      </c>
      <c r="D128" s="3">
        <v>108</v>
      </c>
      <c r="E128" s="1" t="s">
        <v>2</v>
      </c>
      <c r="F128" s="1">
        <v>658</v>
      </c>
      <c r="G128" s="1">
        <v>10.199999999999999</v>
      </c>
      <c r="H128" s="1">
        <v>114.8</v>
      </c>
      <c r="I128" s="1">
        <v>20.399999999999999</v>
      </c>
      <c r="J128" s="8"/>
      <c r="K128" s="8"/>
      <c r="L128" s="8"/>
    </row>
    <row r="129" spans="1:12" x14ac:dyDescent="0.25">
      <c r="A129" s="2">
        <v>44115</v>
      </c>
      <c r="B129" s="1">
        <v>7</v>
      </c>
      <c r="C129" s="1" t="s">
        <v>30</v>
      </c>
      <c r="D129" s="3">
        <v>108</v>
      </c>
      <c r="E129" s="1" t="s">
        <v>0</v>
      </c>
      <c r="F129" s="1">
        <v>260</v>
      </c>
      <c r="G129" s="1">
        <v>2</v>
      </c>
      <c r="H129" s="1">
        <v>4</v>
      </c>
      <c r="I129" s="1">
        <v>60</v>
      </c>
      <c r="J129" s="1">
        <v>44</v>
      </c>
      <c r="K129" s="1">
        <v>90</v>
      </c>
      <c r="L129" s="1">
        <v>360</v>
      </c>
    </row>
    <row r="130" spans="1:12" x14ac:dyDescent="0.25">
      <c r="A130" s="2">
        <v>44115</v>
      </c>
      <c r="B130" s="1">
        <v>7</v>
      </c>
      <c r="C130" s="1" t="s">
        <v>30</v>
      </c>
      <c r="D130" s="3">
        <v>108</v>
      </c>
      <c r="E130" s="1" t="s">
        <v>1</v>
      </c>
      <c r="F130" s="1">
        <v>48</v>
      </c>
      <c r="G130" s="1">
        <v>0.3</v>
      </c>
      <c r="H130" s="1">
        <v>4.7</v>
      </c>
      <c r="I130" s="1">
        <v>6.7</v>
      </c>
    </row>
    <row r="131" spans="1:12" x14ac:dyDescent="0.25">
      <c r="A131" s="2">
        <v>44115</v>
      </c>
      <c r="B131" s="1">
        <v>7</v>
      </c>
      <c r="C131" s="1" t="s">
        <v>30</v>
      </c>
      <c r="D131" s="3">
        <v>108</v>
      </c>
      <c r="E131" s="1" t="s">
        <v>2</v>
      </c>
      <c r="F131" s="1">
        <v>1251.5</v>
      </c>
      <c r="G131" s="1">
        <v>85.3</v>
      </c>
      <c r="H131" s="1">
        <v>22.4</v>
      </c>
      <c r="I131" s="1">
        <v>42.3</v>
      </c>
    </row>
    <row r="132" spans="1:12" x14ac:dyDescent="0.25">
      <c r="A132" s="2">
        <v>44116</v>
      </c>
      <c r="B132" s="1">
        <v>8</v>
      </c>
      <c r="C132" s="1" t="s">
        <v>31</v>
      </c>
      <c r="D132" s="3">
        <v>108</v>
      </c>
      <c r="E132" s="1" t="s">
        <v>0</v>
      </c>
      <c r="F132" s="1">
        <v>260</v>
      </c>
      <c r="G132" s="1">
        <v>2</v>
      </c>
      <c r="H132" s="1">
        <v>4</v>
      </c>
      <c r="I132" s="1">
        <v>60</v>
      </c>
      <c r="J132" s="1">
        <v>44</v>
      </c>
      <c r="K132" s="1">
        <v>90</v>
      </c>
      <c r="L132" s="1">
        <v>360</v>
      </c>
    </row>
    <row r="133" spans="1:12" x14ac:dyDescent="0.25">
      <c r="A133" s="2">
        <v>44116</v>
      </c>
      <c r="B133" s="1">
        <v>8</v>
      </c>
      <c r="C133" s="1" t="s">
        <v>31</v>
      </c>
      <c r="D133" s="3">
        <v>108</v>
      </c>
      <c r="E133" s="1" t="s">
        <v>1</v>
      </c>
      <c r="F133" s="1">
        <v>48</v>
      </c>
      <c r="G133" s="1">
        <v>0.3</v>
      </c>
      <c r="H133" s="1">
        <v>4.7</v>
      </c>
      <c r="I133" s="1">
        <v>6.7</v>
      </c>
    </row>
    <row r="134" spans="1:12" x14ac:dyDescent="0.25">
      <c r="A134" s="2">
        <v>44116</v>
      </c>
      <c r="B134" s="1">
        <v>8</v>
      </c>
      <c r="C134" s="1" t="s">
        <v>31</v>
      </c>
      <c r="D134" s="3">
        <v>108</v>
      </c>
      <c r="E134" s="1" t="s">
        <v>2</v>
      </c>
      <c r="F134" s="1">
        <v>658</v>
      </c>
      <c r="G134" s="1">
        <v>10.199999999999999</v>
      </c>
      <c r="H134" s="1">
        <v>114.8</v>
      </c>
      <c r="I134" s="1">
        <v>20.399999999999999</v>
      </c>
    </row>
    <row r="135" spans="1:12" x14ac:dyDescent="0.25">
      <c r="A135" s="2">
        <v>44116</v>
      </c>
      <c r="B135" s="1">
        <v>8</v>
      </c>
      <c r="C135" s="1" t="s">
        <v>31</v>
      </c>
      <c r="D135" s="3">
        <v>108</v>
      </c>
      <c r="E135" s="1" t="s">
        <v>3</v>
      </c>
      <c r="F135" s="1">
        <v>480</v>
      </c>
      <c r="G135" s="1">
        <v>23.8</v>
      </c>
      <c r="H135" s="1">
        <v>63.6</v>
      </c>
      <c r="I135" s="1">
        <v>2.8</v>
      </c>
    </row>
    <row r="136" spans="1:12" x14ac:dyDescent="0.25">
      <c r="A136" s="2">
        <v>44117</v>
      </c>
      <c r="B136" s="1">
        <v>9</v>
      </c>
      <c r="C136" s="1" t="s">
        <v>30</v>
      </c>
      <c r="D136" s="3">
        <v>108</v>
      </c>
      <c r="E136" s="1" t="s">
        <v>0</v>
      </c>
      <c r="F136" s="1">
        <v>260</v>
      </c>
      <c r="G136" s="1">
        <v>2</v>
      </c>
      <c r="H136" s="1">
        <v>4</v>
      </c>
      <c r="I136" s="1">
        <v>60</v>
      </c>
      <c r="J136" s="1">
        <v>44</v>
      </c>
      <c r="K136" s="1">
        <v>90</v>
      </c>
      <c r="L136" s="1">
        <v>360</v>
      </c>
    </row>
    <row r="137" spans="1:12" x14ac:dyDescent="0.25">
      <c r="A137" s="2">
        <v>44117</v>
      </c>
      <c r="B137" s="1">
        <v>9</v>
      </c>
      <c r="C137" s="1" t="s">
        <v>30</v>
      </c>
      <c r="D137" s="3">
        <v>108</v>
      </c>
      <c r="E137" s="1" t="s">
        <v>1</v>
      </c>
      <c r="F137" s="1">
        <v>248</v>
      </c>
      <c r="G137" s="1">
        <v>4</v>
      </c>
      <c r="H137" s="1">
        <v>44</v>
      </c>
      <c r="I137" s="1">
        <v>4</v>
      </c>
    </row>
    <row r="138" spans="1:12" x14ac:dyDescent="0.25">
      <c r="A138" s="2">
        <v>44117</v>
      </c>
      <c r="B138" s="1">
        <v>9</v>
      </c>
      <c r="C138" s="1" t="s">
        <v>30</v>
      </c>
      <c r="D138" s="3">
        <v>108</v>
      </c>
      <c r="E138" s="1" t="s">
        <v>2</v>
      </c>
      <c r="F138" s="1">
        <v>840.9</v>
      </c>
      <c r="G138" s="1">
        <v>43.6</v>
      </c>
      <c r="H138" s="1">
        <v>77.099999999999994</v>
      </c>
      <c r="I138" s="1">
        <v>33.5</v>
      </c>
    </row>
    <row r="139" spans="1:12" x14ac:dyDescent="0.25">
      <c r="A139" s="2">
        <v>44117</v>
      </c>
      <c r="B139" s="1">
        <v>9</v>
      </c>
      <c r="C139" s="1" t="s">
        <v>30</v>
      </c>
      <c r="D139" s="3">
        <v>108</v>
      </c>
      <c r="E139" s="1" t="s">
        <v>3</v>
      </c>
      <c r="F139" s="1">
        <v>636</v>
      </c>
      <c r="G139" s="1">
        <v>17.399999999999999</v>
      </c>
      <c r="H139" s="1">
        <v>88</v>
      </c>
      <c r="I139" s="1">
        <v>34</v>
      </c>
      <c r="J139" s="8"/>
      <c r="K139" s="8"/>
      <c r="L139" s="8"/>
    </row>
    <row r="140" spans="1:12" x14ac:dyDescent="0.25">
      <c r="A140" s="2">
        <v>44118</v>
      </c>
      <c r="B140" s="1">
        <v>10</v>
      </c>
      <c r="C140" s="1" t="s">
        <v>31</v>
      </c>
      <c r="D140" s="3">
        <v>108</v>
      </c>
      <c r="E140" s="1" t="s">
        <v>0</v>
      </c>
      <c r="F140" s="1">
        <v>260</v>
      </c>
      <c r="G140" s="1">
        <v>2</v>
      </c>
      <c r="H140" s="1">
        <v>4</v>
      </c>
      <c r="I140" s="1">
        <v>60</v>
      </c>
      <c r="J140" s="1">
        <v>44</v>
      </c>
      <c r="K140" s="1">
        <v>90</v>
      </c>
      <c r="L140" s="1">
        <v>360</v>
      </c>
    </row>
    <row r="141" spans="1:12" x14ac:dyDescent="0.25">
      <c r="A141" s="2">
        <v>44118</v>
      </c>
      <c r="B141" s="1">
        <v>10</v>
      </c>
      <c r="C141" s="1" t="s">
        <v>31</v>
      </c>
      <c r="D141" s="3">
        <v>108</v>
      </c>
      <c r="E141" s="1" t="s">
        <v>1</v>
      </c>
      <c r="F141" s="1">
        <v>48</v>
      </c>
      <c r="G141" s="1">
        <v>0.3</v>
      </c>
      <c r="H141" s="1">
        <v>4.7</v>
      </c>
      <c r="I141" s="1">
        <v>6.7</v>
      </c>
    </row>
    <row r="142" spans="1:12" x14ac:dyDescent="0.25">
      <c r="A142" s="2">
        <v>44118</v>
      </c>
      <c r="B142" s="1">
        <v>10</v>
      </c>
      <c r="C142" s="1" t="s">
        <v>31</v>
      </c>
      <c r="D142" s="3">
        <v>108</v>
      </c>
      <c r="E142" s="1" t="s">
        <v>2</v>
      </c>
      <c r="F142" s="1">
        <v>966</v>
      </c>
      <c r="G142" s="1">
        <v>29.2</v>
      </c>
      <c r="H142" s="1">
        <v>114.8</v>
      </c>
      <c r="I142" s="1">
        <v>54.4</v>
      </c>
    </row>
    <row r="143" spans="1:12" x14ac:dyDescent="0.25">
      <c r="A143" s="2">
        <v>44118</v>
      </c>
      <c r="B143" s="1">
        <v>10</v>
      </c>
      <c r="C143" s="1" t="s">
        <v>31</v>
      </c>
      <c r="D143" s="3">
        <v>108</v>
      </c>
      <c r="E143" s="1" t="s">
        <v>3</v>
      </c>
      <c r="F143" s="1">
        <v>220</v>
      </c>
      <c r="G143" s="1">
        <v>0</v>
      </c>
      <c r="H143" s="1">
        <v>56</v>
      </c>
      <c r="I143" s="1">
        <v>2</v>
      </c>
      <c r="J143" s="8"/>
      <c r="K143" s="8"/>
      <c r="L143" s="8"/>
    </row>
    <row r="144" spans="1:12" x14ac:dyDescent="0.25">
      <c r="A144" s="2">
        <v>44119</v>
      </c>
      <c r="B144" s="1" t="s">
        <v>7</v>
      </c>
      <c r="C144" s="1" t="s">
        <v>30</v>
      </c>
      <c r="D144" s="3">
        <v>108</v>
      </c>
      <c r="E144" s="1" t="s">
        <v>0</v>
      </c>
      <c r="F144" s="1">
        <v>260</v>
      </c>
      <c r="G144" s="1">
        <v>2</v>
      </c>
      <c r="H144" s="1">
        <v>4</v>
      </c>
      <c r="I144" s="1">
        <v>60</v>
      </c>
      <c r="J144" s="1">
        <v>44</v>
      </c>
      <c r="K144" s="1">
        <v>90</v>
      </c>
      <c r="L144" s="1">
        <v>360</v>
      </c>
    </row>
    <row r="145" spans="1:12" x14ac:dyDescent="0.25">
      <c r="A145" s="2">
        <v>44119</v>
      </c>
      <c r="B145" s="1" t="s">
        <v>7</v>
      </c>
      <c r="C145" s="1" t="s">
        <v>30</v>
      </c>
      <c r="D145" s="3">
        <v>108</v>
      </c>
      <c r="E145" s="1" t="s">
        <v>1</v>
      </c>
      <c r="F145" s="1">
        <v>590.9</v>
      </c>
      <c r="G145" s="1">
        <v>18.2</v>
      </c>
      <c r="H145" s="1">
        <v>84.1</v>
      </c>
      <c r="I145" s="1">
        <v>19.8</v>
      </c>
    </row>
    <row r="146" spans="1:12" x14ac:dyDescent="0.25">
      <c r="A146" s="2">
        <v>44119</v>
      </c>
      <c r="B146" s="1" t="s">
        <v>7</v>
      </c>
      <c r="C146" s="1" t="s">
        <v>30</v>
      </c>
      <c r="D146" s="3">
        <v>108</v>
      </c>
      <c r="E146" s="1" t="s">
        <v>2</v>
      </c>
      <c r="F146" s="1">
        <v>800</v>
      </c>
      <c r="G146" s="1">
        <v>30</v>
      </c>
      <c r="H146" s="1">
        <v>100</v>
      </c>
      <c r="I146" s="1">
        <v>20</v>
      </c>
    </row>
    <row r="147" spans="1:12" x14ac:dyDescent="0.25">
      <c r="A147" s="2">
        <v>44119</v>
      </c>
      <c r="B147" s="1" t="s">
        <v>7</v>
      </c>
      <c r="C147" s="1" t="s">
        <v>30</v>
      </c>
      <c r="D147" s="3">
        <v>108</v>
      </c>
      <c r="E147" s="1" t="s">
        <v>3</v>
      </c>
      <c r="F147" s="1">
        <v>97.2</v>
      </c>
      <c r="G147" s="1">
        <v>0</v>
      </c>
      <c r="H147" s="1">
        <v>23.1</v>
      </c>
      <c r="I147" s="1">
        <v>0.5</v>
      </c>
    </row>
    <row r="148" spans="1:12" x14ac:dyDescent="0.25">
      <c r="A148" s="2">
        <v>44120</v>
      </c>
      <c r="B148" s="1" t="s">
        <v>8</v>
      </c>
      <c r="C148" s="1" t="s">
        <v>31</v>
      </c>
      <c r="D148" s="3">
        <v>108</v>
      </c>
      <c r="E148" s="1" t="s">
        <v>0</v>
      </c>
      <c r="F148" s="1">
        <v>260</v>
      </c>
      <c r="G148" s="1">
        <v>2</v>
      </c>
      <c r="H148" s="1">
        <v>4</v>
      </c>
      <c r="I148" s="1">
        <v>60</v>
      </c>
      <c r="J148" s="1">
        <v>44</v>
      </c>
      <c r="K148" s="1">
        <v>90</v>
      </c>
      <c r="L148" s="1">
        <v>360</v>
      </c>
    </row>
    <row r="149" spans="1:12" x14ac:dyDescent="0.25">
      <c r="A149" s="2">
        <v>44120</v>
      </c>
      <c r="B149" s="1" t="s">
        <v>8</v>
      </c>
      <c r="C149" s="1" t="s">
        <v>31</v>
      </c>
      <c r="D149" s="3">
        <v>108</v>
      </c>
      <c r="E149" s="1" t="s">
        <v>1</v>
      </c>
      <c r="F149" s="1">
        <v>286.2</v>
      </c>
      <c r="G149" s="1">
        <v>7.4</v>
      </c>
      <c r="H149" s="1">
        <v>37.1</v>
      </c>
      <c r="I149" s="1">
        <v>20.5</v>
      </c>
    </row>
    <row r="150" spans="1:12" x14ac:dyDescent="0.25">
      <c r="A150" s="2">
        <v>44120</v>
      </c>
      <c r="B150" s="1" t="s">
        <v>8</v>
      </c>
      <c r="C150" s="1" t="s">
        <v>31</v>
      </c>
      <c r="D150" s="3">
        <v>108</v>
      </c>
      <c r="E150" s="1" t="s">
        <v>2</v>
      </c>
      <c r="F150" s="1">
        <v>1251.5</v>
      </c>
      <c r="G150" s="1">
        <v>85.3</v>
      </c>
      <c r="H150" s="1">
        <v>22.4</v>
      </c>
      <c r="I150" s="1">
        <v>42.3</v>
      </c>
    </row>
    <row r="151" spans="1:12" x14ac:dyDescent="0.25">
      <c r="A151" s="5" t="s">
        <v>9</v>
      </c>
      <c r="B151" t="s">
        <v>5</v>
      </c>
      <c r="C151" s="1" t="s">
        <v>31</v>
      </c>
      <c r="D151">
        <v>109</v>
      </c>
      <c r="E151" s="5" t="s">
        <v>0</v>
      </c>
      <c r="F151" s="6">
        <v>187.5</v>
      </c>
      <c r="G151" s="6">
        <v>0.9</v>
      </c>
      <c r="H151" s="6">
        <v>2</v>
      </c>
      <c r="I151" s="6">
        <v>43</v>
      </c>
      <c r="J151" s="6">
        <v>44</v>
      </c>
      <c r="K151" s="6">
        <v>90</v>
      </c>
      <c r="L151" s="1">
        <v>360</v>
      </c>
    </row>
    <row r="152" spans="1:12" x14ac:dyDescent="0.25">
      <c r="A152" s="5" t="s">
        <v>9</v>
      </c>
      <c r="B152" t="s">
        <v>5</v>
      </c>
      <c r="C152" s="1" t="s">
        <v>31</v>
      </c>
      <c r="D152">
        <v>109</v>
      </c>
      <c r="E152" s="5" t="s">
        <v>1</v>
      </c>
      <c r="F152" s="6">
        <v>1230.7</v>
      </c>
      <c r="G152" s="6">
        <v>75.900000000000006</v>
      </c>
      <c r="H152" s="6">
        <v>75.7</v>
      </c>
      <c r="I152" s="6">
        <v>62</v>
      </c>
      <c r="J152" s="6"/>
      <c r="K152" s="8"/>
      <c r="L152" s="8"/>
    </row>
    <row r="153" spans="1:12" x14ac:dyDescent="0.25">
      <c r="A153" s="5" t="s">
        <v>9</v>
      </c>
      <c r="B153" t="s">
        <v>5</v>
      </c>
      <c r="C153" s="1" t="s">
        <v>31</v>
      </c>
      <c r="D153">
        <v>109</v>
      </c>
      <c r="E153" s="5" t="s">
        <v>3</v>
      </c>
      <c r="F153" s="6">
        <v>521</v>
      </c>
      <c r="G153" s="6">
        <v>20.5</v>
      </c>
      <c r="H153" s="6">
        <v>94.2</v>
      </c>
      <c r="I153" s="6">
        <v>15</v>
      </c>
    </row>
    <row r="154" spans="1:12" x14ac:dyDescent="0.25">
      <c r="A154" s="5" t="s">
        <v>9</v>
      </c>
      <c r="B154" t="s">
        <v>5</v>
      </c>
      <c r="C154" s="1" t="s">
        <v>31</v>
      </c>
      <c r="D154">
        <v>109</v>
      </c>
      <c r="E154" s="5" t="s">
        <v>2</v>
      </c>
      <c r="F154" s="6">
        <v>427.2</v>
      </c>
      <c r="G154" s="6">
        <v>19.600000000000001</v>
      </c>
      <c r="H154" s="6">
        <v>33.4</v>
      </c>
      <c r="I154" s="6">
        <v>26.5</v>
      </c>
    </row>
    <row r="155" spans="1:12" x14ac:dyDescent="0.25">
      <c r="A155" s="5" t="s">
        <v>10</v>
      </c>
      <c r="B155" t="s">
        <v>6</v>
      </c>
      <c r="C155" s="1" t="s">
        <v>30</v>
      </c>
      <c r="D155">
        <v>109</v>
      </c>
      <c r="E155" s="5" t="s">
        <v>0</v>
      </c>
      <c r="F155" s="6">
        <v>187.5</v>
      </c>
      <c r="G155" s="6">
        <v>0.9</v>
      </c>
      <c r="H155" s="6">
        <v>2</v>
      </c>
      <c r="I155" s="6">
        <v>43</v>
      </c>
      <c r="J155" s="6">
        <v>44</v>
      </c>
      <c r="K155" s="6">
        <v>90</v>
      </c>
      <c r="L155" s="1">
        <v>360</v>
      </c>
    </row>
    <row r="156" spans="1:12" x14ac:dyDescent="0.25">
      <c r="A156" s="5" t="s">
        <v>10</v>
      </c>
      <c r="B156" t="s">
        <v>6</v>
      </c>
      <c r="C156" s="1" t="s">
        <v>30</v>
      </c>
      <c r="D156">
        <v>109</v>
      </c>
      <c r="E156" s="5" t="s">
        <v>1</v>
      </c>
      <c r="F156" s="6">
        <v>757.5</v>
      </c>
      <c r="G156" s="6">
        <v>31.7</v>
      </c>
      <c r="H156" s="6">
        <v>69.7</v>
      </c>
      <c r="I156" s="6">
        <v>41.8</v>
      </c>
    </row>
    <row r="157" spans="1:12" x14ac:dyDescent="0.25">
      <c r="A157" s="5" t="s">
        <v>10</v>
      </c>
      <c r="B157" t="s">
        <v>6</v>
      </c>
      <c r="C157" s="1" t="s">
        <v>30</v>
      </c>
      <c r="D157">
        <v>109</v>
      </c>
      <c r="E157" s="5" t="s">
        <v>2</v>
      </c>
      <c r="F157" s="6">
        <v>1037.5</v>
      </c>
      <c r="G157" s="6">
        <v>64</v>
      </c>
      <c r="H157" s="6">
        <v>77.099999999999994</v>
      </c>
      <c r="I157" s="6">
        <v>34.299999999999997</v>
      </c>
      <c r="J157" s="8"/>
      <c r="K157" s="8"/>
      <c r="L157" s="8"/>
    </row>
    <row r="158" spans="1:12" x14ac:dyDescent="0.25">
      <c r="A158" s="5" t="s">
        <v>10</v>
      </c>
      <c r="B158" t="s">
        <v>6</v>
      </c>
      <c r="C158" s="1" t="s">
        <v>30</v>
      </c>
      <c r="D158">
        <v>109</v>
      </c>
      <c r="E158" s="5" t="s">
        <v>3</v>
      </c>
      <c r="F158" s="6">
        <v>379</v>
      </c>
      <c r="G158" s="6">
        <v>14</v>
      </c>
      <c r="H158" s="6">
        <v>42.2</v>
      </c>
      <c r="I158" s="6">
        <v>21.5</v>
      </c>
    </row>
    <row r="159" spans="1:12" x14ac:dyDescent="0.25">
      <c r="A159" s="5" t="s">
        <v>10</v>
      </c>
      <c r="B159" t="s">
        <v>6</v>
      </c>
      <c r="C159" s="1" t="s">
        <v>30</v>
      </c>
      <c r="D159">
        <v>109</v>
      </c>
      <c r="E159" s="5" t="s">
        <v>2</v>
      </c>
      <c r="F159" s="6">
        <v>54</v>
      </c>
      <c r="G159" s="6">
        <v>0.2</v>
      </c>
      <c r="H159" s="6">
        <v>10.1</v>
      </c>
      <c r="I159" s="6">
        <v>1</v>
      </c>
    </row>
    <row r="160" spans="1:12" x14ac:dyDescent="0.25">
      <c r="A160" s="5" t="s">
        <v>11</v>
      </c>
      <c r="B160">
        <v>3</v>
      </c>
      <c r="C160" s="1" t="s">
        <v>31</v>
      </c>
      <c r="D160">
        <v>109</v>
      </c>
      <c r="E160" s="5" t="s">
        <v>0</v>
      </c>
      <c r="F160" s="6">
        <v>187.5</v>
      </c>
      <c r="G160" s="6">
        <v>0.9</v>
      </c>
      <c r="H160" s="6">
        <v>2</v>
      </c>
      <c r="I160" s="6">
        <v>43</v>
      </c>
      <c r="J160" s="6">
        <v>44</v>
      </c>
      <c r="K160" s="6">
        <v>90</v>
      </c>
      <c r="L160" s="1">
        <v>360</v>
      </c>
    </row>
    <row r="161" spans="1:12" x14ac:dyDescent="0.25">
      <c r="A161" s="5" t="s">
        <v>11</v>
      </c>
      <c r="B161">
        <v>3</v>
      </c>
      <c r="C161" s="1" t="s">
        <v>31</v>
      </c>
      <c r="D161">
        <v>109</v>
      </c>
      <c r="E161" s="5" t="s">
        <v>1</v>
      </c>
      <c r="F161" s="6">
        <v>897.7</v>
      </c>
      <c r="G161" s="6">
        <v>39.200000000000003</v>
      </c>
      <c r="H161" s="6">
        <v>105</v>
      </c>
      <c r="I161" s="6">
        <v>30.2</v>
      </c>
    </row>
    <row r="162" spans="1:12" x14ac:dyDescent="0.25">
      <c r="A162" s="5" t="s">
        <v>11</v>
      </c>
      <c r="B162">
        <v>3</v>
      </c>
      <c r="C162" s="1" t="s">
        <v>31</v>
      </c>
      <c r="D162">
        <v>109</v>
      </c>
      <c r="E162" s="5" t="s">
        <v>2</v>
      </c>
      <c r="F162" s="6">
        <v>950.7</v>
      </c>
      <c r="G162" s="6">
        <v>39.1</v>
      </c>
      <c r="H162" s="6">
        <v>73.5</v>
      </c>
      <c r="I162" s="6">
        <v>73.2</v>
      </c>
    </row>
    <row r="163" spans="1:12" x14ac:dyDescent="0.25">
      <c r="A163" s="5" t="s">
        <v>11</v>
      </c>
      <c r="B163">
        <v>3</v>
      </c>
      <c r="C163" s="1" t="s">
        <v>31</v>
      </c>
      <c r="D163">
        <v>109</v>
      </c>
      <c r="E163" s="5" t="s">
        <v>3</v>
      </c>
      <c r="F163" s="6">
        <v>848.6</v>
      </c>
      <c r="G163" s="6">
        <v>30.8</v>
      </c>
      <c r="H163" s="6">
        <v>85.5</v>
      </c>
      <c r="I163" s="6">
        <v>49.7</v>
      </c>
      <c r="J163" s="8"/>
      <c r="K163" s="8"/>
      <c r="L163" s="8"/>
    </row>
    <row r="164" spans="1:12" x14ac:dyDescent="0.25">
      <c r="A164" s="5" t="s">
        <v>12</v>
      </c>
      <c r="B164">
        <v>4</v>
      </c>
      <c r="C164" s="1" t="s">
        <v>30</v>
      </c>
      <c r="D164">
        <v>109</v>
      </c>
      <c r="E164" s="5" t="s">
        <v>0</v>
      </c>
      <c r="F164" s="6">
        <v>187.5</v>
      </c>
      <c r="G164" s="6">
        <v>0.9</v>
      </c>
      <c r="H164" s="6">
        <v>2</v>
      </c>
      <c r="I164" s="6">
        <v>43</v>
      </c>
      <c r="J164" s="6">
        <v>44</v>
      </c>
      <c r="K164" s="6">
        <v>90</v>
      </c>
      <c r="L164" s="1">
        <v>360</v>
      </c>
    </row>
    <row r="165" spans="1:12" x14ac:dyDescent="0.25">
      <c r="A165" s="5" t="s">
        <v>12</v>
      </c>
      <c r="B165">
        <v>4</v>
      </c>
      <c r="C165" s="1" t="s">
        <v>30</v>
      </c>
      <c r="D165">
        <v>109</v>
      </c>
      <c r="E165" s="5" t="s">
        <v>1</v>
      </c>
      <c r="F165" s="6">
        <v>576.70000000000005</v>
      </c>
      <c r="G165" s="6">
        <v>29.9</v>
      </c>
      <c r="H165" s="6">
        <v>66.2</v>
      </c>
      <c r="I165" s="6">
        <v>10.1</v>
      </c>
    </row>
    <row r="166" spans="1:12" x14ac:dyDescent="0.25">
      <c r="A166" s="5" t="s">
        <v>12</v>
      </c>
      <c r="B166">
        <v>4</v>
      </c>
      <c r="C166" s="1" t="s">
        <v>30</v>
      </c>
      <c r="D166">
        <v>109</v>
      </c>
      <c r="E166" s="5" t="s">
        <v>2</v>
      </c>
      <c r="F166" s="6">
        <v>802.2</v>
      </c>
      <c r="G166" s="6">
        <v>27.6</v>
      </c>
      <c r="H166" s="6">
        <v>107.3</v>
      </c>
      <c r="I166" s="6">
        <v>27.8</v>
      </c>
    </row>
    <row r="167" spans="1:12" x14ac:dyDescent="0.25">
      <c r="A167" s="5" t="s">
        <v>12</v>
      </c>
      <c r="B167">
        <v>4</v>
      </c>
      <c r="C167" s="1" t="s">
        <v>30</v>
      </c>
      <c r="D167">
        <v>109</v>
      </c>
      <c r="E167" s="5" t="s">
        <v>3</v>
      </c>
      <c r="F167" s="6">
        <v>817.6</v>
      </c>
      <c r="G167" s="6">
        <v>38.6</v>
      </c>
      <c r="H167" s="6">
        <v>64.599999999999994</v>
      </c>
      <c r="I167" s="6">
        <v>48</v>
      </c>
      <c r="J167" s="8"/>
      <c r="K167" s="8"/>
      <c r="L167" s="8"/>
    </row>
    <row r="168" spans="1:12" x14ac:dyDescent="0.25">
      <c r="A168" s="5" t="s">
        <v>12</v>
      </c>
      <c r="B168">
        <v>4</v>
      </c>
      <c r="C168" s="1" t="s">
        <v>30</v>
      </c>
      <c r="D168">
        <v>109</v>
      </c>
      <c r="E168" s="5" t="s">
        <v>2</v>
      </c>
      <c r="F168" s="6">
        <v>521.1</v>
      </c>
      <c r="G168" s="6">
        <v>20.7</v>
      </c>
      <c r="H168" s="6">
        <v>22.7</v>
      </c>
      <c r="I168" s="6">
        <v>60</v>
      </c>
    </row>
    <row r="169" spans="1:12" x14ac:dyDescent="0.25">
      <c r="A169" s="5" t="s">
        <v>13</v>
      </c>
      <c r="B169">
        <v>5</v>
      </c>
      <c r="C169" s="1" t="s">
        <v>31</v>
      </c>
      <c r="D169">
        <v>109</v>
      </c>
      <c r="E169" s="5" t="s">
        <v>0</v>
      </c>
      <c r="F169" s="6">
        <v>187.5</v>
      </c>
      <c r="G169" s="6">
        <v>0.9</v>
      </c>
      <c r="H169" s="6">
        <v>2</v>
      </c>
      <c r="I169" s="6">
        <v>43</v>
      </c>
      <c r="J169" s="6">
        <v>44</v>
      </c>
      <c r="K169" s="6">
        <v>90</v>
      </c>
      <c r="L169" s="1">
        <v>360</v>
      </c>
    </row>
    <row r="170" spans="1:12" x14ac:dyDescent="0.25">
      <c r="A170" s="5" t="s">
        <v>13</v>
      </c>
      <c r="B170">
        <v>5</v>
      </c>
      <c r="C170" s="1" t="s">
        <v>31</v>
      </c>
      <c r="D170">
        <v>109</v>
      </c>
      <c r="E170" s="5" t="s">
        <v>2</v>
      </c>
      <c r="F170" s="6">
        <v>1394.8</v>
      </c>
      <c r="G170" s="6">
        <v>32.799999999999997</v>
      </c>
      <c r="H170" s="6">
        <v>167.3</v>
      </c>
      <c r="I170" s="6">
        <v>67.099999999999994</v>
      </c>
    </row>
    <row r="171" spans="1:12" x14ac:dyDescent="0.25">
      <c r="A171" s="5" t="s">
        <v>13</v>
      </c>
      <c r="B171">
        <v>5</v>
      </c>
      <c r="C171" s="1" t="s">
        <v>31</v>
      </c>
      <c r="D171">
        <v>109</v>
      </c>
      <c r="E171" s="5" t="s">
        <v>3</v>
      </c>
      <c r="F171" s="6">
        <v>1317.2</v>
      </c>
      <c r="G171" s="6">
        <v>64.3</v>
      </c>
      <c r="H171" s="6">
        <v>120.7</v>
      </c>
      <c r="I171" s="6">
        <v>56.5</v>
      </c>
      <c r="J171" s="8"/>
      <c r="K171" s="8"/>
      <c r="L171" s="8"/>
    </row>
    <row r="172" spans="1:12" x14ac:dyDescent="0.25">
      <c r="A172" s="5" t="s">
        <v>14</v>
      </c>
      <c r="B172">
        <v>6</v>
      </c>
      <c r="C172" s="1" t="s">
        <v>30</v>
      </c>
      <c r="D172">
        <v>109</v>
      </c>
      <c r="E172" s="5" t="s">
        <v>0</v>
      </c>
      <c r="F172" s="6">
        <v>187.5</v>
      </c>
      <c r="G172" s="6">
        <v>0.9</v>
      </c>
      <c r="H172" s="6">
        <v>2</v>
      </c>
      <c r="I172" s="6">
        <v>43</v>
      </c>
      <c r="J172" s="6">
        <v>44</v>
      </c>
      <c r="K172" s="6">
        <v>90</v>
      </c>
      <c r="L172" s="1">
        <v>360</v>
      </c>
    </row>
    <row r="173" spans="1:12" x14ac:dyDescent="0.25">
      <c r="A173" s="5" t="s">
        <v>14</v>
      </c>
      <c r="B173">
        <v>6</v>
      </c>
      <c r="C173" s="1" t="s">
        <v>30</v>
      </c>
      <c r="D173">
        <v>109</v>
      </c>
      <c r="E173" s="5" t="s">
        <v>2</v>
      </c>
      <c r="F173" s="6">
        <v>1398.3</v>
      </c>
      <c r="G173" s="6">
        <v>32.9</v>
      </c>
      <c r="H173" s="6">
        <v>167.9</v>
      </c>
      <c r="I173" s="6">
        <v>67.3</v>
      </c>
    </row>
    <row r="174" spans="1:12" x14ac:dyDescent="0.25">
      <c r="A174" s="5" t="s">
        <v>14</v>
      </c>
      <c r="B174">
        <v>6</v>
      </c>
      <c r="C174" s="1" t="s">
        <v>30</v>
      </c>
      <c r="D174">
        <v>109</v>
      </c>
      <c r="E174" s="5" t="s">
        <v>3</v>
      </c>
      <c r="F174" s="6">
        <v>1282.9000000000001</v>
      </c>
      <c r="G174" s="6">
        <v>62.3</v>
      </c>
      <c r="H174" s="6">
        <v>119.4</v>
      </c>
      <c r="I174" s="6">
        <v>53.8</v>
      </c>
    </row>
    <row r="175" spans="1:12" x14ac:dyDescent="0.25">
      <c r="A175" s="5" t="s">
        <v>15</v>
      </c>
      <c r="B175">
        <v>7</v>
      </c>
      <c r="C175" s="1" t="s">
        <v>31</v>
      </c>
      <c r="D175">
        <v>109</v>
      </c>
      <c r="E175" s="5" t="s">
        <v>0</v>
      </c>
      <c r="F175" s="6">
        <v>187.5</v>
      </c>
      <c r="G175" s="6">
        <v>0.9</v>
      </c>
      <c r="H175" s="6">
        <v>2</v>
      </c>
      <c r="I175" s="6">
        <v>43</v>
      </c>
      <c r="J175" s="6">
        <v>44</v>
      </c>
      <c r="K175" s="6">
        <v>90</v>
      </c>
      <c r="L175" s="1">
        <v>360</v>
      </c>
    </row>
    <row r="176" spans="1:12" x14ac:dyDescent="0.25">
      <c r="A176" s="5" t="s">
        <v>15</v>
      </c>
      <c r="B176">
        <v>7</v>
      </c>
      <c r="C176" s="1" t="s">
        <v>31</v>
      </c>
      <c r="D176">
        <v>109</v>
      </c>
      <c r="E176" s="5" t="s">
        <v>2</v>
      </c>
      <c r="F176" s="6">
        <v>980.2</v>
      </c>
      <c r="G176" s="6">
        <v>39</v>
      </c>
      <c r="H176" s="6">
        <v>108</v>
      </c>
      <c r="I176" s="6">
        <v>26.4</v>
      </c>
    </row>
    <row r="177" spans="1:12" x14ac:dyDescent="0.25">
      <c r="A177" s="5" t="s">
        <v>15</v>
      </c>
      <c r="B177">
        <v>7</v>
      </c>
      <c r="C177" s="1" t="s">
        <v>31</v>
      </c>
      <c r="D177">
        <v>109</v>
      </c>
      <c r="E177" s="5" t="s">
        <v>3</v>
      </c>
      <c r="F177" s="6">
        <v>1346.7</v>
      </c>
      <c r="G177" s="6">
        <v>38</v>
      </c>
      <c r="H177" s="6">
        <v>187.6</v>
      </c>
      <c r="I177" s="6">
        <v>54.3</v>
      </c>
    </row>
    <row r="178" spans="1:12" x14ac:dyDescent="0.25">
      <c r="A178" s="5" t="s">
        <v>15</v>
      </c>
      <c r="B178">
        <v>7</v>
      </c>
      <c r="C178" s="1" t="s">
        <v>31</v>
      </c>
      <c r="D178">
        <v>109</v>
      </c>
      <c r="E178" s="5" t="s">
        <v>2</v>
      </c>
      <c r="F178" s="6">
        <v>545</v>
      </c>
      <c r="G178" s="6">
        <v>32</v>
      </c>
      <c r="H178" s="6">
        <v>55</v>
      </c>
      <c r="I178" s="6">
        <v>7.8</v>
      </c>
    </row>
    <row r="179" spans="1:12" x14ac:dyDescent="0.25">
      <c r="A179" s="5" t="s">
        <v>16</v>
      </c>
      <c r="B179">
        <v>8</v>
      </c>
      <c r="C179" s="1" t="s">
        <v>30</v>
      </c>
      <c r="D179">
        <v>109</v>
      </c>
      <c r="E179" s="5" t="s">
        <v>0</v>
      </c>
      <c r="F179" s="6">
        <v>187.5</v>
      </c>
      <c r="G179" s="6">
        <v>0.9</v>
      </c>
      <c r="H179" s="6">
        <v>2</v>
      </c>
      <c r="I179" s="6">
        <v>43</v>
      </c>
      <c r="J179" s="6">
        <v>44</v>
      </c>
      <c r="K179" s="6">
        <v>90</v>
      </c>
      <c r="L179" s="1">
        <v>360</v>
      </c>
    </row>
    <row r="180" spans="1:12" x14ac:dyDescent="0.25">
      <c r="A180" s="5" t="s">
        <v>16</v>
      </c>
      <c r="B180">
        <v>8</v>
      </c>
      <c r="C180" s="1" t="s">
        <v>30</v>
      </c>
      <c r="D180">
        <v>109</v>
      </c>
      <c r="E180" s="5" t="s">
        <v>2</v>
      </c>
      <c r="F180" s="6">
        <v>1018.2</v>
      </c>
      <c r="G180" s="6">
        <v>38.1</v>
      </c>
      <c r="H180" s="6">
        <v>143</v>
      </c>
      <c r="I180" s="6">
        <v>23.7</v>
      </c>
    </row>
    <row r="181" spans="1:12" x14ac:dyDescent="0.25">
      <c r="A181" s="5" t="s">
        <v>16</v>
      </c>
      <c r="B181">
        <v>8</v>
      </c>
      <c r="C181" s="1" t="s">
        <v>30</v>
      </c>
      <c r="D181">
        <v>109</v>
      </c>
      <c r="E181" s="5" t="s">
        <v>3</v>
      </c>
      <c r="F181" s="6">
        <v>821.1</v>
      </c>
      <c r="G181" s="6">
        <v>36.1</v>
      </c>
      <c r="H181" s="6">
        <v>72.400000000000006</v>
      </c>
      <c r="I181" s="6">
        <v>46.6</v>
      </c>
    </row>
    <row r="182" spans="1:12" x14ac:dyDescent="0.25">
      <c r="A182" s="5" t="s">
        <v>16</v>
      </c>
      <c r="B182">
        <v>8</v>
      </c>
      <c r="C182" s="1" t="s">
        <v>30</v>
      </c>
      <c r="D182">
        <v>109</v>
      </c>
      <c r="E182" s="5" t="s">
        <v>2</v>
      </c>
      <c r="F182" s="6">
        <v>1095.5</v>
      </c>
      <c r="G182" s="6">
        <v>47.6</v>
      </c>
      <c r="H182" s="6">
        <v>135.1</v>
      </c>
      <c r="I182" s="6">
        <v>23.9</v>
      </c>
    </row>
    <row r="183" spans="1:12" x14ac:dyDescent="0.25">
      <c r="A183" s="5" t="s">
        <v>17</v>
      </c>
      <c r="B183">
        <v>9</v>
      </c>
      <c r="C183" s="1" t="s">
        <v>31</v>
      </c>
      <c r="D183">
        <v>109</v>
      </c>
      <c r="E183" s="5" t="s">
        <v>0</v>
      </c>
      <c r="F183" s="6">
        <v>187.5</v>
      </c>
      <c r="G183" s="6">
        <v>0.9</v>
      </c>
      <c r="H183" s="6">
        <v>2</v>
      </c>
      <c r="I183" s="6">
        <v>43</v>
      </c>
      <c r="J183" s="6">
        <v>44</v>
      </c>
      <c r="K183" s="6">
        <v>90</v>
      </c>
      <c r="L183" s="1">
        <v>360</v>
      </c>
    </row>
    <row r="184" spans="1:12" x14ac:dyDescent="0.25">
      <c r="A184" s="5" t="s">
        <v>17</v>
      </c>
      <c r="B184">
        <v>9</v>
      </c>
      <c r="C184" s="1" t="s">
        <v>31</v>
      </c>
      <c r="D184">
        <v>109</v>
      </c>
      <c r="E184" s="5" t="s">
        <v>1</v>
      </c>
      <c r="F184" s="6">
        <v>1330</v>
      </c>
      <c r="G184" s="6">
        <v>76.2</v>
      </c>
      <c r="H184" s="6">
        <v>97.4</v>
      </c>
      <c r="I184" s="6">
        <v>63.8</v>
      </c>
    </row>
    <row r="185" spans="1:12" x14ac:dyDescent="0.25">
      <c r="A185" s="5" t="s">
        <v>17</v>
      </c>
      <c r="B185">
        <v>9</v>
      </c>
      <c r="C185" s="1" t="s">
        <v>31</v>
      </c>
      <c r="D185">
        <v>109</v>
      </c>
      <c r="E185" s="5" t="s">
        <v>3</v>
      </c>
      <c r="F185" s="6">
        <v>1529.5</v>
      </c>
      <c r="G185" s="6">
        <v>60</v>
      </c>
      <c r="H185" s="6">
        <v>208.7</v>
      </c>
      <c r="I185" s="6">
        <v>32.200000000000003</v>
      </c>
    </row>
    <row r="186" spans="1:12" x14ac:dyDescent="0.25">
      <c r="A186" s="5" t="s">
        <v>17</v>
      </c>
      <c r="B186">
        <v>9</v>
      </c>
      <c r="C186" s="1" t="s">
        <v>31</v>
      </c>
      <c r="D186">
        <v>109</v>
      </c>
      <c r="E186" s="5" t="s">
        <v>2</v>
      </c>
      <c r="F186" s="6">
        <v>1330.2</v>
      </c>
      <c r="G186" s="6">
        <v>60.7</v>
      </c>
      <c r="H186" s="6">
        <v>114.9</v>
      </c>
      <c r="I186" s="6">
        <v>83.6</v>
      </c>
    </row>
    <row r="187" spans="1:12" x14ac:dyDescent="0.25">
      <c r="A187" s="5" t="s">
        <v>18</v>
      </c>
      <c r="B187" s="8">
        <v>10</v>
      </c>
      <c r="C187" s="1" t="s">
        <v>30</v>
      </c>
      <c r="D187" s="8">
        <v>109</v>
      </c>
      <c r="E187" s="5" t="s">
        <v>0</v>
      </c>
      <c r="F187" s="6">
        <v>187.5</v>
      </c>
      <c r="G187" s="6">
        <v>0.9</v>
      </c>
      <c r="H187" s="6">
        <v>2</v>
      </c>
      <c r="I187" s="6">
        <v>43</v>
      </c>
      <c r="J187" s="6">
        <v>44</v>
      </c>
      <c r="K187" s="6">
        <v>90</v>
      </c>
      <c r="L187" s="1">
        <v>360</v>
      </c>
    </row>
    <row r="188" spans="1:12" x14ac:dyDescent="0.25">
      <c r="A188" s="5" t="s">
        <v>18</v>
      </c>
      <c r="B188" s="8">
        <v>10</v>
      </c>
      <c r="C188" s="1" t="s">
        <v>30</v>
      </c>
      <c r="D188" s="8">
        <v>109</v>
      </c>
      <c r="E188" s="5" t="s">
        <v>1</v>
      </c>
      <c r="F188" s="6">
        <v>1213.5999999999999</v>
      </c>
      <c r="G188" s="6">
        <v>67.400000000000006</v>
      </c>
      <c r="H188" s="6">
        <v>89.1</v>
      </c>
      <c r="I188" s="6">
        <v>62.3</v>
      </c>
    </row>
    <row r="189" spans="1:12" x14ac:dyDescent="0.25">
      <c r="A189" s="5" t="s">
        <v>18</v>
      </c>
      <c r="B189" s="8">
        <v>10</v>
      </c>
      <c r="C189" s="1" t="s">
        <v>30</v>
      </c>
      <c r="D189" s="8">
        <v>109</v>
      </c>
      <c r="E189" s="5" t="s">
        <v>3</v>
      </c>
      <c r="F189" s="6">
        <v>1042.4000000000001</v>
      </c>
      <c r="G189" s="6">
        <v>33.200000000000003</v>
      </c>
      <c r="H189" s="6">
        <v>151.6</v>
      </c>
      <c r="I189" s="6">
        <v>27.3</v>
      </c>
    </row>
    <row r="190" spans="1:12" x14ac:dyDescent="0.25">
      <c r="A190" s="5" t="s">
        <v>18</v>
      </c>
      <c r="B190" s="8">
        <v>10</v>
      </c>
      <c r="C190" s="1" t="s">
        <v>30</v>
      </c>
      <c r="D190" s="8">
        <v>109</v>
      </c>
      <c r="E190" s="5" t="s">
        <v>2</v>
      </c>
      <c r="F190" s="6">
        <v>1912.8</v>
      </c>
      <c r="G190" s="6">
        <v>96.1</v>
      </c>
      <c r="H190" s="6">
        <v>173.4</v>
      </c>
      <c r="I190" s="6">
        <v>96.5</v>
      </c>
    </row>
    <row r="191" spans="1:12" x14ac:dyDescent="0.25">
      <c r="A191" s="5" t="s">
        <v>19</v>
      </c>
      <c r="B191" s="8" t="s">
        <v>7</v>
      </c>
      <c r="C191" s="1" t="s">
        <v>31</v>
      </c>
      <c r="D191" s="8">
        <v>109</v>
      </c>
      <c r="E191" s="5" t="s">
        <v>0</v>
      </c>
      <c r="F191" s="6">
        <v>187.5</v>
      </c>
      <c r="G191" s="6">
        <v>0.9</v>
      </c>
      <c r="H191" s="6">
        <v>2</v>
      </c>
      <c r="I191" s="6">
        <v>43</v>
      </c>
      <c r="J191" s="6">
        <v>44</v>
      </c>
      <c r="K191" s="6">
        <v>90</v>
      </c>
      <c r="L191" s="1">
        <v>360</v>
      </c>
    </row>
    <row r="192" spans="1:12" x14ac:dyDescent="0.25">
      <c r="A192" s="5" t="s">
        <v>19</v>
      </c>
      <c r="B192" s="8" t="s">
        <v>7</v>
      </c>
      <c r="C192" s="1" t="s">
        <v>31</v>
      </c>
      <c r="D192" s="8">
        <v>109</v>
      </c>
      <c r="E192" s="5" t="s">
        <v>1</v>
      </c>
      <c r="F192" s="6">
        <v>642.4</v>
      </c>
      <c r="G192" s="6">
        <v>28.9</v>
      </c>
      <c r="H192" s="6">
        <v>51.3</v>
      </c>
      <c r="I192" s="6">
        <v>39.5</v>
      </c>
    </row>
    <row r="193" spans="1:12" x14ac:dyDescent="0.25">
      <c r="A193" s="5" t="s">
        <v>19</v>
      </c>
      <c r="B193" s="8" t="s">
        <v>7</v>
      </c>
      <c r="C193" s="1" t="s">
        <v>31</v>
      </c>
      <c r="D193" s="8">
        <v>109</v>
      </c>
      <c r="E193" s="5" t="s">
        <v>2</v>
      </c>
      <c r="F193" s="6">
        <v>998.5</v>
      </c>
      <c r="G193" s="6">
        <v>31.3</v>
      </c>
      <c r="H193" s="6">
        <v>118.6</v>
      </c>
      <c r="I193" s="6">
        <v>59.4</v>
      </c>
    </row>
    <row r="194" spans="1:12" x14ac:dyDescent="0.25">
      <c r="A194" s="5" t="s">
        <v>19</v>
      </c>
      <c r="B194" s="8" t="s">
        <v>7</v>
      </c>
      <c r="C194" s="1" t="s">
        <v>31</v>
      </c>
      <c r="D194" s="8">
        <v>109</v>
      </c>
      <c r="E194" s="5" t="s">
        <v>3</v>
      </c>
      <c r="F194" s="6">
        <v>1274.7</v>
      </c>
      <c r="G194" s="6">
        <v>70.3</v>
      </c>
      <c r="H194" s="6">
        <v>141.4</v>
      </c>
      <c r="I194" s="6">
        <v>14.1</v>
      </c>
    </row>
    <row r="195" spans="1:12" x14ac:dyDescent="0.25">
      <c r="A195" s="5" t="s">
        <v>20</v>
      </c>
      <c r="B195" s="8" t="s">
        <v>8</v>
      </c>
      <c r="C195" s="1" t="s">
        <v>30</v>
      </c>
      <c r="D195" s="8">
        <v>109</v>
      </c>
      <c r="E195" s="5" t="s">
        <v>0</v>
      </c>
      <c r="F195" s="6">
        <v>187.5</v>
      </c>
      <c r="G195" s="6">
        <v>0.9</v>
      </c>
      <c r="H195" s="6">
        <v>2</v>
      </c>
      <c r="I195" s="6">
        <v>43</v>
      </c>
      <c r="J195" s="6">
        <v>44</v>
      </c>
      <c r="K195" s="6">
        <v>90</v>
      </c>
      <c r="L195" s="1">
        <v>360</v>
      </c>
    </row>
    <row r="196" spans="1:12" x14ac:dyDescent="0.25">
      <c r="A196" s="5" t="s">
        <v>20</v>
      </c>
      <c r="B196" s="8" t="s">
        <v>8</v>
      </c>
      <c r="C196" s="1" t="s">
        <v>30</v>
      </c>
      <c r="D196" s="8">
        <v>109</v>
      </c>
      <c r="E196" s="5" t="s">
        <v>1</v>
      </c>
      <c r="F196" s="6">
        <v>640.29999999999995</v>
      </c>
      <c r="G196" s="6">
        <v>28.7</v>
      </c>
      <c r="H196" s="6">
        <v>51.4</v>
      </c>
      <c r="I196" s="6">
        <v>39.200000000000003</v>
      </c>
    </row>
    <row r="197" spans="1:12" x14ac:dyDescent="0.25">
      <c r="A197" s="5" t="s">
        <v>20</v>
      </c>
      <c r="B197" s="8" t="s">
        <v>8</v>
      </c>
      <c r="C197" s="1" t="s">
        <v>30</v>
      </c>
      <c r="D197" s="8">
        <v>109</v>
      </c>
      <c r="E197" s="5" t="s">
        <v>2</v>
      </c>
      <c r="F197" s="6">
        <v>998.5</v>
      </c>
      <c r="G197" s="6">
        <v>31.3</v>
      </c>
      <c r="H197" s="6">
        <v>118.6</v>
      </c>
      <c r="I197" s="6">
        <v>59.4</v>
      </c>
    </row>
    <row r="198" spans="1:12" x14ac:dyDescent="0.25">
      <c r="A198" s="5" t="s">
        <v>20</v>
      </c>
      <c r="B198" s="8" t="s">
        <v>8</v>
      </c>
      <c r="C198" s="1" t="s">
        <v>30</v>
      </c>
      <c r="D198" s="8">
        <v>109</v>
      </c>
      <c r="E198" s="5" t="s">
        <v>3</v>
      </c>
      <c r="F198" s="6">
        <v>1277.2</v>
      </c>
      <c r="G198" s="6">
        <v>70.3</v>
      </c>
      <c r="H198" s="6">
        <v>141.9</v>
      </c>
      <c r="I198" s="6">
        <v>14.1</v>
      </c>
      <c r="J198" s="8"/>
      <c r="K198" s="8"/>
      <c r="L198" s="8"/>
    </row>
    <row r="199" spans="1:12" x14ac:dyDescent="0.25">
      <c r="A199" s="2">
        <v>44123</v>
      </c>
      <c r="B199" s="1" t="s">
        <v>5</v>
      </c>
      <c r="C199" s="1" t="s">
        <v>31</v>
      </c>
      <c r="D199" s="3">
        <v>112</v>
      </c>
      <c r="E199" s="1" t="s">
        <v>0</v>
      </c>
      <c r="F199" s="1">
        <v>294.3</v>
      </c>
      <c r="G199" s="1">
        <v>10.3</v>
      </c>
      <c r="H199" s="1">
        <v>29.1</v>
      </c>
      <c r="I199" s="1">
        <v>20.5</v>
      </c>
      <c r="J199" s="1">
        <v>44</v>
      </c>
      <c r="K199" s="1">
        <v>90</v>
      </c>
      <c r="L199" s="1">
        <v>360</v>
      </c>
    </row>
    <row r="200" spans="1:12" x14ac:dyDescent="0.25">
      <c r="A200" s="2">
        <v>44123</v>
      </c>
      <c r="B200" s="1" t="s">
        <v>5</v>
      </c>
      <c r="C200" s="1" t="s">
        <v>31</v>
      </c>
      <c r="D200" s="3">
        <v>112</v>
      </c>
      <c r="E200" s="1" t="s">
        <v>1</v>
      </c>
      <c r="F200" s="1">
        <v>185</v>
      </c>
      <c r="G200" s="1">
        <v>8.9</v>
      </c>
      <c r="H200" s="1">
        <v>24</v>
      </c>
      <c r="I200" s="1">
        <v>1.6</v>
      </c>
    </row>
    <row r="201" spans="1:12" x14ac:dyDescent="0.25">
      <c r="A201" s="2">
        <v>44123</v>
      </c>
      <c r="B201" s="1" t="s">
        <v>5</v>
      </c>
      <c r="C201" s="1" t="s">
        <v>31</v>
      </c>
      <c r="D201" s="3">
        <v>112</v>
      </c>
      <c r="E201" s="1" t="s">
        <v>2</v>
      </c>
      <c r="F201" s="1">
        <v>578</v>
      </c>
      <c r="G201" s="1">
        <v>27.1</v>
      </c>
      <c r="H201" s="1">
        <v>68</v>
      </c>
      <c r="I201" s="1">
        <v>69.7</v>
      </c>
      <c r="J201" s="8"/>
      <c r="K201" s="8"/>
      <c r="L201" s="8"/>
    </row>
    <row r="202" spans="1:12" x14ac:dyDescent="0.25">
      <c r="A202" s="2">
        <v>44123</v>
      </c>
      <c r="B202" s="1" t="s">
        <v>5</v>
      </c>
      <c r="C202" s="1" t="s">
        <v>31</v>
      </c>
      <c r="D202" s="3">
        <v>112</v>
      </c>
      <c r="E202" s="1" t="s">
        <v>3</v>
      </c>
      <c r="F202" s="1">
        <v>638.79999999999995</v>
      </c>
      <c r="G202" s="1">
        <v>27.3</v>
      </c>
      <c r="H202" s="1">
        <v>63.2</v>
      </c>
      <c r="I202" s="1">
        <v>32.700000000000003</v>
      </c>
    </row>
    <row r="203" spans="1:12" x14ac:dyDescent="0.25">
      <c r="A203" s="2">
        <v>44124</v>
      </c>
      <c r="B203" s="1" t="s">
        <v>6</v>
      </c>
      <c r="C203" s="1" t="s">
        <v>30</v>
      </c>
      <c r="D203" s="3">
        <v>112</v>
      </c>
      <c r="E203" s="1" t="s">
        <v>0</v>
      </c>
      <c r="F203" s="1">
        <v>294.3</v>
      </c>
      <c r="G203" s="1">
        <v>10.3</v>
      </c>
      <c r="H203" s="1">
        <v>29.1</v>
      </c>
      <c r="I203" s="1">
        <v>20.5</v>
      </c>
      <c r="J203" s="1">
        <v>44</v>
      </c>
      <c r="K203" s="1">
        <v>90</v>
      </c>
      <c r="L203" s="1">
        <v>360</v>
      </c>
    </row>
    <row r="204" spans="1:12" x14ac:dyDescent="0.25">
      <c r="A204" s="2">
        <v>44124</v>
      </c>
      <c r="B204" s="1" t="s">
        <v>6</v>
      </c>
      <c r="C204" s="1" t="s">
        <v>30</v>
      </c>
      <c r="D204" s="3">
        <v>112</v>
      </c>
      <c r="E204" s="1" t="s">
        <v>1</v>
      </c>
      <c r="F204" s="1">
        <v>540.5</v>
      </c>
      <c r="G204" s="1">
        <v>29.2</v>
      </c>
      <c r="H204" s="1">
        <v>50.3</v>
      </c>
      <c r="I204" s="1">
        <v>30.4</v>
      </c>
    </row>
    <row r="205" spans="1:12" x14ac:dyDescent="0.25">
      <c r="A205" s="2">
        <v>44124</v>
      </c>
      <c r="B205" s="1" t="s">
        <v>6</v>
      </c>
      <c r="C205" s="1" t="s">
        <v>30</v>
      </c>
      <c r="D205" s="3">
        <v>112</v>
      </c>
      <c r="E205" s="1" t="s">
        <v>2</v>
      </c>
      <c r="F205" s="1">
        <v>358.3</v>
      </c>
      <c r="G205" s="1">
        <v>16.600000000000001</v>
      </c>
      <c r="H205" s="1">
        <v>40.200000000000003</v>
      </c>
      <c r="I205" s="1">
        <v>38.700000000000003</v>
      </c>
      <c r="J205" s="8"/>
      <c r="K205" s="8"/>
      <c r="L205" s="8"/>
    </row>
    <row r="206" spans="1:12" x14ac:dyDescent="0.25">
      <c r="A206" s="2">
        <v>44124</v>
      </c>
      <c r="B206" s="1" t="s">
        <v>6</v>
      </c>
      <c r="C206" s="1" t="s">
        <v>30</v>
      </c>
      <c r="D206" s="3">
        <v>112</v>
      </c>
      <c r="E206" s="1" t="s">
        <v>3</v>
      </c>
      <c r="F206" s="1">
        <v>206</v>
      </c>
      <c r="G206" s="1">
        <v>14</v>
      </c>
      <c r="H206" s="1">
        <v>13.6</v>
      </c>
      <c r="I206" s="1">
        <v>6</v>
      </c>
    </row>
    <row r="207" spans="1:12" x14ac:dyDescent="0.25">
      <c r="A207" s="2">
        <v>44125</v>
      </c>
      <c r="B207" s="1">
        <v>3</v>
      </c>
      <c r="C207" s="1" t="s">
        <v>31</v>
      </c>
      <c r="D207" s="3">
        <v>112</v>
      </c>
      <c r="E207" s="1" t="s">
        <v>0</v>
      </c>
      <c r="F207" s="1">
        <v>510.2</v>
      </c>
      <c r="G207" s="1">
        <v>38.4</v>
      </c>
      <c r="H207" s="1">
        <v>50.2</v>
      </c>
      <c r="I207" s="1">
        <v>24.1</v>
      </c>
      <c r="J207" s="1">
        <v>44</v>
      </c>
      <c r="K207" s="1">
        <v>90</v>
      </c>
      <c r="L207" s="1">
        <v>360</v>
      </c>
    </row>
    <row r="208" spans="1:12" x14ac:dyDescent="0.25">
      <c r="A208" s="2">
        <v>44125</v>
      </c>
      <c r="B208" s="1">
        <v>3</v>
      </c>
      <c r="C208" s="1" t="s">
        <v>31</v>
      </c>
      <c r="D208" s="3">
        <v>112</v>
      </c>
      <c r="E208" s="1" t="s">
        <v>1</v>
      </c>
      <c r="F208" s="1">
        <v>115.6</v>
      </c>
      <c r="G208" s="1">
        <v>3.4</v>
      </c>
      <c r="H208" s="1">
        <v>13.8</v>
      </c>
      <c r="I208" s="1">
        <v>7</v>
      </c>
      <c r="J208" s="8"/>
      <c r="K208" s="8"/>
      <c r="L208" s="8"/>
    </row>
    <row r="209" spans="1:12" x14ac:dyDescent="0.25">
      <c r="A209" s="2">
        <v>44125</v>
      </c>
      <c r="B209" s="1">
        <v>3</v>
      </c>
      <c r="C209" s="1" t="s">
        <v>31</v>
      </c>
      <c r="D209" s="3">
        <v>112</v>
      </c>
      <c r="E209" s="1" t="s">
        <v>2</v>
      </c>
      <c r="F209" s="1">
        <v>567.6</v>
      </c>
      <c r="G209" s="1">
        <v>27.1</v>
      </c>
      <c r="H209" s="1">
        <v>66.900000000000006</v>
      </c>
      <c r="I209" s="1">
        <v>69.099999999999994</v>
      </c>
    </row>
    <row r="210" spans="1:12" x14ac:dyDescent="0.25">
      <c r="A210" s="2">
        <v>44126</v>
      </c>
      <c r="B210" s="1">
        <v>4</v>
      </c>
      <c r="C210" s="1" t="s">
        <v>30</v>
      </c>
      <c r="D210" s="3">
        <v>112</v>
      </c>
      <c r="E210" s="1" t="s">
        <v>0</v>
      </c>
      <c r="F210" s="1">
        <v>265.5</v>
      </c>
      <c r="G210" s="1">
        <v>10.199999999999999</v>
      </c>
      <c r="H210" s="1">
        <v>28.3</v>
      </c>
      <c r="I210" s="1">
        <v>13.8</v>
      </c>
      <c r="J210" s="1">
        <v>44</v>
      </c>
      <c r="K210" s="1">
        <v>90</v>
      </c>
      <c r="L210" s="1">
        <v>360</v>
      </c>
    </row>
    <row r="211" spans="1:12" x14ac:dyDescent="0.25">
      <c r="A211" s="2">
        <v>44126</v>
      </c>
      <c r="B211" s="1">
        <v>4</v>
      </c>
      <c r="C211" s="1" t="s">
        <v>30</v>
      </c>
      <c r="D211" s="3">
        <v>112</v>
      </c>
      <c r="E211" s="1" t="s">
        <v>2</v>
      </c>
      <c r="F211" s="1">
        <v>880.5</v>
      </c>
      <c r="G211" s="1">
        <v>46.1</v>
      </c>
      <c r="H211" s="1">
        <v>68.3</v>
      </c>
      <c r="I211" s="1">
        <v>44.6</v>
      </c>
      <c r="J211" s="1"/>
    </row>
    <row r="212" spans="1:12" x14ac:dyDescent="0.25">
      <c r="A212" s="2">
        <v>44126</v>
      </c>
      <c r="B212" s="1">
        <v>4</v>
      </c>
      <c r="C212" s="1" t="s">
        <v>30</v>
      </c>
      <c r="D212" s="3">
        <v>112</v>
      </c>
      <c r="E212" s="1" t="s">
        <v>3</v>
      </c>
      <c r="F212" s="1">
        <v>610.4</v>
      </c>
      <c r="G212" s="1">
        <v>35.6</v>
      </c>
      <c r="H212" s="1">
        <v>35</v>
      </c>
      <c r="I212" s="1">
        <v>32.299999999999997</v>
      </c>
      <c r="J212" s="8"/>
      <c r="K212" s="8"/>
      <c r="L212" s="8"/>
    </row>
    <row r="213" spans="1:12" x14ac:dyDescent="0.25">
      <c r="A213" s="2">
        <v>44127</v>
      </c>
      <c r="B213" s="1">
        <v>5</v>
      </c>
      <c r="C213" s="1" t="s">
        <v>31</v>
      </c>
      <c r="D213" s="3">
        <v>112</v>
      </c>
      <c r="E213" s="1" t="s">
        <v>0</v>
      </c>
      <c r="F213" s="1">
        <v>420.7</v>
      </c>
      <c r="G213" s="1">
        <v>17.8</v>
      </c>
      <c r="H213" s="1">
        <v>41.5</v>
      </c>
      <c r="I213" s="1">
        <v>21.7</v>
      </c>
      <c r="J213" s="1">
        <v>44</v>
      </c>
      <c r="K213" s="1">
        <v>90</v>
      </c>
      <c r="L213" s="1">
        <v>360</v>
      </c>
    </row>
    <row r="214" spans="1:12" x14ac:dyDescent="0.25">
      <c r="A214" s="2">
        <v>44127</v>
      </c>
      <c r="B214" s="1">
        <v>5</v>
      </c>
      <c r="C214" s="1" t="s">
        <v>31</v>
      </c>
      <c r="D214" s="3">
        <v>112</v>
      </c>
      <c r="E214" s="1" t="s">
        <v>1</v>
      </c>
      <c r="F214" s="1">
        <v>110.9</v>
      </c>
      <c r="G214" s="1">
        <v>3</v>
      </c>
      <c r="H214" s="1">
        <v>13.9</v>
      </c>
      <c r="I214" s="1">
        <v>6.3</v>
      </c>
    </row>
    <row r="215" spans="1:12" x14ac:dyDescent="0.25">
      <c r="A215" s="2">
        <v>44127</v>
      </c>
      <c r="B215" s="1">
        <v>5</v>
      </c>
      <c r="C215" s="1" t="s">
        <v>31</v>
      </c>
      <c r="D215" s="3">
        <v>112</v>
      </c>
      <c r="E215" s="1" t="s">
        <v>2</v>
      </c>
      <c r="F215" s="1">
        <v>1010.7</v>
      </c>
      <c r="G215" s="1">
        <v>43</v>
      </c>
      <c r="H215" s="1">
        <v>83</v>
      </c>
      <c r="I215" s="1">
        <v>37.200000000000003</v>
      </c>
    </row>
    <row r="216" spans="1:12" x14ac:dyDescent="0.25">
      <c r="A216" s="2">
        <v>44127</v>
      </c>
      <c r="B216" s="1">
        <v>5</v>
      </c>
      <c r="C216" s="1" t="s">
        <v>31</v>
      </c>
      <c r="D216" s="3">
        <v>112</v>
      </c>
      <c r="E216" s="1" t="s">
        <v>3</v>
      </c>
      <c r="F216" s="1">
        <v>183</v>
      </c>
      <c r="G216" s="1">
        <v>7.5</v>
      </c>
      <c r="H216" s="1">
        <v>23.9</v>
      </c>
      <c r="I216" s="1">
        <v>2.2999999999999998</v>
      </c>
      <c r="J216" s="8"/>
      <c r="K216" s="8"/>
      <c r="L216" s="8"/>
    </row>
    <row r="217" spans="1:12" x14ac:dyDescent="0.25">
      <c r="A217" s="2">
        <v>44128</v>
      </c>
      <c r="B217" s="1">
        <v>6</v>
      </c>
      <c r="C217" s="1" t="s">
        <v>30</v>
      </c>
      <c r="D217" s="3">
        <v>112</v>
      </c>
      <c r="E217" s="1" t="s">
        <v>0</v>
      </c>
      <c r="F217" s="1">
        <v>599.5</v>
      </c>
      <c r="G217" s="1">
        <v>20.9</v>
      </c>
      <c r="H217" s="1">
        <v>77.400000000000006</v>
      </c>
      <c r="I217" s="1">
        <v>23.7</v>
      </c>
      <c r="J217" s="1">
        <v>44</v>
      </c>
      <c r="K217" s="1">
        <v>90</v>
      </c>
      <c r="L217" s="1">
        <v>360</v>
      </c>
    </row>
    <row r="218" spans="1:12" x14ac:dyDescent="0.25">
      <c r="A218" s="2">
        <v>44128</v>
      </c>
      <c r="B218" s="1">
        <v>6</v>
      </c>
      <c r="C218" s="1" t="s">
        <v>30</v>
      </c>
      <c r="D218" s="3">
        <v>112</v>
      </c>
      <c r="E218" s="1" t="s">
        <v>2</v>
      </c>
      <c r="F218" s="1">
        <v>1010.7</v>
      </c>
      <c r="G218" s="1">
        <v>43</v>
      </c>
      <c r="H218" s="1">
        <v>83</v>
      </c>
      <c r="I218" s="1">
        <v>37.200000000000003</v>
      </c>
    </row>
    <row r="219" spans="1:12" x14ac:dyDescent="0.25">
      <c r="A219" s="2">
        <v>44128</v>
      </c>
      <c r="B219" s="1">
        <v>6</v>
      </c>
      <c r="C219" s="1" t="s">
        <v>30</v>
      </c>
      <c r="D219" s="3">
        <v>112</v>
      </c>
      <c r="E219" s="1" t="s">
        <v>3</v>
      </c>
      <c r="F219" s="1">
        <v>900</v>
      </c>
      <c r="G219" s="1">
        <v>0</v>
      </c>
      <c r="H219" s="1">
        <v>40.799999999999997</v>
      </c>
      <c r="I219" s="1">
        <v>0</v>
      </c>
    </row>
    <row r="220" spans="1:12" x14ac:dyDescent="0.25">
      <c r="A220" s="2">
        <v>44129</v>
      </c>
      <c r="B220" s="1">
        <v>7</v>
      </c>
      <c r="C220" s="1" t="s">
        <v>31</v>
      </c>
      <c r="D220" s="3">
        <v>112</v>
      </c>
      <c r="E220" s="1" t="s">
        <v>0</v>
      </c>
      <c r="F220" s="1">
        <v>503.9</v>
      </c>
      <c r="G220" s="1">
        <v>23.9</v>
      </c>
      <c r="H220" s="1">
        <v>43.8</v>
      </c>
      <c r="I220" s="1">
        <v>25.3</v>
      </c>
      <c r="J220" s="1">
        <v>44</v>
      </c>
      <c r="K220" s="1">
        <v>90</v>
      </c>
      <c r="L220" s="1">
        <v>360</v>
      </c>
    </row>
    <row r="221" spans="1:12" x14ac:dyDescent="0.25">
      <c r="A221" s="2">
        <v>44129</v>
      </c>
      <c r="B221" s="1">
        <v>7</v>
      </c>
      <c r="C221" s="1" t="s">
        <v>31</v>
      </c>
      <c r="D221" s="3">
        <v>112</v>
      </c>
      <c r="E221" s="1" t="s">
        <v>2</v>
      </c>
      <c r="F221" s="1">
        <v>716.5</v>
      </c>
      <c r="G221" s="1">
        <v>2.8</v>
      </c>
      <c r="H221" s="1">
        <v>136.5</v>
      </c>
      <c r="I221" s="1">
        <v>28.1</v>
      </c>
    </row>
    <row r="222" spans="1:12" x14ac:dyDescent="0.25">
      <c r="A222" s="2">
        <v>44130</v>
      </c>
      <c r="B222" s="1">
        <v>8</v>
      </c>
      <c r="C222" s="1" t="s">
        <v>30</v>
      </c>
      <c r="D222" s="3">
        <v>112</v>
      </c>
      <c r="E222" s="1" t="s">
        <v>0</v>
      </c>
      <c r="F222" s="1">
        <v>503.9</v>
      </c>
      <c r="G222" s="1">
        <v>23.9</v>
      </c>
      <c r="H222" s="1">
        <v>43.8</v>
      </c>
      <c r="I222" s="1">
        <v>25.3</v>
      </c>
      <c r="J222" s="1">
        <v>44</v>
      </c>
      <c r="K222" s="1">
        <v>90</v>
      </c>
      <c r="L222" s="1">
        <v>360</v>
      </c>
    </row>
    <row r="223" spans="1:12" x14ac:dyDescent="0.25">
      <c r="A223" s="2">
        <v>44130</v>
      </c>
      <c r="B223" s="1">
        <v>8</v>
      </c>
      <c r="C223" s="1" t="s">
        <v>30</v>
      </c>
      <c r="D223" s="3">
        <v>112</v>
      </c>
      <c r="E223" s="1" t="s">
        <v>2</v>
      </c>
      <c r="F223" s="1">
        <v>716.5</v>
      </c>
      <c r="G223" s="1">
        <v>2.8</v>
      </c>
      <c r="H223" s="1">
        <v>136.5</v>
      </c>
      <c r="I223" s="1">
        <v>28.1</v>
      </c>
      <c r="J223" s="8"/>
      <c r="K223" s="8"/>
      <c r="L223" s="8"/>
    </row>
    <row r="224" spans="1:12" x14ac:dyDescent="0.25">
      <c r="A224" s="2">
        <v>44131</v>
      </c>
      <c r="B224" s="1">
        <v>9</v>
      </c>
      <c r="C224" s="1" t="s">
        <v>31</v>
      </c>
      <c r="D224" s="3">
        <v>112</v>
      </c>
      <c r="E224" s="1" t="s">
        <v>0</v>
      </c>
      <c r="F224" s="1">
        <v>298</v>
      </c>
      <c r="G224" s="1">
        <v>0.8</v>
      </c>
      <c r="H224" s="1">
        <v>44</v>
      </c>
      <c r="I224" s="1">
        <v>2.8</v>
      </c>
      <c r="J224" s="1">
        <v>44</v>
      </c>
      <c r="K224" s="1">
        <v>90</v>
      </c>
      <c r="L224" s="1">
        <v>360</v>
      </c>
    </row>
    <row r="225" spans="1:12" x14ac:dyDescent="0.25">
      <c r="A225" s="2">
        <v>44131</v>
      </c>
      <c r="B225" s="1">
        <v>9</v>
      </c>
      <c r="C225" s="1" t="s">
        <v>31</v>
      </c>
      <c r="D225" s="3">
        <v>112</v>
      </c>
      <c r="E225" s="1" t="s">
        <v>1</v>
      </c>
      <c r="F225" s="1">
        <v>503.9</v>
      </c>
      <c r="G225" s="1">
        <v>23.9</v>
      </c>
      <c r="H225" s="1">
        <v>43.8</v>
      </c>
      <c r="I225" s="1">
        <v>25.3</v>
      </c>
    </row>
    <row r="226" spans="1:12" x14ac:dyDescent="0.25">
      <c r="A226" s="2">
        <v>44131</v>
      </c>
      <c r="B226" s="1">
        <v>9</v>
      </c>
      <c r="C226" s="1" t="s">
        <v>31</v>
      </c>
      <c r="D226" s="3">
        <v>112</v>
      </c>
      <c r="E226" s="1" t="s">
        <v>2</v>
      </c>
      <c r="F226" s="1">
        <v>882.8</v>
      </c>
      <c r="G226" s="1">
        <v>36.200000000000003</v>
      </c>
      <c r="H226" s="1">
        <v>105.1</v>
      </c>
      <c r="I226" s="1">
        <v>28.2</v>
      </c>
      <c r="J226" s="8"/>
      <c r="K226" s="8"/>
      <c r="L226" s="8"/>
    </row>
    <row r="227" spans="1:12" x14ac:dyDescent="0.25">
      <c r="A227" s="2">
        <v>44131</v>
      </c>
      <c r="B227" s="1">
        <v>9</v>
      </c>
      <c r="C227" s="1" t="s">
        <v>31</v>
      </c>
      <c r="D227" s="3">
        <v>112</v>
      </c>
      <c r="E227" s="1" t="s">
        <v>3</v>
      </c>
      <c r="F227" s="1">
        <v>246</v>
      </c>
      <c r="G227" s="1">
        <v>11.8</v>
      </c>
      <c r="H227" s="1">
        <v>32</v>
      </c>
      <c r="I227" s="1">
        <v>2.2000000000000002</v>
      </c>
    </row>
    <row r="228" spans="1:12" x14ac:dyDescent="0.25">
      <c r="A228" s="2">
        <v>44132</v>
      </c>
      <c r="B228" s="1">
        <v>10</v>
      </c>
      <c r="C228" s="1" t="s">
        <v>30</v>
      </c>
      <c r="D228" s="3">
        <v>112</v>
      </c>
      <c r="E228" s="1" t="s">
        <v>0</v>
      </c>
      <c r="F228" s="1">
        <v>298</v>
      </c>
      <c r="G228" s="1">
        <v>0.8</v>
      </c>
      <c r="H228" s="1">
        <v>44</v>
      </c>
      <c r="I228" s="1">
        <v>2.8</v>
      </c>
      <c r="J228" s="1">
        <v>44</v>
      </c>
      <c r="K228" s="1">
        <v>90</v>
      </c>
      <c r="L228" s="1">
        <v>360</v>
      </c>
    </row>
    <row r="229" spans="1:12" x14ac:dyDescent="0.25">
      <c r="A229" s="2">
        <v>44132</v>
      </c>
      <c r="B229" s="1">
        <v>10</v>
      </c>
      <c r="C229" s="1" t="s">
        <v>30</v>
      </c>
      <c r="D229" s="3">
        <v>112</v>
      </c>
      <c r="E229" s="1" t="s">
        <v>1</v>
      </c>
      <c r="F229" s="1">
        <v>503.9</v>
      </c>
      <c r="G229" s="1">
        <v>23.9</v>
      </c>
      <c r="H229" s="1">
        <v>43.8</v>
      </c>
      <c r="I229" s="1">
        <v>25.3</v>
      </c>
      <c r="J229" s="8"/>
      <c r="K229" s="8"/>
      <c r="L229" s="8"/>
    </row>
    <row r="230" spans="1:12" x14ac:dyDescent="0.25">
      <c r="A230" s="2">
        <v>44132</v>
      </c>
      <c r="B230" s="1">
        <v>10</v>
      </c>
      <c r="C230" s="1" t="s">
        <v>30</v>
      </c>
      <c r="D230" s="3">
        <v>112</v>
      </c>
      <c r="E230" s="1" t="s">
        <v>2</v>
      </c>
      <c r="F230" s="1">
        <v>882.8</v>
      </c>
      <c r="G230" s="1">
        <v>36.200000000000003</v>
      </c>
      <c r="H230" s="1">
        <v>105.1</v>
      </c>
      <c r="I230" s="1">
        <v>28.2</v>
      </c>
    </row>
    <row r="231" spans="1:12" x14ac:dyDescent="0.25">
      <c r="A231" s="2">
        <v>44132</v>
      </c>
      <c r="B231" s="1">
        <v>10</v>
      </c>
      <c r="C231" s="1" t="s">
        <v>30</v>
      </c>
      <c r="D231" s="3">
        <v>112</v>
      </c>
      <c r="E231" s="1" t="s">
        <v>3</v>
      </c>
      <c r="F231" s="1">
        <v>246</v>
      </c>
      <c r="G231" s="1">
        <v>11.8</v>
      </c>
      <c r="H231" s="1">
        <v>32</v>
      </c>
      <c r="I231" s="1">
        <v>2.2000000000000002</v>
      </c>
    </row>
    <row r="232" spans="1:12" x14ac:dyDescent="0.25">
      <c r="A232" s="2">
        <v>44133</v>
      </c>
      <c r="B232" s="1" t="s">
        <v>7</v>
      </c>
      <c r="C232" s="1" t="s">
        <v>31</v>
      </c>
      <c r="D232" s="3">
        <v>112</v>
      </c>
      <c r="E232" s="1" t="s">
        <v>0</v>
      </c>
      <c r="F232" s="1">
        <v>298</v>
      </c>
      <c r="G232" s="1">
        <v>0.8</v>
      </c>
      <c r="H232" s="1">
        <v>44</v>
      </c>
      <c r="I232" s="1">
        <v>2.8</v>
      </c>
      <c r="J232" s="1">
        <v>44</v>
      </c>
      <c r="K232" s="1">
        <v>90</v>
      </c>
      <c r="L232" s="1">
        <v>360</v>
      </c>
    </row>
    <row r="233" spans="1:12" x14ac:dyDescent="0.25">
      <c r="A233" s="2">
        <v>44133</v>
      </c>
      <c r="B233" s="1" t="s">
        <v>7</v>
      </c>
      <c r="C233" s="1" t="s">
        <v>31</v>
      </c>
      <c r="D233" s="3">
        <v>112</v>
      </c>
      <c r="E233" s="1" t="s">
        <v>1</v>
      </c>
      <c r="F233" s="1">
        <v>503.9</v>
      </c>
      <c r="G233" s="1">
        <v>23.9</v>
      </c>
      <c r="H233" s="1">
        <v>43.8</v>
      </c>
      <c r="I233" s="1">
        <v>25.3</v>
      </c>
    </row>
    <row r="234" spans="1:12" x14ac:dyDescent="0.25">
      <c r="A234" s="2">
        <v>44133</v>
      </c>
      <c r="B234" s="1" t="s">
        <v>7</v>
      </c>
      <c r="C234" s="1" t="s">
        <v>31</v>
      </c>
      <c r="D234" s="3">
        <v>112</v>
      </c>
      <c r="E234" s="1" t="s">
        <v>2</v>
      </c>
      <c r="F234" s="1">
        <v>882</v>
      </c>
      <c r="G234" s="1">
        <v>34</v>
      </c>
      <c r="H234" s="1">
        <v>100.6</v>
      </c>
      <c r="I234" s="1">
        <v>39.6</v>
      </c>
    </row>
    <row r="235" spans="1:12" x14ac:dyDescent="0.25">
      <c r="A235" s="2">
        <v>44134</v>
      </c>
      <c r="B235" s="1" t="s">
        <v>8</v>
      </c>
      <c r="C235" s="1" t="s">
        <v>30</v>
      </c>
      <c r="D235" s="3">
        <v>112</v>
      </c>
      <c r="E235" s="1" t="s">
        <v>0</v>
      </c>
      <c r="F235" s="1">
        <v>298</v>
      </c>
      <c r="G235" s="1">
        <v>0.8</v>
      </c>
      <c r="H235" s="1">
        <v>44</v>
      </c>
      <c r="I235" s="1">
        <v>2.8</v>
      </c>
      <c r="J235" s="1">
        <v>44</v>
      </c>
      <c r="K235" s="1">
        <v>90</v>
      </c>
      <c r="L235" s="1">
        <v>360</v>
      </c>
    </row>
    <row r="236" spans="1:12" x14ac:dyDescent="0.25">
      <c r="A236" s="2">
        <v>44134</v>
      </c>
      <c r="B236" s="1" t="s">
        <v>8</v>
      </c>
      <c r="C236" s="1" t="s">
        <v>30</v>
      </c>
      <c r="D236" s="3">
        <v>112</v>
      </c>
      <c r="E236" s="1" t="s">
        <v>1</v>
      </c>
      <c r="F236" s="1">
        <v>503.9</v>
      </c>
      <c r="G236" s="1">
        <v>23.9</v>
      </c>
      <c r="H236" s="1">
        <v>43.8</v>
      </c>
      <c r="I236" s="1">
        <v>25.3</v>
      </c>
    </row>
    <row r="237" spans="1:12" x14ac:dyDescent="0.25">
      <c r="A237" s="2">
        <v>44134</v>
      </c>
      <c r="B237" s="1" t="s">
        <v>8</v>
      </c>
      <c r="C237" s="1" t="s">
        <v>30</v>
      </c>
      <c r="D237" s="3">
        <v>112</v>
      </c>
      <c r="E237" s="1" t="s">
        <v>2</v>
      </c>
      <c r="F237" s="1">
        <v>882</v>
      </c>
      <c r="G237" s="1">
        <v>34</v>
      </c>
      <c r="H237" s="1">
        <v>100.6</v>
      </c>
      <c r="I237" s="1">
        <v>39.6</v>
      </c>
    </row>
    <row r="238" spans="1:12" x14ac:dyDescent="0.25">
      <c r="A238" s="5" t="s">
        <v>35</v>
      </c>
      <c r="B238" s="1" t="s">
        <v>5</v>
      </c>
      <c r="C238" s="1" t="s">
        <v>30</v>
      </c>
      <c r="D238" s="3">
        <v>113</v>
      </c>
      <c r="E238" s="5" t="s">
        <v>0</v>
      </c>
      <c r="F238" s="7">
        <v>501.8</v>
      </c>
      <c r="G238" s="7">
        <v>25.7</v>
      </c>
      <c r="H238" s="7">
        <v>35.4</v>
      </c>
      <c r="I238" s="7">
        <v>25.5</v>
      </c>
      <c r="J238" s="1">
        <v>44</v>
      </c>
      <c r="K238" s="1">
        <v>90</v>
      </c>
      <c r="L238" s="1">
        <v>360</v>
      </c>
    </row>
    <row r="239" spans="1:12" x14ac:dyDescent="0.25">
      <c r="A239" s="5" t="s">
        <v>35</v>
      </c>
      <c r="B239" s="1" t="s">
        <v>5</v>
      </c>
      <c r="C239" s="1" t="s">
        <v>30</v>
      </c>
      <c r="D239" s="3">
        <v>113</v>
      </c>
      <c r="E239" s="5" t="s">
        <v>1</v>
      </c>
      <c r="F239" s="7">
        <v>643.9</v>
      </c>
      <c r="G239" s="7">
        <v>14.3</v>
      </c>
      <c r="H239" s="7">
        <v>86.4</v>
      </c>
      <c r="I239" s="7">
        <v>36.799999999999997</v>
      </c>
    </row>
    <row r="240" spans="1:12" x14ac:dyDescent="0.25">
      <c r="A240" s="5" t="s">
        <v>35</v>
      </c>
      <c r="B240" s="1" t="s">
        <v>5</v>
      </c>
      <c r="C240" s="1" t="s">
        <v>30</v>
      </c>
      <c r="D240" s="3">
        <v>113</v>
      </c>
      <c r="E240" s="5" t="s">
        <v>2</v>
      </c>
      <c r="F240" s="7">
        <v>508.6</v>
      </c>
      <c r="G240" s="7">
        <v>24.3</v>
      </c>
      <c r="H240" s="7">
        <v>48.2</v>
      </c>
      <c r="I240" s="7">
        <v>22.9</v>
      </c>
    </row>
    <row r="241" spans="1:12" x14ac:dyDescent="0.25">
      <c r="A241" s="5" t="s">
        <v>35</v>
      </c>
      <c r="B241" s="1" t="s">
        <v>5</v>
      </c>
      <c r="C241" s="1" t="s">
        <v>30</v>
      </c>
      <c r="D241" s="3">
        <v>113</v>
      </c>
      <c r="E241" s="5" t="s">
        <v>3</v>
      </c>
      <c r="F241" s="7">
        <v>770.4</v>
      </c>
      <c r="G241" s="7">
        <v>40.4</v>
      </c>
      <c r="H241" s="7">
        <v>95.2</v>
      </c>
      <c r="I241" s="7">
        <v>18.3</v>
      </c>
      <c r="J241" s="1"/>
      <c r="K241" s="1"/>
      <c r="L241" s="1"/>
    </row>
    <row r="242" spans="1:12" x14ac:dyDescent="0.25">
      <c r="A242" s="5" t="s">
        <v>36</v>
      </c>
      <c r="B242" s="1" t="s">
        <v>6</v>
      </c>
      <c r="C242" s="1" t="s">
        <v>31</v>
      </c>
      <c r="D242" s="3">
        <v>113</v>
      </c>
      <c r="E242" s="5" t="s">
        <v>0</v>
      </c>
      <c r="F242" s="7">
        <v>542.20000000000005</v>
      </c>
      <c r="G242" s="7">
        <v>23.7</v>
      </c>
      <c r="H242" s="7">
        <v>42.4</v>
      </c>
      <c r="I242" s="7">
        <v>31.7</v>
      </c>
      <c r="J242">
        <v>44</v>
      </c>
      <c r="K242">
        <v>90</v>
      </c>
      <c r="L242">
        <v>360</v>
      </c>
    </row>
    <row r="243" spans="1:12" x14ac:dyDescent="0.25">
      <c r="A243" s="5" t="s">
        <v>36</v>
      </c>
      <c r="B243" s="1" t="s">
        <v>6</v>
      </c>
      <c r="C243" s="1" t="s">
        <v>31</v>
      </c>
      <c r="D243" s="3">
        <v>113</v>
      </c>
      <c r="E243" s="5" t="s">
        <v>1</v>
      </c>
      <c r="F243" s="7">
        <v>623.1</v>
      </c>
      <c r="G243" s="7">
        <v>14.2</v>
      </c>
      <c r="H243" s="7">
        <v>81.900000000000006</v>
      </c>
      <c r="I243" s="7">
        <v>36.5</v>
      </c>
    </row>
    <row r="244" spans="1:12" x14ac:dyDescent="0.25">
      <c r="A244" s="5" t="s">
        <v>36</v>
      </c>
      <c r="B244" s="1" t="s">
        <v>6</v>
      </c>
      <c r="C244" s="1" t="s">
        <v>31</v>
      </c>
      <c r="D244" s="3">
        <v>113</v>
      </c>
      <c r="E244" s="5" t="s">
        <v>2</v>
      </c>
      <c r="F244" s="7">
        <v>597</v>
      </c>
      <c r="G244" s="7">
        <v>38.9</v>
      </c>
      <c r="H244" s="7">
        <v>26.1</v>
      </c>
      <c r="I244" s="7">
        <v>37</v>
      </c>
      <c r="J244" s="1"/>
      <c r="K244" s="1"/>
      <c r="L244" s="1"/>
    </row>
    <row r="245" spans="1:12" x14ac:dyDescent="0.25">
      <c r="A245" s="5" t="s">
        <v>36</v>
      </c>
      <c r="B245" s="1" t="s">
        <v>6</v>
      </c>
      <c r="C245" s="1" t="s">
        <v>31</v>
      </c>
      <c r="D245" s="3">
        <v>113</v>
      </c>
      <c r="E245" s="5" t="s">
        <v>3</v>
      </c>
      <c r="F245" s="7">
        <v>783.9</v>
      </c>
      <c r="G245" s="7">
        <v>23.5</v>
      </c>
      <c r="H245" s="7">
        <v>116.3</v>
      </c>
      <c r="I245" s="7">
        <v>19.3</v>
      </c>
    </row>
    <row r="246" spans="1:12" x14ac:dyDescent="0.25">
      <c r="A246" s="5" t="s">
        <v>37</v>
      </c>
      <c r="B246" s="1">
        <v>3</v>
      </c>
      <c r="C246" s="1" t="s">
        <v>30</v>
      </c>
      <c r="D246" s="3">
        <v>113</v>
      </c>
      <c r="E246" s="5" t="s">
        <v>0</v>
      </c>
      <c r="F246" s="8">
        <v>550.70000000000005</v>
      </c>
      <c r="G246" s="7">
        <v>25.6</v>
      </c>
      <c r="H246" s="7">
        <v>40.700000000000003</v>
      </c>
      <c r="I246" s="7">
        <v>31.2</v>
      </c>
      <c r="J246">
        <v>44</v>
      </c>
      <c r="K246">
        <v>90</v>
      </c>
      <c r="L246">
        <v>360</v>
      </c>
    </row>
    <row r="247" spans="1:12" x14ac:dyDescent="0.25">
      <c r="A247" s="5" t="s">
        <v>37</v>
      </c>
      <c r="B247" s="1">
        <v>3</v>
      </c>
      <c r="C247" s="1" t="s">
        <v>30</v>
      </c>
      <c r="D247" s="3">
        <v>113</v>
      </c>
      <c r="E247" s="5" t="s">
        <v>1</v>
      </c>
      <c r="F247" s="7">
        <v>474.1</v>
      </c>
      <c r="G247" s="7">
        <v>24.9</v>
      </c>
      <c r="H247" s="7">
        <v>32.1</v>
      </c>
      <c r="I247" s="7">
        <v>24.4</v>
      </c>
      <c r="J247" s="1"/>
      <c r="K247" s="1"/>
      <c r="L247" s="1"/>
    </row>
    <row r="248" spans="1:12" x14ac:dyDescent="0.25">
      <c r="A248" s="5" t="s">
        <v>37</v>
      </c>
      <c r="B248" s="1">
        <v>3</v>
      </c>
      <c r="C248" s="1" t="s">
        <v>30</v>
      </c>
      <c r="D248" s="3">
        <v>113</v>
      </c>
      <c r="E248" s="5" t="s">
        <v>2</v>
      </c>
      <c r="F248" s="7">
        <v>426.8</v>
      </c>
      <c r="G248" s="7">
        <v>6.1</v>
      </c>
      <c r="H248" s="7">
        <v>46.8</v>
      </c>
      <c r="I248" s="7">
        <v>44.5</v>
      </c>
    </row>
    <row r="249" spans="1:12" x14ac:dyDescent="0.25">
      <c r="A249" s="5" t="s">
        <v>37</v>
      </c>
      <c r="B249" s="1">
        <v>3</v>
      </c>
      <c r="C249" s="1" t="s">
        <v>30</v>
      </c>
      <c r="D249" s="3">
        <v>113</v>
      </c>
      <c r="E249" s="5" t="s">
        <v>3</v>
      </c>
      <c r="F249" s="7">
        <v>1014.2</v>
      </c>
      <c r="G249" s="7">
        <v>29.3</v>
      </c>
      <c r="H249" s="7">
        <v>141.5</v>
      </c>
      <c r="I249" s="7">
        <v>37.1</v>
      </c>
    </row>
    <row r="250" spans="1:12" x14ac:dyDescent="0.25">
      <c r="A250" s="5" t="s">
        <v>38</v>
      </c>
      <c r="B250" s="1">
        <v>4</v>
      </c>
      <c r="C250" s="1" t="s">
        <v>31</v>
      </c>
      <c r="D250" s="3">
        <v>113</v>
      </c>
      <c r="E250" s="5" t="s">
        <v>0</v>
      </c>
      <c r="F250" s="7">
        <v>556.5</v>
      </c>
      <c r="G250" s="7">
        <v>29.7</v>
      </c>
      <c r="H250" s="7">
        <v>32.6</v>
      </c>
      <c r="I250" s="7">
        <v>32.799999999999997</v>
      </c>
      <c r="J250" s="1">
        <v>44</v>
      </c>
      <c r="K250" s="1">
        <v>90</v>
      </c>
      <c r="L250" s="1">
        <v>360</v>
      </c>
    </row>
    <row r="251" spans="1:12" x14ac:dyDescent="0.25">
      <c r="A251" s="5" t="s">
        <v>38</v>
      </c>
      <c r="B251" s="1">
        <v>4</v>
      </c>
      <c r="C251" s="1" t="s">
        <v>31</v>
      </c>
      <c r="D251" s="3">
        <v>113</v>
      </c>
      <c r="E251" s="5" t="s">
        <v>1</v>
      </c>
      <c r="F251" s="7">
        <v>468.5</v>
      </c>
      <c r="G251" s="7">
        <v>23.4</v>
      </c>
      <c r="H251" s="7">
        <v>35.200000000000003</v>
      </c>
      <c r="I251" s="7">
        <v>23</v>
      </c>
    </row>
    <row r="252" spans="1:12" x14ac:dyDescent="0.25">
      <c r="A252" s="5" t="s">
        <v>38</v>
      </c>
      <c r="B252" s="1">
        <v>4</v>
      </c>
      <c r="C252" s="1" t="s">
        <v>31</v>
      </c>
      <c r="D252" s="3">
        <v>113</v>
      </c>
      <c r="E252" s="5" t="s">
        <v>2</v>
      </c>
      <c r="F252" s="7">
        <v>614.6</v>
      </c>
      <c r="G252" s="7">
        <v>33.200000000000003</v>
      </c>
      <c r="H252" s="7">
        <v>41.2</v>
      </c>
      <c r="I252" s="7">
        <v>39.299999999999997</v>
      </c>
    </row>
    <row r="253" spans="1:12" x14ac:dyDescent="0.25">
      <c r="A253" s="5" t="s">
        <v>38</v>
      </c>
      <c r="B253" s="1">
        <v>4</v>
      </c>
      <c r="C253" s="1" t="s">
        <v>31</v>
      </c>
      <c r="D253" s="3">
        <v>113</v>
      </c>
      <c r="E253" s="5" t="s">
        <v>3</v>
      </c>
      <c r="F253" s="7">
        <v>879.3</v>
      </c>
      <c r="G253" s="7">
        <v>12.4</v>
      </c>
      <c r="H253" s="7">
        <v>157.19999999999999</v>
      </c>
      <c r="I253" s="7">
        <v>27.4</v>
      </c>
      <c r="J253" s="1"/>
      <c r="K253" s="1"/>
      <c r="L253" s="1"/>
    </row>
    <row r="254" spans="1:12" x14ac:dyDescent="0.25">
      <c r="A254" s="5" t="s">
        <v>39</v>
      </c>
      <c r="B254" s="1">
        <v>5</v>
      </c>
      <c r="C254" s="1" t="s">
        <v>30</v>
      </c>
      <c r="D254" s="3">
        <v>113</v>
      </c>
      <c r="E254" s="5" t="s">
        <v>0</v>
      </c>
      <c r="F254" s="7">
        <v>596.29999999999995</v>
      </c>
      <c r="G254" s="7">
        <v>32.200000000000003</v>
      </c>
      <c r="H254" s="7">
        <v>39.799999999999997</v>
      </c>
      <c r="I254" s="7">
        <v>38.700000000000003</v>
      </c>
      <c r="J254">
        <v>44</v>
      </c>
      <c r="K254">
        <v>90</v>
      </c>
      <c r="L254">
        <v>360</v>
      </c>
    </row>
    <row r="255" spans="1:12" x14ac:dyDescent="0.25">
      <c r="A255" s="5" t="s">
        <v>39</v>
      </c>
      <c r="B255" s="1">
        <v>5</v>
      </c>
      <c r="C255" s="1" t="s">
        <v>30</v>
      </c>
      <c r="D255" s="3">
        <v>113</v>
      </c>
      <c r="E255" s="5" t="s">
        <v>1</v>
      </c>
      <c r="F255" s="7">
        <v>647.79999999999995</v>
      </c>
      <c r="G255" s="7">
        <v>14.5</v>
      </c>
      <c r="H255" s="7">
        <v>86.4</v>
      </c>
      <c r="I255" s="7">
        <v>36.4</v>
      </c>
    </row>
    <row r="256" spans="1:12" x14ac:dyDescent="0.25">
      <c r="A256" s="5" t="s">
        <v>39</v>
      </c>
      <c r="B256" s="1">
        <v>5</v>
      </c>
      <c r="C256" s="1" t="s">
        <v>30</v>
      </c>
      <c r="D256" s="3">
        <v>113</v>
      </c>
      <c r="E256" s="5" t="s">
        <v>2</v>
      </c>
      <c r="F256" s="7">
        <v>1171.4000000000001</v>
      </c>
      <c r="G256" s="7">
        <v>58.8</v>
      </c>
      <c r="H256" s="7">
        <v>98.2</v>
      </c>
      <c r="I256" s="7">
        <v>62.4</v>
      </c>
      <c r="J256" s="1"/>
      <c r="K256" s="1"/>
      <c r="L256" s="1"/>
    </row>
    <row r="257" spans="1:12" x14ac:dyDescent="0.25">
      <c r="A257" s="5" t="s">
        <v>39</v>
      </c>
      <c r="B257" s="1">
        <v>5</v>
      </c>
      <c r="C257" s="1" t="s">
        <v>30</v>
      </c>
      <c r="D257" s="3">
        <v>113</v>
      </c>
      <c r="E257" s="5" t="s">
        <v>3</v>
      </c>
      <c r="F257" s="7">
        <v>800.4</v>
      </c>
      <c r="G257" s="7">
        <v>16.2</v>
      </c>
      <c r="H257" s="7">
        <v>81.2</v>
      </c>
      <c r="I257" s="7">
        <v>12.6</v>
      </c>
    </row>
    <row r="258" spans="1:12" x14ac:dyDescent="0.25">
      <c r="A258" s="5" t="s">
        <v>40</v>
      </c>
      <c r="B258" s="1">
        <v>6</v>
      </c>
      <c r="C258" s="1" t="s">
        <v>31</v>
      </c>
      <c r="D258" s="3">
        <v>113</v>
      </c>
      <c r="E258" s="5" t="s">
        <v>0</v>
      </c>
      <c r="F258" s="7">
        <v>428.5</v>
      </c>
      <c r="G258" s="7">
        <v>18.600000000000001</v>
      </c>
      <c r="H258" s="7">
        <v>32.5</v>
      </c>
      <c r="I258" s="7">
        <v>26.7</v>
      </c>
      <c r="J258">
        <v>44</v>
      </c>
      <c r="K258">
        <v>90</v>
      </c>
      <c r="L258">
        <v>360</v>
      </c>
    </row>
    <row r="259" spans="1:12" x14ac:dyDescent="0.25">
      <c r="A259" s="5" t="s">
        <v>40</v>
      </c>
      <c r="B259" s="1">
        <v>6</v>
      </c>
      <c r="C259" s="1" t="s">
        <v>31</v>
      </c>
      <c r="D259" s="3">
        <v>113</v>
      </c>
      <c r="E259" s="5" t="s">
        <v>1</v>
      </c>
      <c r="F259" s="7">
        <v>428.5</v>
      </c>
      <c r="G259" s="7">
        <v>18.600000000000001</v>
      </c>
      <c r="H259" s="7">
        <v>32.5</v>
      </c>
      <c r="I259" s="7">
        <v>26.7</v>
      </c>
      <c r="J259" s="1"/>
      <c r="K259" s="1"/>
      <c r="L259" s="1"/>
    </row>
    <row r="260" spans="1:12" x14ac:dyDescent="0.25">
      <c r="A260" s="5" t="s">
        <v>40</v>
      </c>
      <c r="B260" s="1">
        <v>6</v>
      </c>
      <c r="C260" s="1" t="s">
        <v>31</v>
      </c>
      <c r="D260" s="3">
        <v>113</v>
      </c>
      <c r="E260" s="5" t="s">
        <v>2</v>
      </c>
      <c r="F260" s="7">
        <v>1475.1</v>
      </c>
      <c r="G260" s="7">
        <v>64.599999999999994</v>
      </c>
      <c r="H260" s="7">
        <v>107.2</v>
      </c>
      <c r="I260" s="7">
        <v>59.7</v>
      </c>
    </row>
    <row r="261" spans="1:12" x14ac:dyDescent="0.25">
      <c r="A261" s="5" t="s">
        <v>40</v>
      </c>
      <c r="B261" s="1">
        <v>6</v>
      </c>
      <c r="C261" s="1" t="s">
        <v>31</v>
      </c>
      <c r="D261" s="3">
        <v>113</v>
      </c>
      <c r="E261" s="5" t="s">
        <v>3</v>
      </c>
      <c r="F261" s="7">
        <v>1056.0999999999999</v>
      </c>
      <c r="G261" s="7">
        <v>19.2</v>
      </c>
      <c r="H261" s="7">
        <v>133.69999999999999</v>
      </c>
      <c r="I261" s="7">
        <v>39.700000000000003</v>
      </c>
    </row>
    <row r="262" spans="1:12" x14ac:dyDescent="0.25">
      <c r="A262" s="5" t="s">
        <v>41</v>
      </c>
      <c r="B262" s="1">
        <v>7</v>
      </c>
      <c r="C262" s="1" t="s">
        <v>30</v>
      </c>
      <c r="D262" s="3">
        <v>113</v>
      </c>
      <c r="E262" s="5" t="s">
        <v>0</v>
      </c>
      <c r="F262" s="7">
        <v>689.8</v>
      </c>
      <c r="G262" s="7">
        <v>38.299999999999997</v>
      </c>
      <c r="H262" s="7">
        <v>51.2</v>
      </c>
      <c r="I262" s="7">
        <v>37.4</v>
      </c>
      <c r="J262" s="1">
        <v>44</v>
      </c>
      <c r="K262" s="1">
        <v>90</v>
      </c>
      <c r="L262" s="1">
        <v>360</v>
      </c>
    </row>
    <row r="263" spans="1:12" x14ac:dyDescent="0.25">
      <c r="A263" s="5" t="s">
        <v>41</v>
      </c>
      <c r="B263" s="1">
        <v>7</v>
      </c>
      <c r="C263" s="1" t="s">
        <v>30</v>
      </c>
      <c r="D263" s="3">
        <v>113</v>
      </c>
      <c r="E263" s="5" t="s">
        <v>1</v>
      </c>
      <c r="F263" s="7">
        <v>432.9</v>
      </c>
      <c r="G263" s="7">
        <v>23.2</v>
      </c>
      <c r="H263" s="7">
        <v>31.4</v>
      </c>
      <c r="I263" s="7">
        <v>18.100000000000001</v>
      </c>
    </row>
    <row r="264" spans="1:12" x14ac:dyDescent="0.25">
      <c r="A264" s="5" t="s">
        <v>41</v>
      </c>
      <c r="B264" s="1">
        <v>7</v>
      </c>
      <c r="C264" s="1" t="s">
        <v>30</v>
      </c>
      <c r="D264" s="3">
        <v>113</v>
      </c>
      <c r="E264" s="5" t="s">
        <v>2</v>
      </c>
      <c r="F264" s="7">
        <v>904.8</v>
      </c>
      <c r="G264" s="7">
        <v>39.1</v>
      </c>
      <c r="H264" s="7">
        <v>102.4</v>
      </c>
      <c r="I264" s="7">
        <v>31</v>
      </c>
    </row>
    <row r="265" spans="1:12" x14ac:dyDescent="0.25">
      <c r="A265" s="5" t="s">
        <v>41</v>
      </c>
      <c r="B265" s="1">
        <v>7</v>
      </c>
      <c r="C265" s="1" t="s">
        <v>30</v>
      </c>
      <c r="D265" s="3">
        <v>113</v>
      </c>
      <c r="E265" s="5" t="s">
        <v>3</v>
      </c>
      <c r="F265" s="7">
        <v>550</v>
      </c>
      <c r="G265" s="7">
        <v>34</v>
      </c>
      <c r="H265" s="7">
        <v>52</v>
      </c>
      <c r="I265" s="7">
        <v>9</v>
      </c>
      <c r="J265" s="1"/>
      <c r="K265" s="1"/>
      <c r="L265" s="1"/>
    </row>
    <row r="266" spans="1:12" x14ac:dyDescent="0.25">
      <c r="A266" s="5" t="s">
        <v>42</v>
      </c>
      <c r="B266" s="1">
        <v>8</v>
      </c>
      <c r="C266" s="1" t="s">
        <v>31</v>
      </c>
      <c r="D266" s="3">
        <v>113</v>
      </c>
      <c r="E266" s="5" t="s">
        <v>0</v>
      </c>
      <c r="F266" s="7">
        <v>819</v>
      </c>
      <c r="G266" s="7">
        <v>31.3</v>
      </c>
      <c r="H266" s="7">
        <v>100.2</v>
      </c>
      <c r="I266" s="7">
        <v>30.6</v>
      </c>
      <c r="J266">
        <v>44</v>
      </c>
      <c r="K266">
        <v>90</v>
      </c>
      <c r="L266">
        <v>360</v>
      </c>
    </row>
    <row r="267" spans="1:12" x14ac:dyDescent="0.25">
      <c r="A267" s="5" t="s">
        <v>42</v>
      </c>
      <c r="B267" s="1">
        <v>8</v>
      </c>
      <c r="C267" s="1" t="s">
        <v>31</v>
      </c>
      <c r="D267" s="3">
        <v>113</v>
      </c>
      <c r="E267" s="5" t="s">
        <v>1</v>
      </c>
      <c r="F267" s="7">
        <v>409.5</v>
      </c>
      <c r="G267" s="7">
        <v>22.9</v>
      </c>
      <c r="H267" s="7">
        <v>28.1</v>
      </c>
      <c r="I267" s="7">
        <v>16.899999999999999</v>
      </c>
    </row>
    <row r="268" spans="1:12" x14ac:dyDescent="0.25">
      <c r="A268" s="5" t="s">
        <v>42</v>
      </c>
      <c r="B268" s="1">
        <v>8</v>
      </c>
      <c r="C268" s="1" t="s">
        <v>31</v>
      </c>
      <c r="D268" s="3">
        <v>113</v>
      </c>
      <c r="E268" s="5" t="s">
        <v>2</v>
      </c>
      <c r="F268" s="7">
        <v>793</v>
      </c>
      <c r="G268" s="7">
        <v>46.3</v>
      </c>
      <c r="H268" s="7">
        <v>56.7</v>
      </c>
      <c r="I268" s="7">
        <v>34.799999999999997</v>
      </c>
      <c r="J268" s="1"/>
      <c r="K268" s="1"/>
      <c r="L268" s="1"/>
    </row>
    <row r="269" spans="1:12" x14ac:dyDescent="0.25">
      <c r="A269" s="5" t="s">
        <v>42</v>
      </c>
      <c r="B269" s="1">
        <v>8</v>
      </c>
      <c r="C269" s="1" t="s">
        <v>31</v>
      </c>
      <c r="D269" s="3">
        <v>113</v>
      </c>
      <c r="E269" s="5" t="s">
        <v>3</v>
      </c>
      <c r="F269" s="7">
        <v>550</v>
      </c>
      <c r="G269" s="7">
        <v>34</v>
      </c>
      <c r="H269" s="7">
        <v>52</v>
      </c>
      <c r="I269" s="7">
        <v>9</v>
      </c>
    </row>
    <row r="270" spans="1:12" x14ac:dyDescent="0.25">
      <c r="A270" s="5" t="s">
        <v>43</v>
      </c>
      <c r="B270" s="1">
        <v>9</v>
      </c>
      <c r="C270" s="1" t="s">
        <v>30</v>
      </c>
      <c r="D270" s="3">
        <v>113</v>
      </c>
      <c r="E270" s="5" t="s">
        <v>0</v>
      </c>
      <c r="F270" s="7">
        <v>632.6</v>
      </c>
      <c r="G270" s="7">
        <v>25.1</v>
      </c>
      <c r="H270" s="7">
        <v>63.1</v>
      </c>
      <c r="I270" s="7">
        <v>32.5</v>
      </c>
      <c r="J270">
        <v>44</v>
      </c>
      <c r="K270">
        <v>90</v>
      </c>
      <c r="L270">
        <v>360</v>
      </c>
    </row>
    <row r="271" spans="1:12" x14ac:dyDescent="0.25">
      <c r="A271" s="5" t="s">
        <v>43</v>
      </c>
      <c r="B271" s="1">
        <v>9</v>
      </c>
      <c r="C271" s="1" t="s">
        <v>30</v>
      </c>
      <c r="D271" s="3">
        <v>113</v>
      </c>
      <c r="E271" s="5" t="s">
        <v>47</v>
      </c>
      <c r="F271" s="7">
        <v>632.6</v>
      </c>
      <c r="G271" s="7">
        <v>25.1</v>
      </c>
      <c r="H271" s="7">
        <v>63.1</v>
      </c>
      <c r="I271" s="7">
        <v>32.5</v>
      </c>
      <c r="J271" s="1"/>
      <c r="K271" s="1"/>
      <c r="L271" s="1"/>
    </row>
    <row r="272" spans="1:12" x14ac:dyDescent="0.25">
      <c r="A272" s="5" t="s">
        <v>43</v>
      </c>
      <c r="B272" s="1">
        <v>9</v>
      </c>
      <c r="C272" s="1" t="s">
        <v>30</v>
      </c>
      <c r="D272" s="3">
        <v>113</v>
      </c>
      <c r="E272" s="5" t="s">
        <v>2</v>
      </c>
      <c r="F272" s="10">
        <v>630</v>
      </c>
      <c r="G272" s="10">
        <v>35</v>
      </c>
      <c r="H272" s="10">
        <v>45.5</v>
      </c>
      <c r="I272" s="10">
        <v>29.4</v>
      </c>
      <c r="J272" s="8"/>
      <c r="K272" s="8"/>
      <c r="L272" s="8"/>
    </row>
    <row r="273" spans="1:12" x14ac:dyDescent="0.25">
      <c r="A273" s="5" t="s">
        <v>43</v>
      </c>
      <c r="B273" s="1">
        <v>9</v>
      </c>
      <c r="C273" s="1" t="s">
        <v>30</v>
      </c>
      <c r="D273" s="3">
        <v>113</v>
      </c>
      <c r="E273" s="5" t="s">
        <v>3</v>
      </c>
      <c r="F273" s="10">
        <v>625.9</v>
      </c>
      <c r="G273" s="10">
        <v>13.5</v>
      </c>
      <c r="H273" s="10">
        <v>89.8</v>
      </c>
      <c r="I273" s="10">
        <v>30.4</v>
      </c>
    </row>
    <row r="274" spans="1:12" x14ac:dyDescent="0.25">
      <c r="A274" s="5" t="s">
        <v>44</v>
      </c>
      <c r="B274" s="1">
        <v>10</v>
      </c>
      <c r="C274" s="1" t="s">
        <v>31</v>
      </c>
      <c r="D274" s="3">
        <v>113</v>
      </c>
      <c r="E274" s="5" t="s">
        <v>0</v>
      </c>
      <c r="F274" s="10">
        <v>632.6</v>
      </c>
      <c r="G274" s="10">
        <v>25.1</v>
      </c>
      <c r="H274" s="10">
        <v>63.1</v>
      </c>
      <c r="I274" s="10">
        <v>32.5</v>
      </c>
      <c r="J274">
        <v>44</v>
      </c>
      <c r="K274">
        <v>90</v>
      </c>
      <c r="L274">
        <v>360</v>
      </c>
    </row>
    <row r="275" spans="1:12" x14ac:dyDescent="0.25">
      <c r="A275" s="5" t="s">
        <v>44</v>
      </c>
      <c r="B275" s="1">
        <v>10</v>
      </c>
      <c r="C275" s="1" t="s">
        <v>31</v>
      </c>
      <c r="D275" s="3">
        <v>113</v>
      </c>
      <c r="E275" s="5" t="s">
        <v>47</v>
      </c>
      <c r="F275" s="10">
        <v>632.6</v>
      </c>
      <c r="G275" s="10">
        <v>25.1</v>
      </c>
      <c r="H275" s="10">
        <v>63.1</v>
      </c>
      <c r="I275" s="10">
        <v>32.5</v>
      </c>
      <c r="J275" s="8"/>
      <c r="K275" s="8"/>
      <c r="L275" s="8"/>
    </row>
    <row r="276" spans="1:12" x14ac:dyDescent="0.25">
      <c r="A276" s="5" t="s">
        <v>44</v>
      </c>
      <c r="B276" s="1">
        <v>10</v>
      </c>
      <c r="C276" s="1" t="s">
        <v>31</v>
      </c>
      <c r="D276" s="3">
        <v>113</v>
      </c>
      <c r="E276" s="5" t="s">
        <v>2</v>
      </c>
      <c r="F276" s="10">
        <v>630</v>
      </c>
      <c r="G276" s="10">
        <v>35</v>
      </c>
      <c r="H276" s="10">
        <v>45.5</v>
      </c>
      <c r="I276" s="10">
        <v>29.4</v>
      </c>
    </row>
    <row r="277" spans="1:12" x14ac:dyDescent="0.25">
      <c r="A277" s="5" t="s">
        <v>45</v>
      </c>
      <c r="B277" s="1" t="s">
        <v>7</v>
      </c>
      <c r="C277" s="1" t="s">
        <v>30</v>
      </c>
      <c r="D277" s="3">
        <v>113</v>
      </c>
      <c r="E277" s="5" t="s">
        <v>0</v>
      </c>
      <c r="F277" s="10">
        <v>517.70000000000005</v>
      </c>
      <c r="G277" s="10">
        <v>24.5</v>
      </c>
      <c r="H277" s="10">
        <v>36.700000000000003</v>
      </c>
      <c r="I277" s="10">
        <v>30.3</v>
      </c>
      <c r="J277">
        <v>44</v>
      </c>
      <c r="K277">
        <v>90</v>
      </c>
      <c r="L277">
        <v>360</v>
      </c>
    </row>
    <row r="278" spans="1:12" x14ac:dyDescent="0.25">
      <c r="A278" s="5" t="s">
        <v>45</v>
      </c>
      <c r="B278" s="1" t="s">
        <v>7</v>
      </c>
      <c r="C278" s="1" t="s">
        <v>30</v>
      </c>
      <c r="D278" s="3">
        <v>113</v>
      </c>
      <c r="E278" s="5" t="s">
        <v>1</v>
      </c>
      <c r="F278" s="10"/>
      <c r="G278" s="10"/>
      <c r="H278" s="10"/>
      <c r="I278" s="10"/>
      <c r="J278" s="8"/>
      <c r="K278" s="8"/>
      <c r="L278" s="8"/>
    </row>
    <row r="279" spans="1:12" x14ac:dyDescent="0.25">
      <c r="A279" s="5" t="s">
        <v>45</v>
      </c>
      <c r="B279" s="1" t="s">
        <v>7</v>
      </c>
      <c r="C279" s="1" t="s">
        <v>30</v>
      </c>
      <c r="D279" s="3">
        <v>113</v>
      </c>
      <c r="E279" s="5" t="s">
        <v>2</v>
      </c>
      <c r="F279" s="10">
        <v>1466.6</v>
      </c>
      <c r="G279" s="10">
        <v>77.400000000000006</v>
      </c>
      <c r="H279" s="10">
        <v>131.5</v>
      </c>
      <c r="I279" s="10">
        <v>57.7</v>
      </c>
      <c r="J279" s="8"/>
    </row>
    <row r="280" spans="1:12" x14ac:dyDescent="0.25">
      <c r="A280" s="5" t="s">
        <v>45</v>
      </c>
      <c r="B280" s="1" t="s">
        <v>7</v>
      </c>
      <c r="C280" s="1" t="s">
        <v>30</v>
      </c>
      <c r="D280" s="3">
        <v>113</v>
      </c>
      <c r="E280" s="5" t="s">
        <v>3</v>
      </c>
      <c r="F280" s="10">
        <v>456</v>
      </c>
      <c r="G280" s="10">
        <v>17</v>
      </c>
      <c r="H280" s="10">
        <v>63.2</v>
      </c>
      <c r="I280" s="10">
        <v>10.199999999999999</v>
      </c>
    </row>
    <row r="281" spans="1:12" x14ac:dyDescent="0.25">
      <c r="A281" s="5" t="s">
        <v>46</v>
      </c>
      <c r="B281" s="1" t="s">
        <v>8</v>
      </c>
      <c r="C281" s="1" t="s">
        <v>31</v>
      </c>
      <c r="D281" s="3">
        <v>113</v>
      </c>
      <c r="E281" s="5" t="s">
        <v>0</v>
      </c>
      <c r="F281" s="10">
        <v>517.70000000000005</v>
      </c>
      <c r="G281" s="10">
        <v>24.5</v>
      </c>
      <c r="H281" s="10">
        <v>36.700000000000003</v>
      </c>
      <c r="I281" s="10">
        <v>30.3</v>
      </c>
      <c r="J281" s="8">
        <v>44</v>
      </c>
      <c r="K281" s="8">
        <v>90</v>
      </c>
      <c r="L281" s="8">
        <v>360</v>
      </c>
    </row>
    <row r="282" spans="1:12" x14ac:dyDescent="0.25">
      <c r="A282" s="5" t="s">
        <v>46</v>
      </c>
      <c r="B282" s="1" t="s">
        <v>8</v>
      </c>
      <c r="C282" s="1" t="s">
        <v>31</v>
      </c>
      <c r="D282" s="3">
        <v>113</v>
      </c>
      <c r="E282" s="5" t="s">
        <v>1</v>
      </c>
      <c r="F282" s="10">
        <v>456</v>
      </c>
      <c r="G282" s="10">
        <v>17</v>
      </c>
      <c r="H282" s="10">
        <v>63.2</v>
      </c>
      <c r="I282" s="10">
        <v>10.199999999999999</v>
      </c>
    </row>
    <row r="283" spans="1:12" x14ac:dyDescent="0.25">
      <c r="A283" s="5" t="s">
        <v>46</v>
      </c>
      <c r="B283" s="1" t="s">
        <v>8</v>
      </c>
      <c r="C283" s="1" t="s">
        <v>31</v>
      </c>
      <c r="D283" s="3">
        <v>113</v>
      </c>
      <c r="E283" s="5" t="s">
        <v>2</v>
      </c>
      <c r="F283" s="10">
        <v>1466.6</v>
      </c>
      <c r="G283" s="10">
        <v>77.400000000000006</v>
      </c>
      <c r="H283" s="10">
        <v>131.5</v>
      </c>
      <c r="I283" s="10">
        <v>57.7</v>
      </c>
    </row>
    <row r="284" spans="1:12" x14ac:dyDescent="0.25">
      <c r="A284" s="2">
        <v>44123</v>
      </c>
      <c r="B284" s="3" t="s">
        <v>5</v>
      </c>
      <c r="C284" s="3" t="s">
        <v>31</v>
      </c>
      <c r="D284" s="3">
        <v>114</v>
      </c>
      <c r="E284" s="1" t="s">
        <v>1</v>
      </c>
      <c r="F284" s="1">
        <v>803.7</v>
      </c>
      <c r="G284" s="1">
        <v>26.8</v>
      </c>
      <c r="H284" s="1">
        <v>107.2</v>
      </c>
      <c r="I284" s="1">
        <v>38.200000000000003</v>
      </c>
      <c r="J284" s="1">
        <v>44</v>
      </c>
      <c r="K284" s="1">
        <v>90</v>
      </c>
      <c r="L284" s="1">
        <v>360</v>
      </c>
    </row>
    <row r="285" spans="1:12" x14ac:dyDescent="0.25">
      <c r="A285" s="2">
        <v>44123</v>
      </c>
      <c r="B285" s="3" t="s">
        <v>5</v>
      </c>
      <c r="C285" s="3" t="s">
        <v>31</v>
      </c>
      <c r="D285" s="3">
        <v>114</v>
      </c>
      <c r="E285" s="1" t="s">
        <v>2</v>
      </c>
      <c r="F285" s="1">
        <v>1376.6</v>
      </c>
      <c r="G285" s="1">
        <v>56.5</v>
      </c>
      <c r="H285" s="1">
        <v>139.6</v>
      </c>
      <c r="I285" s="1">
        <v>73.599999999999994</v>
      </c>
    </row>
    <row r="286" spans="1:12" x14ac:dyDescent="0.25">
      <c r="A286" s="2">
        <v>44123</v>
      </c>
      <c r="B286" s="3" t="s">
        <v>5</v>
      </c>
      <c r="C286" s="3" t="s">
        <v>31</v>
      </c>
      <c r="D286" s="3">
        <v>114</v>
      </c>
      <c r="E286" s="1" t="s">
        <v>3</v>
      </c>
      <c r="F286" s="1">
        <v>505</v>
      </c>
      <c r="G286" s="1">
        <v>10.5</v>
      </c>
      <c r="H286" s="1">
        <v>77.7</v>
      </c>
      <c r="I286" s="1">
        <v>19.2</v>
      </c>
    </row>
    <row r="287" spans="1:12" x14ac:dyDescent="0.25">
      <c r="A287" s="2">
        <v>44124</v>
      </c>
      <c r="B287" s="3" t="s">
        <v>6</v>
      </c>
      <c r="C287" s="3" t="s">
        <v>30</v>
      </c>
      <c r="D287" s="3">
        <v>114</v>
      </c>
      <c r="E287" s="1" t="s">
        <v>1</v>
      </c>
      <c r="F287" s="1">
        <v>795</v>
      </c>
      <c r="G287" s="1">
        <v>26.5</v>
      </c>
      <c r="H287" s="1">
        <v>106</v>
      </c>
      <c r="I287" s="1">
        <v>37.799999999999997</v>
      </c>
      <c r="J287" s="1">
        <v>44</v>
      </c>
      <c r="K287" s="1">
        <v>90</v>
      </c>
      <c r="L287" s="1">
        <v>360</v>
      </c>
    </row>
    <row r="288" spans="1:12" x14ac:dyDescent="0.25">
      <c r="A288" s="2">
        <v>44124</v>
      </c>
      <c r="B288" s="3" t="s">
        <v>6</v>
      </c>
      <c r="C288" s="3" t="s">
        <v>30</v>
      </c>
      <c r="D288" s="3">
        <v>114</v>
      </c>
      <c r="E288" s="1" t="s">
        <v>2</v>
      </c>
      <c r="F288" s="1">
        <v>1461.4</v>
      </c>
      <c r="G288" s="1">
        <v>44.5</v>
      </c>
      <c r="H288" s="1">
        <v>191.6</v>
      </c>
      <c r="I288" s="1">
        <v>68.5</v>
      </c>
    </row>
    <row r="289" spans="1:12" x14ac:dyDescent="0.25">
      <c r="A289" s="2">
        <v>44124</v>
      </c>
      <c r="B289" s="3" t="s">
        <v>6</v>
      </c>
      <c r="C289" s="3" t="s">
        <v>30</v>
      </c>
      <c r="D289" s="3">
        <v>114</v>
      </c>
      <c r="E289" s="1" t="s">
        <v>3</v>
      </c>
      <c r="F289" s="1">
        <v>764.9</v>
      </c>
      <c r="G289" s="1">
        <v>16.7</v>
      </c>
      <c r="H289" s="1">
        <v>135</v>
      </c>
      <c r="I289" s="1">
        <v>15</v>
      </c>
    </row>
    <row r="290" spans="1:12" x14ac:dyDescent="0.25">
      <c r="A290" s="2">
        <v>44125</v>
      </c>
      <c r="B290" s="3">
        <v>3</v>
      </c>
      <c r="C290" s="3" t="s">
        <v>31</v>
      </c>
      <c r="D290" s="3">
        <v>114</v>
      </c>
      <c r="E290" s="1" t="s">
        <v>1</v>
      </c>
      <c r="F290" s="1">
        <v>533.9</v>
      </c>
      <c r="G290" s="1">
        <v>11.1</v>
      </c>
      <c r="H290" s="1">
        <v>82.2</v>
      </c>
      <c r="I290" s="1">
        <v>20.3</v>
      </c>
      <c r="J290" s="1">
        <v>44</v>
      </c>
      <c r="K290" s="1">
        <v>90</v>
      </c>
      <c r="L290" s="1">
        <v>360</v>
      </c>
    </row>
    <row r="291" spans="1:12" x14ac:dyDescent="0.25">
      <c r="A291" s="2">
        <v>44125</v>
      </c>
      <c r="B291" s="3">
        <v>3</v>
      </c>
      <c r="C291" s="3" t="s">
        <v>31</v>
      </c>
      <c r="D291" s="3">
        <v>114</v>
      </c>
      <c r="E291" s="1" t="s">
        <v>2</v>
      </c>
      <c r="F291" s="1">
        <v>1462.5</v>
      </c>
      <c r="G291" s="1">
        <v>33.700000000000003</v>
      </c>
      <c r="H291" s="1">
        <v>211.3</v>
      </c>
      <c r="I291" s="1">
        <v>69.599999999999994</v>
      </c>
      <c r="J291" s="1"/>
    </row>
    <row r="292" spans="1:12" x14ac:dyDescent="0.25">
      <c r="A292" s="2">
        <v>44125</v>
      </c>
      <c r="B292" s="3">
        <v>3</v>
      </c>
      <c r="C292" s="3" t="s">
        <v>31</v>
      </c>
      <c r="D292" s="3">
        <v>114</v>
      </c>
      <c r="E292" s="1" t="s">
        <v>3</v>
      </c>
      <c r="F292" s="1">
        <v>836.5</v>
      </c>
      <c r="G292" s="1">
        <v>18.899999999999999</v>
      </c>
      <c r="H292" s="1">
        <v>139</v>
      </c>
      <c r="I292" s="1">
        <v>24.9</v>
      </c>
    </row>
    <row r="293" spans="1:12" x14ac:dyDescent="0.25">
      <c r="A293" s="2">
        <v>44126</v>
      </c>
      <c r="B293" s="3">
        <v>4</v>
      </c>
      <c r="C293" s="3" t="s">
        <v>30</v>
      </c>
      <c r="D293" s="3">
        <v>114</v>
      </c>
      <c r="E293" s="1" t="s">
        <v>1</v>
      </c>
      <c r="F293" s="1">
        <v>615.70000000000005</v>
      </c>
      <c r="G293" s="1">
        <v>12.8</v>
      </c>
      <c r="H293" s="1">
        <v>95</v>
      </c>
      <c r="I293" s="1">
        <v>22.8</v>
      </c>
      <c r="J293" s="1">
        <v>44</v>
      </c>
      <c r="K293" s="1">
        <v>90</v>
      </c>
      <c r="L293" s="1">
        <v>360</v>
      </c>
    </row>
    <row r="294" spans="1:12" x14ac:dyDescent="0.25">
      <c r="A294" s="2">
        <v>44126</v>
      </c>
      <c r="B294" s="3">
        <v>4</v>
      </c>
      <c r="C294" s="3" t="s">
        <v>30</v>
      </c>
      <c r="D294" s="3">
        <v>114</v>
      </c>
      <c r="E294" s="1" t="s">
        <v>2</v>
      </c>
      <c r="F294" s="1">
        <v>570</v>
      </c>
      <c r="G294" s="1">
        <v>17.8</v>
      </c>
      <c r="H294" s="1">
        <v>45.4</v>
      </c>
      <c r="I294" s="1">
        <v>57.5</v>
      </c>
    </row>
    <row r="295" spans="1:12" x14ac:dyDescent="0.25">
      <c r="A295" s="2">
        <v>44126</v>
      </c>
      <c r="B295" s="3">
        <v>4</v>
      </c>
      <c r="C295" s="3" t="s">
        <v>30</v>
      </c>
      <c r="D295" s="3">
        <v>114</v>
      </c>
      <c r="E295" s="1" t="s">
        <v>3</v>
      </c>
      <c r="F295" s="1">
        <v>573.9</v>
      </c>
      <c r="G295" s="1">
        <v>12</v>
      </c>
      <c r="H295" s="1">
        <v>88.4</v>
      </c>
      <c r="I295" s="1">
        <v>21.7</v>
      </c>
    </row>
    <row r="296" spans="1:12" x14ac:dyDescent="0.25">
      <c r="A296" s="2">
        <v>44127</v>
      </c>
      <c r="B296" s="3">
        <v>5</v>
      </c>
      <c r="C296" s="3" t="s">
        <v>31</v>
      </c>
      <c r="D296" s="3">
        <v>114</v>
      </c>
      <c r="E296" s="1" t="s">
        <v>1</v>
      </c>
      <c r="F296" s="1">
        <v>787.1</v>
      </c>
      <c r="G296" s="1">
        <v>16.399999999999999</v>
      </c>
      <c r="H296" s="1">
        <v>121.4</v>
      </c>
      <c r="I296" s="1">
        <v>29.2</v>
      </c>
      <c r="J296" s="1">
        <v>44</v>
      </c>
      <c r="K296" s="1">
        <v>90</v>
      </c>
      <c r="L296" s="1">
        <v>360</v>
      </c>
    </row>
    <row r="297" spans="1:12" x14ac:dyDescent="0.25">
      <c r="A297" s="2">
        <v>44127</v>
      </c>
      <c r="B297" s="3">
        <v>5</v>
      </c>
      <c r="C297" s="3" t="s">
        <v>31</v>
      </c>
      <c r="D297" s="3">
        <v>114</v>
      </c>
      <c r="E297" s="1" t="s">
        <v>2</v>
      </c>
      <c r="F297" s="1">
        <v>1076.5</v>
      </c>
      <c r="G297" s="1">
        <v>71.400000000000006</v>
      </c>
      <c r="H297" s="1">
        <v>48.2</v>
      </c>
      <c r="I297" s="1">
        <v>57.4</v>
      </c>
    </row>
    <row r="298" spans="1:12" x14ac:dyDescent="0.25">
      <c r="A298" s="2">
        <v>44127</v>
      </c>
      <c r="B298" s="3">
        <v>5</v>
      </c>
      <c r="C298" s="3" t="s">
        <v>31</v>
      </c>
      <c r="D298" s="3">
        <v>114</v>
      </c>
      <c r="E298" s="1" t="s">
        <v>3</v>
      </c>
      <c r="F298" s="1">
        <v>361.8</v>
      </c>
      <c r="G298" s="1">
        <v>7.6</v>
      </c>
      <c r="H298" s="1">
        <v>55.8</v>
      </c>
      <c r="I298" s="1">
        <v>13.5</v>
      </c>
    </row>
    <row r="299" spans="1:12" x14ac:dyDescent="0.25">
      <c r="A299" s="2">
        <v>44128</v>
      </c>
      <c r="B299" s="3">
        <v>6</v>
      </c>
      <c r="C299" s="3" t="s">
        <v>30</v>
      </c>
      <c r="D299" s="3">
        <v>114</v>
      </c>
      <c r="E299" s="1" t="s">
        <v>0</v>
      </c>
      <c r="F299" s="1">
        <v>785.2</v>
      </c>
      <c r="G299" s="1">
        <v>16.399999999999999</v>
      </c>
      <c r="H299" s="1">
        <v>121.5</v>
      </c>
      <c r="I299" s="1">
        <v>28.4</v>
      </c>
      <c r="J299" s="1">
        <v>44</v>
      </c>
      <c r="K299" s="1">
        <v>90</v>
      </c>
      <c r="L299" s="1">
        <v>360</v>
      </c>
    </row>
    <row r="300" spans="1:12" x14ac:dyDescent="0.25">
      <c r="A300" s="2">
        <v>44128</v>
      </c>
      <c r="B300" s="3">
        <v>6</v>
      </c>
      <c r="C300" s="3" t="s">
        <v>30</v>
      </c>
      <c r="D300" s="3">
        <v>114</v>
      </c>
      <c r="E300" s="1" t="s">
        <v>2</v>
      </c>
      <c r="F300" s="1">
        <v>1073</v>
      </c>
      <c r="G300" s="1">
        <v>71.099999999999994</v>
      </c>
      <c r="H300" s="1">
        <v>48.1</v>
      </c>
      <c r="I300" s="1">
        <v>57.1</v>
      </c>
    </row>
    <row r="301" spans="1:12" x14ac:dyDescent="0.25">
      <c r="A301" s="2">
        <v>44128</v>
      </c>
      <c r="B301" s="3">
        <v>6</v>
      </c>
      <c r="C301" s="3" t="s">
        <v>30</v>
      </c>
      <c r="D301" s="3">
        <v>114</v>
      </c>
      <c r="E301" s="1" t="s">
        <v>3</v>
      </c>
      <c r="F301" s="1">
        <v>361.8</v>
      </c>
      <c r="G301" s="1">
        <v>7.6</v>
      </c>
      <c r="H301" s="1">
        <v>55.8</v>
      </c>
      <c r="I301" s="1">
        <v>13.5</v>
      </c>
    </row>
    <row r="302" spans="1:12" x14ac:dyDescent="0.25">
      <c r="A302" s="2">
        <v>44129</v>
      </c>
      <c r="B302" s="3">
        <v>7</v>
      </c>
      <c r="C302" s="3" t="s">
        <v>31</v>
      </c>
      <c r="D302" s="3">
        <v>114</v>
      </c>
      <c r="E302" s="1" t="s">
        <v>1</v>
      </c>
      <c r="F302" s="1">
        <v>514.29999999999995</v>
      </c>
      <c r="G302" s="1">
        <v>20.6</v>
      </c>
      <c r="H302" s="1">
        <v>59.7</v>
      </c>
      <c r="I302" s="1">
        <v>19.3</v>
      </c>
      <c r="J302" s="1">
        <v>44</v>
      </c>
      <c r="K302" s="1">
        <v>90</v>
      </c>
      <c r="L302" s="1">
        <v>360</v>
      </c>
    </row>
    <row r="303" spans="1:12" x14ac:dyDescent="0.25">
      <c r="A303" s="2">
        <v>44129</v>
      </c>
      <c r="B303" s="3">
        <v>7</v>
      </c>
      <c r="C303" s="3" t="s">
        <v>31</v>
      </c>
      <c r="D303" s="3">
        <v>114</v>
      </c>
      <c r="E303" s="1" t="s">
        <v>2</v>
      </c>
      <c r="F303" s="1">
        <v>1066</v>
      </c>
      <c r="G303" s="1">
        <v>40</v>
      </c>
      <c r="H303" s="1">
        <v>120</v>
      </c>
      <c r="I303" s="1">
        <v>46</v>
      </c>
    </row>
    <row r="304" spans="1:12" x14ac:dyDescent="0.25">
      <c r="A304" s="2">
        <v>44129</v>
      </c>
      <c r="B304" s="3">
        <v>7</v>
      </c>
      <c r="C304" s="3" t="s">
        <v>31</v>
      </c>
      <c r="D304" s="3">
        <v>114</v>
      </c>
      <c r="E304" s="1" t="s">
        <v>3</v>
      </c>
      <c r="F304" s="1">
        <v>650.29999999999995</v>
      </c>
      <c r="G304" s="1">
        <v>11.4</v>
      </c>
      <c r="H304" s="1">
        <v>110.5</v>
      </c>
      <c r="I304" s="1">
        <v>20.2</v>
      </c>
      <c r="K304" s="8"/>
    </row>
    <row r="305" spans="1:12" x14ac:dyDescent="0.25">
      <c r="A305" s="2">
        <v>44130</v>
      </c>
      <c r="B305" s="3">
        <v>8</v>
      </c>
      <c r="C305" s="3" t="s">
        <v>30</v>
      </c>
      <c r="D305" s="3">
        <v>114</v>
      </c>
      <c r="E305" s="1" t="s">
        <v>0</v>
      </c>
      <c r="F305" s="1">
        <v>514.29999999999995</v>
      </c>
      <c r="G305" s="1">
        <v>20.6</v>
      </c>
      <c r="H305" s="1">
        <v>59.7</v>
      </c>
      <c r="I305" s="1">
        <v>19.3</v>
      </c>
      <c r="J305" s="1">
        <v>44</v>
      </c>
      <c r="K305" s="1">
        <v>90</v>
      </c>
      <c r="L305" s="1">
        <v>360</v>
      </c>
    </row>
    <row r="306" spans="1:12" x14ac:dyDescent="0.25">
      <c r="A306" s="2">
        <v>44130</v>
      </c>
      <c r="B306" s="3">
        <v>8</v>
      </c>
      <c r="C306" s="3" t="s">
        <v>30</v>
      </c>
      <c r="D306" s="3">
        <v>114</v>
      </c>
      <c r="E306" s="1" t="s">
        <v>2</v>
      </c>
      <c r="F306" s="1">
        <v>1066</v>
      </c>
      <c r="G306" s="1">
        <v>40</v>
      </c>
      <c r="H306" s="1">
        <v>120</v>
      </c>
      <c r="I306" s="1">
        <v>46</v>
      </c>
      <c r="J306" s="8"/>
      <c r="K306" s="8"/>
    </row>
    <row r="307" spans="1:12" x14ac:dyDescent="0.25">
      <c r="A307" s="2">
        <v>44130</v>
      </c>
      <c r="B307" s="3">
        <v>8</v>
      </c>
      <c r="C307" s="3" t="s">
        <v>30</v>
      </c>
      <c r="D307" s="3">
        <v>114</v>
      </c>
      <c r="E307" s="1" t="s">
        <v>3</v>
      </c>
      <c r="F307" s="1">
        <v>650.29999999999995</v>
      </c>
      <c r="G307" s="1">
        <v>11.4</v>
      </c>
      <c r="H307" s="1">
        <v>110.5</v>
      </c>
      <c r="I307" s="1">
        <v>20.2</v>
      </c>
      <c r="K307" s="8"/>
    </row>
    <row r="308" spans="1:12" x14ac:dyDescent="0.25">
      <c r="A308" s="2">
        <v>44131</v>
      </c>
      <c r="B308" s="3">
        <v>9</v>
      </c>
      <c r="C308" s="3" t="s">
        <v>31</v>
      </c>
      <c r="D308" s="3">
        <v>114</v>
      </c>
      <c r="E308" s="1" t="s">
        <v>0</v>
      </c>
      <c r="F308" s="1">
        <v>595</v>
      </c>
      <c r="G308" s="1">
        <v>29.9</v>
      </c>
      <c r="H308" s="1">
        <v>58.8</v>
      </c>
      <c r="I308" s="1">
        <v>18.7</v>
      </c>
      <c r="J308" s="1">
        <v>44</v>
      </c>
      <c r="K308" s="1">
        <v>90</v>
      </c>
      <c r="L308" s="1">
        <v>360</v>
      </c>
    </row>
    <row r="309" spans="1:12" x14ac:dyDescent="0.25">
      <c r="A309" s="2">
        <v>44131</v>
      </c>
      <c r="B309" s="3">
        <v>9</v>
      </c>
      <c r="C309" s="3" t="s">
        <v>31</v>
      </c>
      <c r="D309" s="3">
        <v>114</v>
      </c>
      <c r="E309" s="1" t="s">
        <v>2</v>
      </c>
      <c r="F309" s="1">
        <v>550.29999999999995</v>
      </c>
      <c r="G309" s="1">
        <v>12.5</v>
      </c>
      <c r="H309" s="1">
        <v>47.8</v>
      </c>
      <c r="I309" s="1">
        <v>56.7</v>
      </c>
      <c r="K309" s="8"/>
    </row>
    <row r="310" spans="1:12" x14ac:dyDescent="0.25">
      <c r="A310" s="2">
        <v>44131</v>
      </c>
      <c r="B310" s="3">
        <v>9</v>
      </c>
      <c r="C310" s="3" t="s">
        <v>31</v>
      </c>
      <c r="D310" s="3">
        <v>114</v>
      </c>
      <c r="E310" s="1" t="s">
        <v>3</v>
      </c>
      <c r="F310" s="1">
        <v>1419.3</v>
      </c>
      <c r="G310" s="1">
        <v>60.4</v>
      </c>
      <c r="H310" s="1">
        <v>173.9</v>
      </c>
      <c r="I310" s="1">
        <v>35</v>
      </c>
      <c r="K310" s="8"/>
    </row>
    <row r="311" spans="1:12" x14ac:dyDescent="0.25">
      <c r="A311" s="2">
        <v>44132</v>
      </c>
      <c r="B311" s="3">
        <v>10</v>
      </c>
      <c r="C311" s="3" t="s">
        <v>30</v>
      </c>
      <c r="D311" s="3">
        <v>114</v>
      </c>
      <c r="E311" s="1" t="s">
        <v>0</v>
      </c>
      <c r="F311" s="1">
        <v>595</v>
      </c>
      <c r="G311" s="1">
        <v>29.9</v>
      </c>
      <c r="H311" s="1">
        <v>58.8</v>
      </c>
      <c r="I311" s="1">
        <v>18.7</v>
      </c>
      <c r="J311" s="1">
        <v>44</v>
      </c>
      <c r="K311" s="1">
        <v>90</v>
      </c>
      <c r="L311" s="1">
        <v>360</v>
      </c>
    </row>
    <row r="312" spans="1:12" x14ac:dyDescent="0.25">
      <c r="A312" s="2">
        <v>44132</v>
      </c>
      <c r="B312" s="3">
        <v>10</v>
      </c>
      <c r="C312" s="3" t="s">
        <v>30</v>
      </c>
      <c r="D312" s="3">
        <v>114</v>
      </c>
      <c r="E312" s="1" t="s">
        <v>2</v>
      </c>
      <c r="F312" s="1">
        <v>550.29999999999995</v>
      </c>
      <c r="G312" s="1">
        <v>12.5</v>
      </c>
      <c r="H312" s="1">
        <v>47.8</v>
      </c>
      <c r="I312" s="1">
        <v>56.7</v>
      </c>
      <c r="J312" s="8"/>
      <c r="K312" s="8"/>
      <c r="L312" s="8"/>
    </row>
    <row r="313" spans="1:12" x14ac:dyDescent="0.25">
      <c r="A313" s="2">
        <v>44132</v>
      </c>
      <c r="B313" s="3">
        <v>10</v>
      </c>
      <c r="C313" s="3" t="s">
        <v>30</v>
      </c>
      <c r="D313" s="3">
        <v>114</v>
      </c>
      <c r="E313" s="1" t="s">
        <v>3</v>
      </c>
      <c r="F313" s="1">
        <v>1419.3</v>
      </c>
      <c r="G313" s="1">
        <v>60.4</v>
      </c>
      <c r="H313" s="1">
        <v>173.9</v>
      </c>
      <c r="I313" s="1">
        <v>35</v>
      </c>
      <c r="K313" s="8"/>
    </row>
    <row r="314" spans="1:12" x14ac:dyDescent="0.25">
      <c r="A314" s="2">
        <v>44133</v>
      </c>
      <c r="B314" s="3" t="s">
        <v>7</v>
      </c>
      <c r="C314" s="3" t="s">
        <v>31</v>
      </c>
      <c r="D314" s="3">
        <v>114</v>
      </c>
      <c r="E314" s="1" t="s">
        <v>0</v>
      </c>
      <c r="F314" s="1">
        <v>470</v>
      </c>
      <c r="G314" s="1">
        <v>15</v>
      </c>
      <c r="H314" s="1">
        <v>57</v>
      </c>
      <c r="I314" s="1">
        <v>20</v>
      </c>
      <c r="J314" s="1">
        <v>44</v>
      </c>
      <c r="K314" s="1">
        <v>90</v>
      </c>
      <c r="L314" s="1">
        <v>360</v>
      </c>
    </row>
    <row r="315" spans="1:12" x14ac:dyDescent="0.25">
      <c r="A315" s="2">
        <v>44133</v>
      </c>
      <c r="B315" s="3" t="s">
        <v>7</v>
      </c>
      <c r="C315" s="3" t="s">
        <v>31</v>
      </c>
      <c r="D315" s="3">
        <v>114</v>
      </c>
      <c r="E315" s="1" t="s">
        <v>2</v>
      </c>
      <c r="F315" s="1">
        <v>837</v>
      </c>
      <c r="G315" s="1">
        <v>42</v>
      </c>
      <c r="H315" s="1">
        <v>77</v>
      </c>
      <c r="I315" s="1">
        <v>34</v>
      </c>
      <c r="K315" s="8"/>
    </row>
    <row r="316" spans="1:12" x14ac:dyDescent="0.25">
      <c r="A316" s="2">
        <v>44133</v>
      </c>
      <c r="B316" s="3" t="s">
        <v>7</v>
      </c>
      <c r="C316" s="3" t="s">
        <v>31</v>
      </c>
      <c r="D316" s="3">
        <v>114</v>
      </c>
      <c r="E316" s="1" t="s">
        <v>3</v>
      </c>
      <c r="F316" s="1">
        <v>1225</v>
      </c>
      <c r="G316" s="1">
        <v>43.5</v>
      </c>
      <c r="H316" s="1">
        <v>171.7</v>
      </c>
      <c r="I316" s="1">
        <v>27.9</v>
      </c>
      <c r="J316" s="8"/>
      <c r="K316" s="9"/>
      <c r="L316" s="8"/>
    </row>
    <row r="317" spans="1:12" x14ac:dyDescent="0.25">
      <c r="A317" s="2">
        <v>44134</v>
      </c>
      <c r="B317" s="3" t="s">
        <v>8</v>
      </c>
      <c r="C317" s="3" t="s">
        <v>30</v>
      </c>
      <c r="D317" s="3">
        <v>114</v>
      </c>
      <c r="E317" s="1" t="s">
        <v>0</v>
      </c>
      <c r="F317" s="1">
        <v>470</v>
      </c>
      <c r="G317" s="1">
        <v>15</v>
      </c>
      <c r="H317" s="1">
        <v>57</v>
      </c>
      <c r="I317" s="1">
        <v>20</v>
      </c>
      <c r="J317" s="1">
        <v>44</v>
      </c>
      <c r="K317" s="10">
        <v>90</v>
      </c>
      <c r="L317" s="1">
        <v>360</v>
      </c>
    </row>
    <row r="318" spans="1:12" x14ac:dyDescent="0.25">
      <c r="A318" s="2">
        <v>44134</v>
      </c>
      <c r="B318" s="3" t="s">
        <v>8</v>
      </c>
      <c r="C318" s="3" t="s">
        <v>30</v>
      </c>
      <c r="D318" s="3">
        <v>114</v>
      </c>
      <c r="E318" s="1" t="s">
        <v>2</v>
      </c>
      <c r="F318" s="1">
        <v>837</v>
      </c>
      <c r="G318" s="1">
        <v>42</v>
      </c>
      <c r="H318" s="1">
        <v>77</v>
      </c>
      <c r="I318" s="1">
        <v>34</v>
      </c>
      <c r="J318" s="1"/>
      <c r="K318" s="9"/>
    </row>
    <row r="319" spans="1:12" x14ac:dyDescent="0.25">
      <c r="A319" s="2">
        <v>44134</v>
      </c>
      <c r="B319" s="3" t="s">
        <v>8</v>
      </c>
      <c r="C319" s="3" t="s">
        <v>30</v>
      </c>
      <c r="D319" s="3">
        <v>114</v>
      </c>
      <c r="E319" s="1" t="s">
        <v>3</v>
      </c>
      <c r="F319" s="1">
        <v>1225</v>
      </c>
      <c r="G319" s="1">
        <v>43.5</v>
      </c>
      <c r="H319" s="1">
        <v>171.7</v>
      </c>
      <c r="I319" s="1">
        <v>27.9</v>
      </c>
      <c r="K319" s="9"/>
    </row>
    <row r="320" spans="1:12" x14ac:dyDescent="0.25">
      <c r="A320" s="2">
        <v>44138</v>
      </c>
      <c r="B320" s="2" t="s">
        <v>5</v>
      </c>
      <c r="C320" s="2" t="s">
        <v>30</v>
      </c>
      <c r="D320" s="3">
        <v>115</v>
      </c>
      <c r="E320" s="1" t="s">
        <v>0</v>
      </c>
      <c r="F320" s="1">
        <v>759</v>
      </c>
      <c r="G320" s="1">
        <v>4.8</v>
      </c>
      <c r="H320" s="1">
        <v>108</v>
      </c>
      <c r="I320" s="1">
        <v>66</v>
      </c>
      <c r="J320" s="1">
        <v>44</v>
      </c>
      <c r="K320" s="10">
        <v>90</v>
      </c>
      <c r="L320" s="1">
        <v>360</v>
      </c>
    </row>
    <row r="321" spans="1:12" x14ac:dyDescent="0.25">
      <c r="A321" s="2">
        <v>44138</v>
      </c>
      <c r="B321" s="2" t="s">
        <v>5</v>
      </c>
      <c r="C321" s="2" t="s">
        <v>30</v>
      </c>
      <c r="D321" s="3">
        <v>115</v>
      </c>
      <c r="E321" s="1" t="s">
        <v>1</v>
      </c>
      <c r="F321" s="1">
        <v>978</v>
      </c>
      <c r="G321" s="1">
        <v>5</v>
      </c>
      <c r="H321" s="1">
        <v>168</v>
      </c>
      <c r="I321" s="1">
        <v>60.6</v>
      </c>
      <c r="K321" s="9"/>
    </row>
    <row r="322" spans="1:12" x14ac:dyDescent="0.25">
      <c r="A322" s="2">
        <v>44138</v>
      </c>
      <c r="B322" s="2" t="s">
        <v>5</v>
      </c>
      <c r="C322" s="2" t="s">
        <v>30</v>
      </c>
      <c r="D322" s="3">
        <v>115</v>
      </c>
      <c r="E322" s="1" t="s">
        <v>2</v>
      </c>
      <c r="F322" s="1">
        <v>1143</v>
      </c>
      <c r="G322" s="1">
        <v>6.4</v>
      </c>
      <c r="H322" s="1">
        <v>192</v>
      </c>
      <c r="I322" s="1">
        <v>72.3</v>
      </c>
      <c r="K322" s="9"/>
    </row>
    <row r="323" spans="1:12" x14ac:dyDescent="0.25">
      <c r="A323" s="2">
        <v>44138</v>
      </c>
      <c r="B323" s="2" t="s">
        <v>5</v>
      </c>
      <c r="C323" s="2" t="s">
        <v>30</v>
      </c>
      <c r="D323" s="3">
        <v>115</v>
      </c>
      <c r="E323" s="1" t="s">
        <v>3</v>
      </c>
      <c r="F323" s="1">
        <v>1024</v>
      </c>
      <c r="G323" s="1">
        <v>32</v>
      </c>
      <c r="H323" s="1">
        <v>132</v>
      </c>
      <c r="I323" s="1">
        <v>52</v>
      </c>
      <c r="K323" s="9"/>
    </row>
    <row r="324" spans="1:12" x14ac:dyDescent="0.25">
      <c r="A324" s="2">
        <v>44139</v>
      </c>
      <c r="B324" s="2" t="s">
        <v>6</v>
      </c>
      <c r="C324" s="2" t="s">
        <v>31</v>
      </c>
      <c r="D324" s="3">
        <v>115</v>
      </c>
      <c r="E324" s="1" t="s">
        <v>0</v>
      </c>
      <c r="F324" s="1">
        <v>759</v>
      </c>
      <c r="G324" s="1">
        <v>4.8</v>
      </c>
      <c r="H324" s="1">
        <v>108</v>
      </c>
      <c r="I324" s="1">
        <v>66</v>
      </c>
      <c r="J324" s="1">
        <v>44</v>
      </c>
      <c r="K324" s="10">
        <v>90</v>
      </c>
      <c r="L324" s="1">
        <v>360</v>
      </c>
    </row>
    <row r="325" spans="1:12" x14ac:dyDescent="0.25">
      <c r="A325" s="2">
        <v>44139</v>
      </c>
      <c r="B325" s="2" t="s">
        <v>6</v>
      </c>
      <c r="C325" s="2" t="s">
        <v>31</v>
      </c>
      <c r="D325" s="3">
        <v>115</v>
      </c>
      <c r="E325" s="1" t="s">
        <v>1</v>
      </c>
      <c r="F325" s="1">
        <v>978</v>
      </c>
      <c r="G325" s="1">
        <v>5</v>
      </c>
      <c r="H325" s="1">
        <v>168</v>
      </c>
      <c r="I325" s="1">
        <v>60.6</v>
      </c>
      <c r="K325" s="9"/>
    </row>
    <row r="326" spans="1:12" x14ac:dyDescent="0.25">
      <c r="A326" s="2">
        <v>44139</v>
      </c>
      <c r="B326" s="2" t="s">
        <v>6</v>
      </c>
      <c r="C326" s="2" t="s">
        <v>31</v>
      </c>
      <c r="D326" s="3">
        <v>115</v>
      </c>
      <c r="E326" s="1" t="s">
        <v>2</v>
      </c>
      <c r="F326" s="1">
        <v>1143</v>
      </c>
      <c r="G326" s="1">
        <v>6.4</v>
      </c>
      <c r="H326" s="1">
        <v>192</v>
      </c>
      <c r="I326" s="1">
        <v>72.3</v>
      </c>
      <c r="K326" s="9"/>
    </row>
    <row r="327" spans="1:12" x14ac:dyDescent="0.25">
      <c r="A327" s="2">
        <v>44139</v>
      </c>
      <c r="B327" s="2" t="s">
        <v>6</v>
      </c>
      <c r="C327" s="2" t="s">
        <v>31</v>
      </c>
      <c r="D327" s="3">
        <v>115</v>
      </c>
      <c r="E327" s="1" t="s">
        <v>3</v>
      </c>
      <c r="F327" s="1">
        <v>1024</v>
      </c>
      <c r="G327" s="1">
        <v>32</v>
      </c>
      <c r="H327" s="1">
        <v>132</v>
      </c>
      <c r="I327" s="1">
        <v>52</v>
      </c>
      <c r="K327" s="9"/>
    </row>
    <row r="328" spans="1:12" x14ac:dyDescent="0.25">
      <c r="A328" s="2">
        <v>44140</v>
      </c>
      <c r="B328" s="3">
        <v>3</v>
      </c>
      <c r="C328" s="3" t="s">
        <v>30</v>
      </c>
      <c r="D328" s="3">
        <v>115</v>
      </c>
      <c r="E328" s="1" t="s">
        <v>0</v>
      </c>
      <c r="F328" s="1">
        <v>759</v>
      </c>
      <c r="G328" s="1">
        <v>4.8</v>
      </c>
      <c r="H328" s="1">
        <v>108</v>
      </c>
      <c r="I328" s="1">
        <v>66</v>
      </c>
      <c r="J328" s="1">
        <v>44</v>
      </c>
      <c r="K328" s="1">
        <v>90</v>
      </c>
      <c r="L328" s="1">
        <v>360</v>
      </c>
    </row>
    <row r="329" spans="1:12" x14ac:dyDescent="0.25">
      <c r="A329" s="2">
        <v>44140</v>
      </c>
      <c r="B329" s="3">
        <v>3</v>
      </c>
      <c r="C329" s="3" t="s">
        <v>30</v>
      </c>
      <c r="D329" s="3">
        <v>115</v>
      </c>
      <c r="E329" s="1" t="s">
        <v>1</v>
      </c>
      <c r="F329" s="1">
        <v>978</v>
      </c>
      <c r="G329" s="1">
        <v>5</v>
      </c>
      <c r="H329" s="1">
        <v>168</v>
      </c>
      <c r="I329" s="1">
        <v>60.6</v>
      </c>
    </row>
    <row r="330" spans="1:12" x14ac:dyDescent="0.25">
      <c r="A330" s="2">
        <v>44140</v>
      </c>
      <c r="B330" s="3">
        <v>3</v>
      </c>
      <c r="C330" s="3" t="s">
        <v>30</v>
      </c>
      <c r="D330" s="3">
        <v>115</v>
      </c>
      <c r="E330" s="1" t="s">
        <v>2</v>
      </c>
      <c r="F330" s="1">
        <v>1143</v>
      </c>
      <c r="G330" s="1">
        <v>6.4</v>
      </c>
      <c r="H330" s="1">
        <v>192</v>
      </c>
      <c r="I330" s="1">
        <v>72.3</v>
      </c>
    </row>
    <row r="331" spans="1:12" x14ac:dyDescent="0.25">
      <c r="A331" s="2">
        <v>44140</v>
      </c>
      <c r="B331" s="3">
        <v>3</v>
      </c>
      <c r="C331" s="3" t="s">
        <v>30</v>
      </c>
      <c r="D331" s="3">
        <v>115</v>
      </c>
      <c r="E331" s="1" t="s">
        <v>3</v>
      </c>
      <c r="F331" s="1">
        <v>1024</v>
      </c>
      <c r="G331" s="1">
        <v>32</v>
      </c>
      <c r="H331" s="1">
        <v>132</v>
      </c>
      <c r="I331" s="1">
        <v>52</v>
      </c>
    </row>
    <row r="332" spans="1:12" x14ac:dyDescent="0.25">
      <c r="A332" s="2">
        <v>44141</v>
      </c>
      <c r="B332" s="3">
        <v>4</v>
      </c>
      <c r="C332" s="3" t="s">
        <v>31</v>
      </c>
      <c r="D332" s="3">
        <v>115</v>
      </c>
      <c r="E332" s="1" t="s">
        <v>0</v>
      </c>
      <c r="F332" s="1">
        <v>759</v>
      </c>
      <c r="G332" s="1">
        <v>4.8</v>
      </c>
      <c r="H332" s="1">
        <v>108</v>
      </c>
      <c r="I332" s="1">
        <v>66</v>
      </c>
      <c r="J332" s="1">
        <v>44</v>
      </c>
      <c r="K332" s="1">
        <v>90</v>
      </c>
      <c r="L332" s="1">
        <v>360</v>
      </c>
    </row>
    <row r="333" spans="1:12" x14ac:dyDescent="0.25">
      <c r="A333" s="2">
        <v>44141</v>
      </c>
      <c r="B333" s="3">
        <v>4</v>
      </c>
      <c r="C333" s="3" t="s">
        <v>31</v>
      </c>
      <c r="D333" s="3">
        <v>115</v>
      </c>
      <c r="E333" s="1" t="s">
        <v>1</v>
      </c>
      <c r="F333" s="1">
        <v>978</v>
      </c>
      <c r="G333" s="1">
        <v>5</v>
      </c>
      <c r="H333" s="1">
        <v>168</v>
      </c>
      <c r="I333" s="1">
        <v>60.6</v>
      </c>
    </row>
    <row r="334" spans="1:12" x14ac:dyDescent="0.25">
      <c r="A334" s="2">
        <v>44141</v>
      </c>
      <c r="B334" s="3">
        <v>4</v>
      </c>
      <c r="C334" s="3" t="s">
        <v>31</v>
      </c>
      <c r="D334" s="3">
        <v>115</v>
      </c>
      <c r="E334" s="1" t="s">
        <v>2</v>
      </c>
      <c r="F334" s="1">
        <v>1143</v>
      </c>
      <c r="G334" s="1">
        <v>6.4</v>
      </c>
      <c r="H334" s="1">
        <v>192</v>
      </c>
      <c r="I334" s="1">
        <v>72.3</v>
      </c>
    </row>
    <row r="335" spans="1:12" x14ac:dyDescent="0.25">
      <c r="A335" s="2">
        <v>44141</v>
      </c>
      <c r="B335" s="3">
        <v>4</v>
      </c>
      <c r="C335" s="3" t="s">
        <v>31</v>
      </c>
      <c r="D335" s="3">
        <v>115</v>
      </c>
      <c r="E335" s="1" t="s">
        <v>3</v>
      </c>
      <c r="F335" s="1">
        <v>1024</v>
      </c>
      <c r="G335" s="1">
        <v>32</v>
      </c>
      <c r="H335" s="1">
        <v>132</v>
      </c>
      <c r="I335" s="1">
        <v>52</v>
      </c>
    </row>
    <row r="336" spans="1:12" x14ac:dyDescent="0.25">
      <c r="A336" s="2">
        <v>44142</v>
      </c>
      <c r="B336" s="3">
        <v>5</v>
      </c>
      <c r="C336" s="3" t="s">
        <v>30</v>
      </c>
      <c r="D336" s="3">
        <v>115</v>
      </c>
      <c r="E336" s="1" t="s">
        <v>0</v>
      </c>
      <c r="F336" s="1">
        <v>1045.2</v>
      </c>
      <c r="G336" s="1">
        <v>67.8</v>
      </c>
      <c r="H336" s="1">
        <v>19.399999999999999</v>
      </c>
      <c r="I336" s="1">
        <v>86.3</v>
      </c>
      <c r="J336" s="1">
        <v>44</v>
      </c>
      <c r="K336" s="1">
        <v>90</v>
      </c>
      <c r="L336" s="1">
        <v>360</v>
      </c>
    </row>
    <row r="337" spans="1:12" x14ac:dyDescent="0.25">
      <c r="A337" s="2">
        <v>44142</v>
      </c>
      <c r="B337" s="3">
        <v>5</v>
      </c>
      <c r="C337" s="3" t="s">
        <v>30</v>
      </c>
      <c r="D337" s="3">
        <v>115</v>
      </c>
      <c r="E337" s="1" t="s">
        <v>1</v>
      </c>
      <c r="F337" s="1">
        <v>594</v>
      </c>
      <c r="G337" s="1">
        <v>3.4</v>
      </c>
      <c r="H337" s="1">
        <v>84</v>
      </c>
      <c r="I337" s="1">
        <v>54.3</v>
      </c>
    </row>
    <row r="338" spans="1:12" x14ac:dyDescent="0.25">
      <c r="A338" s="2">
        <v>44142</v>
      </c>
      <c r="B338" s="3">
        <v>5</v>
      </c>
      <c r="C338" s="3" t="s">
        <v>30</v>
      </c>
      <c r="D338" s="3">
        <v>115</v>
      </c>
      <c r="E338" s="1" t="s">
        <v>2</v>
      </c>
      <c r="F338" s="1">
        <v>759</v>
      </c>
      <c r="G338" s="1">
        <v>4.8</v>
      </c>
      <c r="H338" s="1">
        <v>108</v>
      </c>
      <c r="I338" s="1">
        <v>66</v>
      </c>
    </row>
    <row r="339" spans="1:12" x14ac:dyDescent="0.25">
      <c r="A339" s="2">
        <v>44142</v>
      </c>
      <c r="B339" s="3">
        <v>5</v>
      </c>
      <c r="C339" s="3" t="s">
        <v>30</v>
      </c>
      <c r="D339" s="3">
        <v>115</v>
      </c>
      <c r="E339" s="1" t="s">
        <v>3</v>
      </c>
      <c r="F339" s="1">
        <v>1024</v>
      </c>
      <c r="G339" s="1">
        <v>32</v>
      </c>
      <c r="H339" s="1">
        <v>132</v>
      </c>
      <c r="I339" s="1">
        <v>52</v>
      </c>
    </row>
    <row r="340" spans="1:12" x14ac:dyDescent="0.25">
      <c r="A340" s="2">
        <v>44143</v>
      </c>
      <c r="B340" s="3">
        <v>6</v>
      </c>
      <c r="C340" s="3" t="s">
        <v>31</v>
      </c>
      <c r="D340" s="3">
        <v>115</v>
      </c>
      <c r="E340" s="1" t="s">
        <v>0</v>
      </c>
      <c r="F340" s="1">
        <v>1045.2</v>
      </c>
      <c r="G340" s="1">
        <v>67.8</v>
      </c>
      <c r="H340" s="1">
        <v>19.399999999999999</v>
      </c>
      <c r="I340" s="1">
        <v>86.3</v>
      </c>
      <c r="J340" s="1">
        <v>44</v>
      </c>
      <c r="K340" s="1">
        <v>90</v>
      </c>
      <c r="L340" s="1">
        <v>360</v>
      </c>
    </row>
    <row r="341" spans="1:12" x14ac:dyDescent="0.25">
      <c r="A341" s="2">
        <v>44143</v>
      </c>
      <c r="B341" s="3">
        <v>6</v>
      </c>
      <c r="C341" s="3" t="s">
        <v>31</v>
      </c>
      <c r="D341" s="3">
        <v>115</v>
      </c>
      <c r="E341" s="1" t="s">
        <v>1</v>
      </c>
      <c r="F341" s="1">
        <v>594</v>
      </c>
      <c r="G341" s="1">
        <v>3.4</v>
      </c>
      <c r="H341" s="1">
        <v>84</v>
      </c>
      <c r="I341" s="1">
        <v>54.3</v>
      </c>
    </row>
    <row r="342" spans="1:12" x14ac:dyDescent="0.25">
      <c r="A342" s="2">
        <v>44143</v>
      </c>
      <c r="B342" s="3">
        <v>6</v>
      </c>
      <c r="C342" s="3" t="s">
        <v>31</v>
      </c>
      <c r="D342" s="3">
        <v>115</v>
      </c>
      <c r="E342" s="1" t="s">
        <v>2</v>
      </c>
      <c r="F342" s="1">
        <v>759</v>
      </c>
      <c r="G342" s="1">
        <v>4.8</v>
      </c>
      <c r="H342" s="1">
        <v>108</v>
      </c>
      <c r="I342" s="1">
        <v>66</v>
      </c>
    </row>
    <row r="343" spans="1:12" x14ac:dyDescent="0.25">
      <c r="A343" s="2">
        <v>44143</v>
      </c>
      <c r="B343" s="3">
        <v>6</v>
      </c>
      <c r="C343" s="3" t="s">
        <v>31</v>
      </c>
      <c r="D343" s="3">
        <v>115</v>
      </c>
      <c r="E343" s="1" t="s">
        <v>3</v>
      </c>
      <c r="F343" s="1">
        <v>1024</v>
      </c>
      <c r="G343" s="1">
        <v>32</v>
      </c>
      <c r="H343" s="1">
        <v>132</v>
      </c>
      <c r="I343" s="1">
        <v>52</v>
      </c>
    </row>
    <row r="344" spans="1:12" x14ac:dyDescent="0.25">
      <c r="A344" s="2">
        <v>44144</v>
      </c>
      <c r="B344" s="3">
        <v>7</v>
      </c>
      <c r="C344" s="3" t="s">
        <v>30</v>
      </c>
      <c r="D344" s="3">
        <v>115</v>
      </c>
      <c r="E344" s="1" t="s">
        <v>0</v>
      </c>
      <c r="F344" s="1">
        <v>759</v>
      </c>
      <c r="G344" s="1">
        <v>4.8</v>
      </c>
      <c r="H344" s="1">
        <v>108</v>
      </c>
      <c r="I344" s="1">
        <v>66</v>
      </c>
      <c r="J344" s="1">
        <v>44</v>
      </c>
      <c r="K344" s="1">
        <v>90</v>
      </c>
      <c r="L344" s="1">
        <v>360</v>
      </c>
    </row>
    <row r="345" spans="1:12" x14ac:dyDescent="0.25">
      <c r="A345" s="2">
        <v>44144</v>
      </c>
      <c r="B345" s="3">
        <v>7</v>
      </c>
      <c r="C345" s="3" t="s">
        <v>30</v>
      </c>
      <c r="D345" s="3">
        <v>115</v>
      </c>
      <c r="E345" s="1" t="s">
        <v>1</v>
      </c>
      <c r="F345" s="1">
        <v>978</v>
      </c>
      <c r="G345" s="1">
        <v>5</v>
      </c>
      <c r="H345" s="1">
        <v>168</v>
      </c>
      <c r="I345" s="1">
        <v>60.6</v>
      </c>
    </row>
    <row r="346" spans="1:12" x14ac:dyDescent="0.25">
      <c r="A346" s="2">
        <v>44144</v>
      </c>
      <c r="B346" s="3">
        <v>7</v>
      </c>
      <c r="C346" s="3" t="s">
        <v>30</v>
      </c>
      <c r="D346" s="3">
        <v>115</v>
      </c>
      <c r="E346" s="1" t="s">
        <v>2</v>
      </c>
      <c r="F346" s="1">
        <v>1143</v>
      </c>
      <c r="G346" s="1">
        <v>6.4</v>
      </c>
      <c r="H346" s="1">
        <v>192</v>
      </c>
      <c r="I346" s="1">
        <v>72.3</v>
      </c>
    </row>
    <row r="347" spans="1:12" x14ac:dyDescent="0.25">
      <c r="A347" s="2">
        <v>44144</v>
      </c>
      <c r="B347" s="3">
        <v>7</v>
      </c>
      <c r="C347" s="3" t="s">
        <v>30</v>
      </c>
      <c r="D347" s="3">
        <v>115</v>
      </c>
      <c r="E347" s="1" t="s">
        <v>3</v>
      </c>
      <c r="F347" s="1">
        <v>1024</v>
      </c>
      <c r="G347" s="1">
        <v>32</v>
      </c>
      <c r="H347" s="1">
        <v>132</v>
      </c>
      <c r="I347" s="1">
        <v>52</v>
      </c>
    </row>
    <row r="348" spans="1:12" x14ac:dyDescent="0.25">
      <c r="A348" s="2">
        <v>44145</v>
      </c>
      <c r="B348" s="3">
        <v>8</v>
      </c>
      <c r="C348" s="3" t="s">
        <v>31</v>
      </c>
      <c r="D348" s="3">
        <v>115</v>
      </c>
      <c r="E348" s="1" t="s">
        <v>0</v>
      </c>
      <c r="F348" s="1">
        <v>759</v>
      </c>
      <c r="G348" s="1">
        <v>4.8</v>
      </c>
      <c r="H348" s="1">
        <v>108</v>
      </c>
      <c r="I348" s="1">
        <v>66</v>
      </c>
      <c r="J348" s="1">
        <v>44</v>
      </c>
      <c r="K348" s="1">
        <v>90</v>
      </c>
      <c r="L348" s="1">
        <v>360</v>
      </c>
    </row>
    <row r="349" spans="1:12" x14ac:dyDescent="0.25">
      <c r="A349" s="2">
        <v>44145</v>
      </c>
      <c r="B349" s="3">
        <v>8</v>
      </c>
      <c r="C349" s="3" t="s">
        <v>31</v>
      </c>
      <c r="D349" s="3">
        <v>115</v>
      </c>
      <c r="E349" s="1" t="s">
        <v>1</v>
      </c>
      <c r="F349" s="1">
        <v>978</v>
      </c>
      <c r="G349" s="1">
        <v>5</v>
      </c>
      <c r="H349" s="1">
        <v>168</v>
      </c>
      <c r="I349" s="1">
        <v>60.6</v>
      </c>
    </row>
    <row r="350" spans="1:12" x14ac:dyDescent="0.25">
      <c r="A350" s="2">
        <v>44145</v>
      </c>
      <c r="B350" s="3">
        <v>8</v>
      </c>
      <c r="C350" s="3" t="s">
        <v>31</v>
      </c>
      <c r="D350" s="3">
        <v>115</v>
      </c>
      <c r="E350" s="1" t="s">
        <v>2</v>
      </c>
      <c r="F350" s="1">
        <v>1143</v>
      </c>
      <c r="G350" s="1">
        <v>6.4</v>
      </c>
      <c r="H350" s="1">
        <v>192</v>
      </c>
      <c r="I350" s="1">
        <v>72.3</v>
      </c>
      <c r="K350" s="8"/>
    </row>
    <row r="351" spans="1:12" x14ac:dyDescent="0.25">
      <c r="A351" s="2">
        <v>44145</v>
      </c>
      <c r="B351" s="3">
        <v>8</v>
      </c>
      <c r="C351" s="3" t="s">
        <v>31</v>
      </c>
      <c r="D351" s="3">
        <v>115</v>
      </c>
      <c r="E351" s="1" t="s">
        <v>3</v>
      </c>
      <c r="F351" s="1">
        <v>1024</v>
      </c>
      <c r="G351" s="1">
        <v>32</v>
      </c>
      <c r="H351" s="1">
        <v>132</v>
      </c>
      <c r="I351" s="1">
        <v>52</v>
      </c>
      <c r="J351" s="8"/>
      <c r="K351" s="8"/>
      <c r="L351" s="8"/>
    </row>
    <row r="352" spans="1:12" x14ac:dyDescent="0.25">
      <c r="A352" s="2">
        <v>44146</v>
      </c>
      <c r="B352" s="3">
        <v>9</v>
      </c>
      <c r="C352" s="3" t="s">
        <v>30</v>
      </c>
      <c r="D352" s="3">
        <v>115</v>
      </c>
      <c r="E352" s="1" t="s">
        <v>0</v>
      </c>
      <c r="F352" s="1">
        <v>759</v>
      </c>
      <c r="G352" s="1">
        <v>4.8</v>
      </c>
      <c r="H352" s="1">
        <v>108</v>
      </c>
      <c r="I352" s="1">
        <v>66</v>
      </c>
      <c r="J352" s="1">
        <v>44</v>
      </c>
      <c r="K352" s="1">
        <v>90</v>
      </c>
      <c r="L352" s="1">
        <v>360</v>
      </c>
    </row>
    <row r="353" spans="1:12" x14ac:dyDescent="0.25">
      <c r="A353" s="2">
        <v>44146</v>
      </c>
      <c r="B353" s="3">
        <v>9</v>
      </c>
      <c r="C353" s="3" t="s">
        <v>30</v>
      </c>
      <c r="D353" s="3">
        <v>115</v>
      </c>
      <c r="E353" s="1" t="s">
        <v>1</v>
      </c>
      <c r="F353" s="1">
        <v>978</v>
      </c>
      <c r="G353" s="1">
        <v>5</v>
      </c>
      <c r="H353" s="1">
        <v>168</v>
      </c>
      <c r="I353" s="1">
        <v>60.6</v>
      </c>
    </row>
    <row r="354" spans="1:12" x14ac:dyDescent="0.25">
      <c r="A354" s="2">
        <v>44146</v>
      </c>
      <c r="B354" s="3">
        <v>9</v>
      </c>
      <c r="C354" s="3" t="s">
        <v>30</v>
      </c>
      <c r="D354" s="3">
        <v>115</v>
      </c>
      <c r="E354" s="1" t="s">
        <v>2</v>
      </c>
      <c r="F354" s="1">
        <v>1143</v>
      </c>
      <c r="G354" s="1">
        <v>6.4</v>
      </c>
      <c r="H354" s="1">
        <v>192</v>
      </c>
      <c r="I354" s="1">
        <v>72.3</v>
      </c>
    </row>
    <row r="355" spans="1:12" x14ac:dyDescent="0.25">
      <c r="A355" s="2">
        <v>44146</v>
      </c>
      <c r="B355" s="3">
        <v>9</v>
      </c>
      <c r="C355" s="3" t="s">
        <v>30</v>
      </c>
      <c r="D355" s="3">
        <v>115</v>
      </c>
      <c r="E355" s="1" t="s">
        <v>3</v>
      </c>
      <c r="F355" s="1">
        <v>1024</v>
      </c>
      <c r="G355" s="1">
        <v>32</v>
      </c>
      <c r="H355" s="1">
        <v>132</v>
      </c>
      <c r="I355" s="1">
        <v>52</v>
      </c>
    </row>
    <row r="356" spans="1:12" x14ac:dyDescent="0.25">
      <c r="A356" s="2">
        <v>44147</v>
      </c>
      <c r="B356" s="3">
        <v>10</v>
      </c>
      <c r="C356" s="3" t="s">
        <v>31</v>
      </c>
      <c r="D356" s="3">
        <v>115</v>
      </c>
      <c r="E356" s="1" t="s">
        <v>0</v>
      </c>
      <c r="F356" s="1">
        <v>759</v>
      </c>
      <c r="G356" s="1">
        <v>4.8</v>
      </c>
      <c r="H356" s="1">
        <v>108</v>
      </c>
      <c r="I356" s="1">
        <v>66</v>
      </c>
      <c r="J356" s="1">
        <v>44</v>
      </c>
      <c r="K356" s="1">
        <v>90</v>
      </c>
      <c r="L356" s="1">
        <v>360</v>
      </c>
    </row>
    <row r="357" spans="1:12" x14ac:dyDescent="0.25">
      <c r="A357" s="2">
        <v>44147</v>
      </c>
      <c r="B357" s="3">
        <v>10</v>
      </c>
      <c r="C357" s="3" t="s">
        <v>31</v>
      </c>
      <c r="D357" s="3">
        <v>115</v>
      </c>
      <c r="E357" s="1" t="s">
        <v>1</v>
      </c>
      <c r="F357" s="1">
        <v>978</v>
      </c>
      <c r="G357" s="1">
        <v>5</v>
      </c>
      <c r="H357" s="1">
        <v>168</v>
      </c>
      <c r="I357" s="1">
        <v>60.6</v>
      </c>
    </row>
    <row r="358" spans="1:12" x14ac:dyDescent="0.25">
      <c r="A358" s="2">
        <v>44147</v>
      </c>
      <c r="B358" s="3">
        <v>10</v>
      </c>
      <c r="C358" s="3" t="s">
        <v>31</v>
      </c>
      <c r="D358" s="3">
        <v>115</v>
      </c>
      <c r="E358" s="1" t="s">
        <v>2</v>
      </c>
      <c r="F358" s="1">
        <v>1143</v>
      </c>
      <c r="G358" s="1">
        <v>6.4</v>
      </c>
      <c r="H358" s="1">
        <v>192</v>
      </c>
      <c r="I358" s="1">
        <v>72.3</v>
      </c>
    </row>
    <row r="359" spans="1:12" x14ac:dyDescent="0.25">
      <c r="A359" s="2">
        <v>44147</v>
      </c>
      <c r="B359" s="3">
        <v>10</v>
      </c>
      <c r="C359" s="3" t="s">
        <v>31</v>
      </c>
      <c r="D359" s="3">
        <v>115</v>
      </c>
      <c r="E359" s="1" t="s">
        <v>3</v>
      </c>
      <c r="F359" s="1">
        <v>1024</v>
      </c>
      <c r="G359" s="1">
        <v>32</v>
      </c>
      <c r="H359" s="1">
        <v>132</v>
      </c>
      <c r="I359" s="1">
        <v>52</v>
      </c>
    </row>
    <row r="360" spans="1:12" x14ac:dyDescent="0.25">
      <c r="A360" s="2">
        <v>44148</v>
      </c>
      <c r="B360" s="3" t="s">
        <v>7</v>
      </c>
      <c r="C360" s="3" t="s">
        <v>30</v>
      </c>
      <c r="D360" s="3">
        <v>115</v>
      </c>
      <c r="E360" s="1" t="s">
        <v>0</v>
      </c>
      <c r="F360" s="1">
        <v>1860</v>
      </c>
      <c r="G360" s="1">
        <v>120</v>
      </c>
      <c r="H360" s="1">
        <v>150</v>
      </c>
      <c r="I360" s="1">
        <v>20</v>
      </c>
      <c r="J360" s="1">
        <v>44</v>
      </c>
      <c r="K360" s="1">
        <v>90</v>
      </c>
      <c r="L360" s="1">
        <v>360</v>
      </c>
    </row>
    <row r="361" spans="1:12" x14ac:dyDescent="0.25">
      <c r="A361" s="2">
        <v>44148</v>
      </c>
      <c r="B361" s="3" t="s">
        <v>7</v>
      </c>
      <c r="C361" s="3" t="s">
        <v>30</v>
      </c>
      <c r="D361" s="3">
        <v>115</v>
      </c>
      <c r="E361" s="1" t="s">
        <v>1</v>
      </c>
      <c r="F361" s="1">
        <v>759</v>
      </c>
      <c r="G361" s="1">
        <v>4.8</v>
      </c>
      <c r="H361" s="1">
        <v>108</v>
      </c>
      <c r="I361" s="1">
        <v>66</v>
      </c>
    </row>
    <row r="362" spans="1:12" x14ac:dyDescent="0.25">
      <c r="A362" s="2">
        <v>44148</v>
      </c>
      <c r="B362" s="3" t="s">
        <v>7</v>
      </c>
      <c r="C362" s="3" t="s">
        <v>30</v>
      </c>
      <c r="D362" s="3">
        <v>115</v>
      </c>
      <c r="E362" s="1" t="s">
        <v>2</v>
      </c>
      <c r="F362" s="1">
        <v>512</v>
      </c>
      <c r="G362" s="1">
        <v>16</v>
      </c>
      <c r="H362" s="1">
        <v>66</v>
      </c>
      <c r="I362" s="1">
        <v>26</v>
      </c>
      <c r="K362" s="1"/>
    </row>
    <row r="363" spans="1:12" x14ac:dyDescent="0.25">
      <c r="A363" s="2">
        <v>44149</v>
      </c>
      <c r="B363" s="3" t="s">
        <v>8</v>
      </c>
      <c r="C363" s="3" t="s">
        <v>31</v>
      </c>
      <c r="D363" s="3">
        <v>115</v>
      </c>
      <c r="E363" s="1" t="s">
        <v>0</v>
      </c>
      <c r="F363" s="1">
        <v>1860</v>
      </c>
      <c r="G363" s="1">
        <v>120</v>
      </c>
      <c r="H363" s="1">
        <v>150</v>
      </c>
      <c r="I363" s="1">
        <v>20</v>
      </c>
      <c r="J363" s="1">
        <v>44</v>
      </c>
      <c r="K363" s="1">
        <v>90</v>
      </c>
      <c r="L363" s="1">
        <v>360</v>
      </c>
    </row>
    <row r="364" spans="1:12" x14ac:dyDescent="0.25">
      <c r="A364" s="2">
        <v>44149</v>
      </c>
      <c r="B364" s="3" t="s">
        <v>8</v>
      </c>
      <c r="C364" s="3" t="s">
        <v>31</v>
      </c>
      <c r="D364" s="3">
        <v>115</v>
      </c>
      <c r="E364" s="1" t="s">
        <v>1</v>
      </c>
      <c r="F364" s="1">
        <v>759</v>
      </c>
      <c r="G364" s="1">
        <v>4.8</v>
      </c>
      <c r="H364" s="1">
        <v>108</v>
      </c>
      <c r="I364" s="1">
        <v>66</v>
      </c>
    </row>
    <row r="365" spans="1:12" x14ac:dyDescent="0.25">
      <c r="A365" s="2">
        <v>44149</v>
      </c>
      <c r="B365" s="3" t="s">
        <v>8</v>
      </c>
      <c r="C365" s="3" t="s">
        <v>31</v>
      </c>
      <c r="D365" s="3">
        <v>115</v>
      </c>
      <c r="E365" s="1" t="s">
        <v>2</v>
      </c>
      <c r="F365" s="1">
        <v>512</v>
      </c>
      <c r="G365" s="1">
        <v>16</v>
      </c>
      <c r="H365" s="1">
        <v>66</v>
      </c>
      <c r="I365" s="1">
        <v>26</v>
      </c>
    </row>
  </sheetData>
  <sortState xmlns:xlrd2="http://schemas.microsoft.com/office/spreadsheetml/2017/richdata2" ref="A2:L365">
    <sortCondition ref="D344:D36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moen</cp:lastModifiedBy>
  <dcterms:created xsi:type="dcterms:W3CDTF">2020-11-27T14:20:58Z</dcterms:created>
  <dcterms:modified xsi:type="dcterms:W3CDTF">2021-05-12T13:18:09Z</dcterms:modified>
</cp:coreProperties>
</file>