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Christine Moen\OneDrive\Dokumenter\Mastere maidr\Ribose_protein\ribose_protein2\data\results\"/>
    </mc:Choice>
  </mc:AlternateContent>
  <xr:revisionPtr revIDLastSave="0" documentId="13_ncr:1_{8B4A4A2F-A733-47E8-B766-6D7DDD2694D0}" xr6:coauthVersionLast="46" xr6:coauthVersionMax="46" xr10:uidLastSave="{00000000-0000-0000-0000-000000000000}"/>
  <bookViews>
    <workbookView xWindow="-120" yWindow="-120" windowWidth="20730" windowHeight="11760" xr2:uid="{F3CF920A-0B35-4E80-B1BF-2A1E46BFA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3" i="1" l="1"/>
  <c r="N103" i="1" s="1"/>
  <c r="O103" i="1" s="1"/>
  <c r="K11" i="1"/>
  <c r="N11" i="1" s="1"/>
  <c r="O11" i="1" s="1"/>
  <c r="I2" i="1" l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K106" i="1" l="1"/>
  <c r="N106" i="1" s="1"/>
  <c r="O106" i="1" s="1"/>
  <c r="K25" i="1"/>
  <c r="K18" i="1"/>
  <c r="N18" i="1" l="1"/>
  <c r="O18" i="1" s="1"/>
  <c r="N25" i="1"/>
  <c r="O25" i="1" s="1"/>
  <c r="K94" i="1"/>
  <c r="K95" i="1"/>
  <c r="K96" i="1"/>
  <c r="K100" i="1"/>
  <c r="K99" i="1"/>
  <c r="K98" i="1"/>
  <c r="K97" i="1"/>
  <c r="K101" i="1"/>
  <c r="K102" i="1"/>
  <c r="K104" i="1"/>
  <c r="K105" i="1"/>
  <c r="K3" i="1"/>
  <c r="K4" i="1"/>
  <c r="K8" i="1"/>
  <c r="K7" i="1"/>
  <c r="K6" i="1"/>
  <c r="K5" i="1"/>
  <c r="K9" i="1"/>
  <c r="K10" i="1"/>
  <c r="K12" i="1"/>
  <c r="K16" i="1"/>
  <c r="K15" i="1"/>
  <c r="K14" i="1"/>
  <c r="K13" i="1"/>
  <c r="K17" i="1"/>
  <c r="K19" i="1"/>
  <c r="K20" i="1"/>
  <c r="K24" i="1"/>
  <c r="K23" i="1"/>
  <c r="K22" i="1"/>
  <c r="K21" i="1"/>
  <c r="K26" i="1"/>
  <c r="K27" i="1"/>
  <c r="K31" i="1"/>
  <c r="K30" i="1"/>
  <c r="K29" i="1"/>
  <c r="K28" i="1"/>
  <c r="K32" i="1"/>
  <c r="K33" i="1"/>
  <c r="K34" i="1"/>
  <c r="K35" i="1"/>
  <c r="K39" i="1"/>
  <c r="K38" i="1"/>
  <c r="K37" i="1"/>
  <c r="K36" i="1"/>
  <c r="K40" i="1"/>
  <c r="K41" i="1"/>
  <c r="K42" i="1"/>
  <c r="K43" i="1"/>
  <c r="K47" i="1"/>
  <c r="K46" i="1"/>
  <c r="K45" i="1"/>
  <c r="K44" i="1"/>
  <c r="K48" i="1"/>
  <c r="K49" i="1"/>
  <c r="K50" i="1"/>
  <c r="K54" i="1"/>
  <c r="K53" i="1"/>
  <c r="K52" i="1"/>
  <c r="K51" i="1"/>
  <c r="K55" i="1"/>
  <c r="K56" i="1"/>
  <c r="K57" i="1"/>
  <c r="K58" i="1"/>
  <c r="K62" i="1"/>
  <c r="K61" i="1"/>
  <c r="K60" i="1"/>
  <c r="K59" i="1"/>
  <c r="K63" i="1"/>
  <c r="K64" i="1"/>
  <c r="K65" i="1"/>
  <c r="K66" i="1"/>
  <c r="K70" i="1"/>
  <c r="K69" i="1"/>
  <c r="K68" i="1"/>
  <c r="K67" i="1"/>
  <c r="K71" i="1"/>
  <c r="K72" i="1"/>
  <c r="K73" i="1"/>
  <c r="K77" i="1"/>
  <c r="K76" i="1"/>
  <c r="K75" i="1"/>
  <c r="K74" i="1"/>
  <c r="K78" i="1"/>
  <c r="K79" i="1"/>
  <c r="K80" i="1"/>
  <c r="K81" i="1"/>
  <c r="K85" i="1"/>
  <c r="K84" i="1"/>
  <c r="K83" i="1"/>
  <c r="K82" i="1"/>
  <c r="K90" i="1"/>
  <c r="K91" i="1"/>
  <c r="K92" i="1"/>
  <c r="K93" i="1"/>
  <c r="K89" i="1"/>
  <c r="K88" i="1"/>
  <c r="K87" i="1"/>
  <c r="K86" i="1"/>
  <c r="K2" i="1"/>
  <c r="N93" i="1" l="1"/>
  <c r="O93" i="1" s="1"/>
  <c r="N74" i="1"/>
  <c r="O74" i="1" s="1"/>
  <c r="N65" i="1"/>
  <c r="O65" i="1" s="1"/>
  <c r="N52" i="1"/>
  <c r="O52" i="1" s="1"/>
  <c r="N41" i="1"/>
  <c r="O41" i="1" s="1"/>
  <c r="N30" i="1"/>
  <c r="O30" i="1" s="1"/>
  <c r="N20" i="1"/>
  <c r="O20" i="1" s="1"/>
  <c r="N7" i="1"/>
  <c r="O7" i="1" s="1"/>
  <c r="N105" i="1"/>
  <c r="O105" i="1" s="1"/>
  <c r="N100" i="1"/>
  <c r="O100" i="1" s="1"/>
  <c r="N87" i="1"/>
  <c r="O87" i="1" s="1"/>
  <c r="N83" i="1"/>
  <c r="O83" i="1" s="1"/>
  <c r="N75" i="1"/>
  <c r="O75" i="1" s="1"/>
  <c r="N72" i="1"/>
  <c r="O72" i="1" s="1"/>
  <c r="N69" i="1"/>
  <c r="O69" i="1" s="1"/>
  <c r="N64" i="1"/>
  <c r="O64" i="1" s="1"/>
  <c r="N61" i="1"/>
  <c r="O61" i="1" s="1"/>
  <c r="N56" i="1"/>
  <c r="O56" i="1" s="1"/>
  <c r="N53" i="1"/>
  <c r="O53" i="1" s="1"/>
  <c r="N48" i="1"/>
  <c r="O48" i="1" s="1"/>
  <c r="N47" i="1"/>
  <c r="O47" i="1" s="1"/>
  <c r="N40" i="1"/>
  <c r="O40" i="1" s="1"/>
  <c r="N39" i="1"/>
  <c r="O39" i="1" s="1"/>
  <c r="N32" i="1"/>
  <c r="O32" i="1" s="1"/>
  <c r="N31" i="1"/>
  <c r="O31" i="1" s="1"/>
  <c r="N22" i="1"/>
  <c r="O22" i="1" s="1"/>
  <c r="N19" i="1"/>
  <c r="O19" i="1" s="1"/>
  <c r="N15" i="1"/>
  <c r="O15" i="1" s="1"/>
  <c r="N9" i="1"/>
  <c r="O9" i="1" s="1"/>
  <c r="N8" i="1"/>
  <c r="O8" i="1" s="1"/>
  <c r="N104" i="1"/>
  <c r="O104" i="1" s="1"/>
  <c r="N97" i="1"/>
  <c r="O97" i="1" s="1"/>
  <c r="N96" i="1"/>
  <c r="O96" i="1" s="1"/>
  <c r="N86" i="1"/>
  <c r="O86" i="1" s="1"/>
  <c r="N81" i="1"/>
  <c r="O81" i="1" s="1"/>
  <c r="N68" i="1"/>
  <c r="O68" i="1" s="1"/>
  <c r="N57" i="1"/>
  <c r="O57" i="1" s="1"/>
  <c r="N46" i="1"/>
  <c r="O46" i="1" s="1"/>
  <c r="N33" i="1"/>
  <c r="O33" i="1" s="1"/>
  <c r="N14" i="1"/>
  <c r="O14" i="1" s="1"/>
  <c r="N92" i="1"/>
  <c r="O92" i="1" s="1"/>
  <c r="N80" i="1"/>
  <c r="O80" i="1" s="1"/>
  <c r="N88" i="1"/>
  <c r="O88" i="1" s="1"/>
  <c r="N91" i="1"/>
  <c r="O91" i="1" s="1"/>
  <c r="N84" i="1"/>
  <c r="O84" i="1" s="1"/>
  <c r="N79" i="1"/>
  <c r="O79" i="1" s="1"/>
  <c r="N76" i="1"/>
  <c r="O76" i="1" s="1"/>
  <c r="N71" i="1"/>
  <c r="O71" i="1" s="1"/>
  <c r="N70" i="1"/>
  <c r="O70" i="1" s="1"/>
  <c r="N63" i="1"/>
  <c r="O63" i="1" s="1"/>
  <c r="N62" i="1"/>
  <c r="O62" i="1" s="1"/>
  <c r="N55" i="1"/>
  <c r="O55" i="1" s="1"/>
  <c r="N54" i="1"/>
  <c r="O54" i="1" s="1"/>
  <c r="N44" i="1"/>
  <c r="O44" i="1" s="1"/>
  <c r="N43" i="1"/>
  <c r="O43" i="1" s="1"/>
  <c r="N36" i="1"/>
  <c r="O36" i="1" s="1"/>
  <c r="N35" i="1"/>
  <c r="O35" i="1" s="1"/>
  <c r="N28" i="1"/>
  <c r="O28" i="1" s="1"/>
  <c r="N27" i="1"/>
  <c r="O27" i="1" s="1"/>
  <c r="N23" i="1"/>
  <c r="O23" i="1" s="1"/>
  <c r="N17" i="1"/>
  <c r="O17" i="1" s="1"/>
  <c r="N16" i="1"/>
  <c r="O16" i="1" s="1"/>
  <c r="N5" i="1"/>
  <c r="O5" i="1" s="1"/>
  <c r="N4" i="1"/>
  <c r="O4" i="1" s="1"/>
  <c r="N98" i="1"/>
  <c r="O98" i="1" s="1"/>
  <c r="N95" i="1"/>
  <c r="O95" i="1" s="1"/>
  <c r="N82" i="1"/>
  <c r="O82" i="1" s="1"/>
  <c r="N73" i="1"/>
  <c r="O73" i="1" s="1"/>
  <c r="N60" i="1"/>
  <c r="O60" i="1" s="1"/>
  <c r="N49" i="1"/>
  <c r="O49" i="1" s="1"/>
  <c r="N38" i="1"/>
  <c r="O38" i="1" s="1"/>
  <c r="N21" i="1"/>
  <c r="O21" i="1" s="1"/>
  <c r="N10" i="1"/>
  <c r="O10" i="1" s="1"/>
  <c r="N101" i="1"/>
  <c r="O101" i="1" s="1"/>
  <c r="N2" i="1"/>
  <c r="O2" i="1" s="1"/>
  <c r="N89" i="1"/>
  <c r="O89" i="1" s="1"/>
  <c r="N90" i="1"/>
  <c r="O90" i="1" s="1"/>
  <c r="N85" i="1"/>
  <c r="O85" i="1" s="1"/>
  <c r="N78" i="1"/>
  <c r="O78" i="1" s="1"/>
  <c r="N77" i="1"/>
  <c r="O77" i="1" s="1"/>
  <c r="N67" i="1"/>
  <c r="O67" i="1" s="1"/>
  <c r="N66" i="1"/>
  <c r="O66" i="1" s="1"/>
  <c r="N59" i="1"/>
  <c r="O59" i="1" s="1"/>
  <c r="N58" i="1"/>
  <c r="O58" i="1" s="1"/>
  <c r="N51" i="1"/>
  <c r="O51" i="1" s="1"/>
  <c r="N50" i="1"/>
  <c r="O50" i="1" s="1"/>
  <c r="N45" i="1"/>
  <c r="O45" i="1" s="1"/>
  <c r="N42" i="1"/>
  <c r="O42" i="1" s="1"/>
  <c r="N37" i="1"/>
  <c r="O37" i="1" s="1"/>
  <c r="N34" i="1"/>
  <c r="O34" i="1" s="1"/>
  <c r="N29" i="1"/>
  <c r="O29" i="1" s="1"/>
  <c r="N26" i="1"/>
  <c r="O26" i="1" s="1"/>
  <c r="N24" i="1"/>
  <c r="O24" i="1" s="1"/>
  <c r="N13" i="1"/>
  <c r="O13" i="1" s="1"/>
  <c r="N12" i="1"/>
  <c r="O12" i="1" s="1"/>
  <c r="N6" i="1"/>
  <c r="O6" i="1" s="1"/>
  <c r="N3" i="1"/>
  <c r="O3" i="1" s="1"/>
  <c r="N102" i="1"/>
  <c r="O102" i="1" s="1"/>
  <c r="N99" i="1"/>
  <c r="O99" i="1" s="1"/>
  <c r="N94" i="1"/>
  <c r="O94" i="1" s="1"/>
  <c r="O107" i="1" l="1"/>
</calcChain>
</file>

<file path=xl/sharedStrings.xml><?xml version="1.0" encoding="utf-8"?>
<sst xmlns="http://schemas.openxmlformats.org/spreadsheetml/2006/main" count="442" uniqueCount="140">
  <si>
    <t>Sample</t>
  </si>
  <si>
    <t>AVG</t>
  </si>
  <si>
    <t>dilution</t>
  </si>
  <si>
    <t>23b</t>
  </si>
  <si>
    <t xml:space="preserve">1-1 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</si>
  <si>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</si>
  <si>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</si>
  <si>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</si>
  <si>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</si>
  <si>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</si>
  <si>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</si>
  <si>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</si>
  <si>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</si>
  <si>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</si>
  <si>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</si>
  <si>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</si>
  <si>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</si>
  <si>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</si>
  <si>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</si>
  <si>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2-8</t>
  </si>
  <si>
    <t>3-1</t>
  </si>
  <si>
    <t>3-2</t>
  </si>
  <si>
    <t>3-3</t>
  </si>
  <si>
    <t>3-4</t>
  </si>
  <si>
    <t>3-5</t>
  </si>
  <si>
    <t>3-6</t>
  </si>
  <si>
    <t>3-7</t>
  </si>
  <si>
    <t>3-8</t>
  </si>
  <si>
    <t>5-1</t>
  </si>
  <si>
    <t>5-2</t>
  </si>
  <si>
    <t>5-3</t>
  </si>
  <si>
    <t>5-4</t>
  </si>
  <si>
    <t>5-5</t>
  </si>
  <si>
    <t>5-6</t>
  </si>
  <si>
    <t>5-7</t>
  </si>
  <si>
    <t>5-8</t>
  </si>
  <si>
    <t>6-1</t>
  </si>
  <si>
    <t>6-2</t>
  </si>
  <si>
    <t>6-3</t>
  </si>
  <si>
    <t>6-4</t>
  </si>
  <si>
    <t>6-5</t>
  </si>
  <si>
    <t>6-6</t>
  </si>
  <si>
    <t>6-7</t>
  </si>
  <si>
    <t>6-8</t>
  </si>
  <si>
    <t>7-1</t>
  </si>
  <si>
    <t>7-2</t>
  </si>
  <si>
    <t>7-3</t>
  </si>
  <si>
    <t>7-4</t>
  </si>
  <si>
    <t>7-5</t>
  </si>
  <si>
    <t>7-6</t>
  </si>
  <si>
    <t>7-7</t>
  </si>
  <si>
    <t>7-8</t>
  </si>
  <si>
    <t>8-1</t>
  </si>
  <si>
    <t>8-2</t>
  </si>
  <si>
    <t>8-3</t>
  </si>
  <si>
    <t>8-4</t>
  </si>
  <si>
    <t>8-5</t>
  </si>
  <si>
    <t>8-6</t>
  </si>
  <si>
    <t>8-7</t>
  </si>
  <si>
    <t>8-8</t>
  </si>
  <si>
    <t>9-1</t>
  </si>
  <si>
    <t>9-2</t>
  </si>
  <si>
    <t>9-3</t>
  </si>
  <si>
    <t>9-4</t>
  </si>
  <si>
    <t>9-5</t>
  </si>
  <si>
    <t>9-6</t>
  </si>
  <si>
    <t>9-7</t>
  </si>
  <si>
    <t>9-8</t>
  </si>
  <si>
    <t>12-1</t>
  </si>
  <si>
    <t>12-2</t>
  </si>
  <si>
    <t>12-3</t>
  </si>
  <si>
    <t>12-4</t>
  </si>
  <si>
    <t>12-5</t>
  </si>
  <si>
    <t>12-6</t>
  </si>
  <si>
    <t>12-7</t>
  </si>
  <si>
    <t>12-8</t>
  </si>
  <si>
    <t>13-1</t>
  </si>
  <si>
    <t>13-2</t>
  </si>
  <si>
    <t>13-3</t>
  </si>
  <si>
    <t>13-4</t>
  </si>
  <si>
    <t>13-5</t>
  </si>
  <si>
    <t>13-6</t>
  </si>
  <si>
    <t>13-7</t>
  </si>
  <si>
    <t>13-8</t>
  </si>
  <si>
    <t>14-1</t>
  </si>
  <si>
    <t>14-2</t>
  </si>
  <si>
    <t>14-3</t>
  </si>
  <si>
    <t>14-4</t>
  </si>
  <si>
    <t>14-5</t>
  </si>
  <si>
    <t>14-6</t>
  </si>
  <si>
    <t>14-7</t>
  </si>
  <si>
    <t>14-8</t>
  </si>
  <si>
    <t>15-1</t>
  </si>
  <si>
    <t>15-2</t>
  </si>
  <si>
    <t>15-3</t>
  </si>
  <si>
    <t>15-4</t>
  </si>
  <si>
    <t>15-5</t>
  </si>
  <si>
    <t>15-6</t>
  </si>
  <si>
    <t>15-7</t>
  </si>
  <si>
    <t>15-8</t>
  </si>
  <si>
    <t>16-1</t>
  </si>
  <si>
    <t>16-2</t>
  </si>
  <si>
    <t>16-3</t>
  </si>
  <si>
    <t>16-4</t>
  </si>
  <si>
    <t>16-5</t>
  </si>
  <si>
    <t>16-6</t>
  </si>
  <si>
    <t>16-7</t>
  </si>
  <si>
    <t>16-8</t>
  </si>
  <si>
    <t>TW(1,75/(tw/950)</t>
  </si>
  <si>
    <t>Muscle tissue (mg)</t>
  </si>
  <si>
    <t>7,5</t>
  </si>
  <si>
    <t>19,3</t>
  </si>
  <si>
    <t>15,1</t>
  </si>
  <si>
    <t>8,9</t>
  </si>
  <si>
    <t>19,2</t>
  </si>
  <si>
    <t>10,5</t>
  </si>
  <si>
    <t>7,8</t>
  </si>
  <si>
    <t>19</t>
  </si>
  <si>
    <t>group</t>
  </si>
  <si>
    <t>glucose</t>
  </si>
  <si>
    <t>placebo</t>
  </si>
  <si>
    <t>serie</t>
  </si>
  <si>
    <t>Volume protein eluate</t>
  </si>
  <si>
    <t>actual</t>
  </si>
  <si>
    <t>T4rna2</t>
  </si>
  <si>
    <t>T3rna1</t>
  </si>
  <si>
    <t>T2rna1</t>
  </si>
  <si>
    <t>T4rna1</t>
  </si>
  <si>
    <t>T3rna2</t>
  </si>
  <si>
    <t>T1rna2</t>
  </si>
  <si>
    <t>T1rna1</t>
  </si>
  <si>
    <t>T2rna2</t>
  </si>
  <si>
    <t>subject</t>
  </si>
  <si>
    <t>timepoint</t>
  </si>
  <si>
    <t>Random_list</t>
  </si>
  <si>
    <t>Leg</t>
  </si>
  <si>
    <t>L</t>
  </si>
  <si>
    <t>R</t>
  </si>
  <si>
    <t>Total volume</t>
  </si>
  <si>
    <t>urea+blue dilute, 1.5 conc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</si>
</sst>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kr&quot;\ * #,##0.00_-;\-&quot;kr&quot;\ * #,##0.00_-;_-&quot;kr&quot;\ * &quot;-&quot;??_-;_-@_-"/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49" fontId="2" fillId="0" borderId="0" xfId="0" applyNumberFormat="1" applyFont="1"/>
    <xf numFmtId="49" fontId="0" fillId="0" borderId="0" xfId="1" applyNumberFormat="1" applyFont="1"/>
    <xf numFmtId="49" fontId="0" fillId="0" borderId="0" xfId="0" applyNumberFormat="1"/>
    <xf numFmtId="0" fontId="2" fillId="0" borderId="0" xfId="0" applyFont="1"/>
    <xf numFmtId="1" fontId="0" fillId="0" borderId="0" xfId="0" applyNumberFormat="1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5" fillId="0" borderId="0" xfId="2"/>
    <xf numFmtId="164" fontId="2" fillId="0" borderId="0" xfId="0" applyNumberFormat="1" applyFont="1"/>
    <xf numFmtId="165" fontId="2" fillId="0" borderId="0" xfId="0" applyNumberFormat="1" applyFont="1"/>
    <xf numFmtId="0" fontId="0" fillId="3" borderId="0" xfId="0" applyFill="1"/>
    <xf numFmtId="0" fontId="6" fillId="0" borderId="0" xfId="0" applyFont="1"/>
    <xf numFmtId="0" fontId="0" fillId="4" borderId="0" xfId="0" applyFill="1"/>
  </cellXfs>
  <cellStyles count="3">
    <cellStyle name="Normal" xfId="0" builtinId="0"/>
    <cellStyle name="Normal 2" xfId="2" xr:uid="{126609E4-0828-4AB5-8D08-958501AEC33C}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F366-1AAE-4467-9426-42F19372D497}">
  <dimension ref="A1:O107"/>
  <sheetViews>
    <sheetView tabSelected="1" zoomScale="70" zoomScaleNormal="70" workbookViewId="0">
      <selection activeCell="L8" sqref="L8"/>
    </sheetView>
  </sheetViews>
  <sheetFormatPr baseColWidth="10" defaultColWidth="9.140625" defaultRowHeight="15" x14ac:dyDescent="0.25"/>
  <cols>
    <col min="2" max="2" width="9.85546875" bestFit="1" customWidth="1"/>
    <col min="4" max="4" width="11.42578125"/>
    <col min="7" max="7" width="21.7109375" customWidth="1"/>
    <col min="8" max="8" width="9.140625" style="1"/>
    <col min="9" max="9" width="21" bestFit="1" customWidth="1"/>
    <col min="11" max="11" width="14.42578125" style="2" customWidth="1"/>
    <col min="12" max="12" width="22.85546875" bestFit="1" customWidth="1"/>
    <col min="13" max="13" width="26.85546875" bestFit="1" customWidth="1"/>
    <col min="14" max="14" width="16.7109375" customWidth="1"/>
    <col min="15" max="15" width="34.42578125" bestFit="1" customWidth="1"/>
  </cols>
  <sheetData>
    <row r="1" spans="1:15" x14ac:dyDescent="0.25">
      <c r="A1" s="7" t="s">
        <v>132</v>
      </c>
      <c r="B1" s="7" t="s">
        <v>133</v>
      </c>
      <c r="C1" s="7" t="s">
        <v>135</v>
      </c>
      <c r="D1" s="7" t="s">
        <v>134</v>
      </c>
      <c r="E1" s="7" t="s">
        <v>0</v>
      </c>
      <c r="F1" s="4" t="s">
        <v>121</v>
      </c>
      <c r="G1" s="7" t="s">
        <v>118</v>
      </c>
      <c r="H1" s="15" t="s">
        <v>1</v>
      </c>
      <c r="I1" s="7" t="s">
        <v>108</v>
      </c>
      <c r="J1" s="7" t="s">
        <v>123</v>
      </c>
      <c r="K1" s="16" t="s">
        <v>2</v>
      </c>
      <c r="L1" s="4" t="s">
        <v>109</v>
      </c>
      <c r="M1" s="7" t="s">
        <v>122</v>
      </c>
      <c r="N1" s="7" t="s">
        <v>138</v>
      </c>
      <c r="O1" s="7" t="s">
        <v>139</v>
      </c>
    </row>
    <row r="2" spans="1:15" ht="15.75" x14ac:dyDescent="0.25">
      <c r="A2">
        <v>101</v>
      </c>
      <c r="B2" t="s">
        <v>124</v>
      </c>
      <c r="C2" t="s">
        <v>137</v>
      </c>
      <c r="D2">
        <v>0.39741788828426428</v>
      </c>
      <c r="E2">
        <v>1</v>
      </c>
      <c r="F2" s="5" t="s">
        <v>4</v>
      </c>
      <c r="G2" s="14" t="s">
        <v>119</v>
      </c>
      <c r="H2" s="1">
        <v>4.0903</v>
      </c>
      <c r="I2" s="9">
        <f>1.75/(L2/950)</f>
        <v>221.66666666666666</v>
      </c>
      <c r="J2" s="8">
        <v>225</v>
      </c>
      <c r="K2" s="3">
        <f t="shared" ref="K2:K10" si="0">((H2*26)/2)-26</f>
        <v>27.173900000000003</v>
      </c>
      <c r="L2" s="11" t="s">
        <v>110</v>
      </c>
      <c r="M2">
        <v>26</v>
      </c>
      <c r="N2" s="2">
        <f>M2+K2</f>
        <v>53.173900000000003</v>
      </c>
      <c r="O2" s="3">
        <f>((2*N2)/1.5)-N2</f>
        <v>17.72463333333333</v>
      </c>
    </row>
    <row r="3" spans="1:15" ht="15.75" x14ac:dyDescent="0.25">
      <c r="A3">
        <v>101</v>
      </c>
      <c r="B3" t="s">
        <v>125</v>
      </c>
      <c r="C3" t="s">
        <v>136</v>
      </c>
      <c r="D3">
        <v>0.44003147013183042</v>
      </c>
      <c r="E3">
        <v>2</v>
      </c>
      <c r="F3" s="6" t="s">
        <v>5</v>
      </c>
      <c r="G3" s="14" t="s">
        <v>120</v>
      </c>
      <c r="H3" s="1">
        <v>6.4878</v>
      </c>
      <c r="I3" s="9">
        <f t="shared" ref="I3:I15" si="1">1.75/(L3/950)</f>
        <v>86.139896373056999</v>
      </c>
      <c r="J3" s="8"/>
      <c r="K3" s="3">
        <f t="shared" si="0"/>
        <v>58.341399999999993</v>
      </c>
      <c r="L3" s="12" t="s">
        <v>111</v>
      </c>
      <c r="M3">
        <v>26</v>
      </c>
      <c r="N3" s="2">
        <f t="shared" ref="N3:N66" si="2">M3+K3</f>
        <v>84.341399999999993</v>
      </c>
      <c r="O3" s="3">
        <f>((2*N3)/1.5)-N3</f>
        <v>28.113799999999998</v>
      </c>
    </row>
    <row r="4" spans="1:15" ht="15.75" x14ac:dyDescent="0.25">
      <c r="A4">
        <v>101</v>
      </c>
      <c r="B4" t="s">
        <v>126</v>
      </c>
      <c r="C4" t="s">
        <v>137</v>
      </c>
      <c r="D4">
        <v>0.45668967012566086</v>
      </c>
      <c r="E4">
        <v>3</v>
      </c>
      <c r="F4" s="6" t="s">
        <v>6</v>
      </c>
      <c r="G4" s="14" t="s">
        <v>119</v>
      </c>
      <c r="H4" s="1">
        <v>2.9790999999999999</v>
      </c>
      <c r="I4" s="9">
        <f t="shared" si="1"/>
        <v>110.09933774834437</v>
      </c>
      <c r="J4" s="8"/>
      <c r="K4" s="3">
        <f t="shared" si="0"/>
        <v>12.728299999999997</v>
      </c>
      <c r="L4" s="13" t="s">
        <v>112</v>
      </c>
      <c r="M4">
        <v>26</v>
      </c>
      <c r="N4" s="2">
        <f t="shared" si="2"/>
        <v>38.728299999999997</v>
      </c>
      <c r="O4" s="3">
        <f t="shared" ref="O4:O67" si="3">((2*N4)/1.5)-N4</f>
        <v>12.909433333333332</v>
      </c>
    </row>
    <row r="5" spans="1:15" ht="15.75" x14ac:dyDescent="0.25">
      <c r="A5">
        <v>101</v>
      </c>
      <c r="B5" t="s">
        <v>127</v>
      </c>
      <c r="C5" t="s">
        <v>137</v>
      </c>
      <c r="D5">
        <v>0.69146964226724095</v>
      </c>
      <c r="E5">
        <v>4</v>
      </c>
      <c r="F5" s="6" t="s">
        <v>7</v>
      </c>
      <c r="G5" s="14" t="s">
        <v>119</v>
      </c>
      <c r="H5" s="1">
        <v>2.6488999999999998</v>
      </c>
      <c r="I5" s="9">
        <f t="shared" si="1"/>
        <v>186.79775280898875</v>
      </c>
      <c r="J5" s="8">
        <v>190</v>
      </c>
      <c r="K5" s="3">
        <f t="shared" si="0"/>
        <v>8.4356999999999971</v>
      </c>
      <c r="L5" s="10" t="s">
        <v>113</v>
      </c>
      <c r="M5">
        <v>26</v>
      </c>
      <c r="N5" s="2">
        <f t="shared" si="2"/>
        <v>34.435699999999997</v>
      </c>
      <c r="O5" s="2">
        <f t="shared" si="3"/>
        <v>11.478566666666666</v>
      </c>
    </row>
    <row r="6" spans="1:15" ht="15.75" x14ac:dyDescent="0.25">
      <c r="A6">
        <v>101</v>
      </c>
      <c r="B6" t="s">
        <v>128</v>
      </c>
      <c r="C6" t="s">
        <v>136</v>
      </c>
      <c r="D6">
        <v>0.71219530125134456</v>
      </c>
      <c r="E6">
        <v>5</v>
      </c>
      <c r="F6" s="6" t="s">
        <v>8</v>
      </c>
      <c r="G6" s="14" t="s">
        <v>120</v>
      </c>
      <c r="H6" s="1">
        <v>2.6758000000000002</v>
      </c>
      <c r="I6" s="9">
        <f t="shared" si="1"/>
        <v>86.588541666666671</v>
      </c>
      <c r="J6" s="8">
        <v>90</v>
      </c>
      <c r="K6" s="3">
        <f t="shared" si="0"/>
        <v>8.7854000000000028</v>
      </c>
      <c r="L6" s="10" t="s">
        <v>114</v>
      </c>
      <c r="M6">
        <v>26</v>
      </c>
      <c r="N6" s="2">
        <f t="shared" si="2"/>
        <v>34.785400000000003</v>
      </c>
      <c r="O6" s="3">
        <f t="shared" si="3"/>
        <v>11.595133333333337</v>
      </c>
    </row>
    <row r="7" spans="1:15" ht="15.75" x14ac:dyDescent="0.25">
      <c r="A7">
        <v>101</v>
      </c>
      <c r="B7" t="s">
        <v>129</v>
      </c>
      <c r="C7" t="s">
        <v>136</v>
      </c>
      <c r="D7">
        <v>0.73435153483015392</v>
      </c>
      <c r="E7">
        <v>6</v>
      </c>
      <c r="F7" s="6" t="s">
        <v>9</v>
      </c>
      <c r="G7" s="14" t="s">
        <v>120</v>
      </c>
      <c r="H7" s="1">
        <v>3.4882</v>
      </c>
      <c r="I7" s="9">
        <f t="shared" si="1"/>
        <v>158.33333333333334</v>
      </c>
      <c r="J7" s="8">
        <v>160</v>
      </c>
      <c r="K7" s="3">
        <f t="shared" si="0"/>
        <v>19.346600000000002</v>
      </c>
      <c r="L7" s="13" t="s">
        <v>115</v>
      </c>
      <c r="M7">
        <v>26</v>
      </c>
      <c r="N7" s="2">
        <f t="shared" si="2"/>
        <v>45.346600000000002</v>
      </c>
      <c r="O7" s="3">
        <f t="shared" si="3"/>
        <v>15.115533333333332</v>
      </c>
    </row>
    <row r="8" spans="1:15" ht="15.75" x14ac:dyDescent="0.25">
      <c r="A8">
        <v>101</v>
      </c>
      <c r="B8" t="s">
        <v>130</v>
      </c>
      <c r="C8" t="s">
        <v>136</v>
      </c>
      <c r="D8">
        <v>0.82067516831597864</v>
      </c>
      <c r="E8">
        <v>7</v>
      </c>
      <c r="F8" s="6" t="s">
        <v>10</v>
      </c>
      <c r="G8" s="14" t="s">
        <v>120</v>
      </c>
      <c r="H8" s="1">
        <v>5.0252999999999997</v>
      </c>
      <c r="I8" s="9">
        <f t="shared" si="1"/>
        <v>213.14102564102564</v>
      </c>
      <c r="J8" s="8">
        <v>215</v>
      </c>
      <c r="K8" s="3">
        <f t="shared" si="0"/>
        <v>39.32889999999999</v>
      </c>
      <c r="L8" s="13" t="s">
        <v>116</v>
      </c>
      <c r="M8">
        <v>26</v>
      </c>
      <c r="N8" s="2">
        <f t="shared" si="2"/>
        <v>65.32889999999999</v>
      </c>
      <c r="O8" s="3">
        <f t="shared" si="3"/>
        <v>21.776299999999992</v>
      </c>
    </row>
    <row r="9" spans="1:15" ht="15.75" x14ac:dyDescent="0.25">
      <c r="A9">
        <v>101</v>
      </c>
      <c r="B9" t="s">
        <v>131</v>
      </c>
      <c r="C9" t="s">
        <v>137</v>
      </c>
      <c r="D9">
        <v>0.90461307491422038</v>
      </c>
      <c r="E9">
        <v>8</v>
      </c>
      <c r="F9" s="6" t="s">
        <v>11</v>
      </c>
      <c r="G9" s="14" t="s">
        <v>119</v>
      </c>
      <c r="H9" s="1">
        <v>4.2812999999999999</v>
      </c>
      <c r="I9" s="9">
        <f t="shared" si="1"/>
        <v>87.5</v>
      </c>
      <c r="J9" s="8">
        <v>90</v>
      </c>
      <c r="K9" s="3">
        <f t="shared" si="0"/>
        <v>29.6569</v>
      </c>
      <c r="L9" s="10" t="s">
        <v>117</v>
      </c>
      <c r="M9">
        <v>26</v>
      </c>
      <c r="N9" s="2">
        <f t="shared" si="2"/>
        <v>55.6569</v>
      </c>
      <c r="O9" s="3">
        <f t="shared" si="3"/>
        <v>18.552299999999995</v>
      </c>
    </row>
    <row r="10" spans="1:15" ht="15.75" x14ac:dyDescent="0.25">
      <c r="A10">
        <v>102</v>
      </c>
      <c r="B10" t="s">
        <v>131</v>
      </c>
      <c r="C10" t="s">
        <v>137</v>
      </c>
      <c r="D10">
        <v>4.2292194373912628E-2</v>
      </c>
      <c r="E10">
        <v>9</v>
      </c>
      <c r="F10" s="6" t="s">
        <v>12</v>
      </c>
      <c r="G10" s="14" t="s">
        <v>120</v>
      </c>
      <c r="H10" s="1">
        <v>2.8012000000000001</v>
      </c>
      <c r="I10" s="9">
        <f t="shared" si="1"/>
        <v>94.460227272727266</v>
      </c>
      <c r="J10" s="8">
        <v>95</v>
      </c>
      <c r="K10" s="3">
        <f t="shared" si="0"/>
        <v>10.415600000000005</v>
      </c>
      <c r="L10" s="14">
        <v>17.600000000000001</v>
      </c>
      <c r="M10">
        <v>26</v>
      </c>
      <c r="N10" s="2">
        <f t="shared" si="2"/>
        <v>36.415600000000005</v>
      </c>
      <c r="O10" s="3">
        <f t="shared" si="3"/>
        <v>12.138533333333335</v>
      </c>
    </row>
    <row r="11" spans="1:15" ht="15.75" x14ac:dyDescent="0.25">
      <c r="A11">
        <v>102</v>
      </c>
      <c r="B11" t="s">
        <v>129</v>
      </c>
      <c r="C11" t="s">
        <v>136</v>
      </c>
      <c r="D11">
        <v>5.3546233053360703E-2</v>
      </c>
      <c r="E11">
        <v>10</v>
      </c>
      <c r="F11" s="6" t="s">
        <v>13</v>
      </c>
      <c r="G11" s="14" t="s">
        <v>119</v>
      </c>
      <c r="H11" s="1">
        <v>1.9410000000000001</v>
      </c>
      <c r="I11" s="9">
        <f t="shared" si="1"/>
        <v>138.54166666666666</v>
      </c>
      <c r="J11" s="8">
        <v>140</v>
      </c>
      <c r="K11" s="3">
        <f>((H11*26)/1.75)-26</f>
        <v>2.8377142857142879</v>
      </c>
      <c r="L11" s="14">
        <v>12</v>
      </c>
      <c r="M11">
        <v>26</v>
      </c>
      <c r="N11" s="2">
        <f t="shared" si="2"/>
        <v>28.837714285714288</v>
      </c>
      <c r="O11" s="3">
        <f>((1.75*N11)/1.5)-N11</f>
        <v>4.8062857142857105</v>
      </c>
    </row>
    <row r="12" spans="1:15" ht="15.75" x14ac:dyDescent="0.25">
      <c r="A12">
        <v>102</v>
      </c>
      <c r="B12" t="s">
        <v>126</v>
      </c>
      <c r="C12" t="s">
        <v>137</v>
      </c>
      <c r="D12">
        <v>0.27468499249289713</v>
      </c>
      <c r="E12">
        <v>11</v>
      </c>
      <c r="F12" s="6" t="s">
        <v>14</v>
      </c>
      <c r="G12" s="14" t="s">
        <v>120</v>
      </c>
      <c r="H12" s="1">
        <v>4.5618999999999996</v>
      </c>
      <c r="I12" s="9">
        <f t="shared" si="1"/>
        <v>108.66013071895425</v>
      </c>
      <c r="J12" s="8">
        <v>110</v>
      </c>
      <c r="K12" s="3">
        <f t="shared" ref="K12:K17" si="4">((H12*26)/2)-26</f>
        <v>33.304699999999997</v>
      </c>
      <c r="L12" s="14">
        <v>15.3</v>
      </c>
      <c r="M12">
        <v>26</v>
      </c>
      <c r="N12" s="2">
        <f t="shared" si="2"/>
        <v>59.304699999999997</v>
      </c>
      <c r="O12" s="3">
        <f t="shared" si="3"/>
        <v>19.768233333333328</v>
      </c>
    </row>
    <row r="13" spans="1:15" ht="15.75" x14ac:dyDescent="0.25">
      <c r="A13">
        <v>102</v>
      </c>
      <c r="B13" t="s">
        <v>124</v>
      </c>
      <c r="C13" t="s">
        <v>137</v>
      </c>
      <c r="D13">
        <v>0.42176489338114731</v>
      </c>
      <c r="E13">
        <v>12</v>
      </c>
      <c r="F13" s="6" t="s">
        <v>15</v>
      </c>
      <c r="G13" s="14" t="s">
        <v>120</v>
      </c>
      <c r="H13" s="1">
        <v>2.5211999999999999</v>
      </c>
      <c r="I13" s="9">
        <f t="shared" si="1"/>
        <v>70.147679324894511</v>
      </c>
      <c r="J13" s="8"/>
      <c r="K13" s="3">
        <f t="shared" si="4"/>
        <v>6.7755999999999972</v>
      </c>
      <c r="L13" s="14">
        <v>23.7</v>
      </c>
      <c r="M13">
        <v>26</v>
      </c>
      <c r="N13" s="2">
        <f t="shared" si="2"/>
        <v>32.775599999999997</v>
      </c>
      <c r="O13" s="3">
        <f t="shared" si="3"/>
        <v>10.925199999999997</v>
      </c>
    </row>
    <row r="14" spans="1:15" ht="15.75" x14ac:dyDescent="0.25">
      <c r="A14">
        <v>102</v>
      </c>
      <c r="B14" t="s">
        <v>127</v>
      </c>
      <c r="C14" t="s">
        <v>137</v>
      </c>
      <c r="D14">
        <v>0.61975795986919069</v>
      </c>
      <c r="E14">
        <v>13</v>
      </c>
      <c r="F14" s="6" t="s">
        <v>16</v>
      </c>
      <c r="G14" s="14" t="s">
        <v>120</v>
      </c>
      <c r="H14" s="1">
        <v>2.8881000000000001</v>
      </c>
      <c r="I14" s="9">
        <f t="shared" si="1"/>
        <v>75.226244343891395</v>
      </c>
      <c r="J14" s="8"/>
      <c r="K14" s="3">
        <f t="shared" si="4"/>
        <v>11.545300000000005</v>
      </c>
      <c r="L14" s="14">
        <v>22.1</v>
      </c>
      <c r="M14">
        <v>26</v>
      </c>
      <c r="N14" s="2">
        <f t="shared" si="2"/>
        <v>37.545300000000005</v>
      </c>
      <c r="O14" s="3">
        <f t="shared" si="3"/>
        <v>12.515100000000004</v>
      </c>
    </row>
    <row r="15" spans="1:15" ht="15.75" x14ac:dyDescent="0.25">
      <c r="A15">
        <v>102</v>
      </c>
      <c r="B15" t="s">
        <v>130</v>
      </c>
      <c r="C15" t="s">
        <v>136</v>
      </c>
      <c r="D15">
        <v>0.62305502844130034</v>
      </c>
      <c r="E15">
        <v>14</v>
      </c>
      <c r="F15" s="6" t="s">
        <v>17</v>
      </c>
      <c r="G15" s="14" t="s">
        <v>119</v>
      </c>
      <c r="H15" s="1">
        <v>3.1775000000000002</v>
      </c>
      <c r="I15" s="9">
        <f t="shared" si="1"/>
        <v>124.06716417910448</v>
      </c>
      <c r="J15" s="8">
        <v>125</v>
      </c>
      <c r="K15" s="3">
        <f t="shared" si="4"/>
        <v>15.307500000000005</v>
      </c>
      <c r="L15" s="14">
        <v>13.4</v>
      </c>
      <c r="M15">
        <v>26</v>
      </c>
      <c r="N15" s="2">
        <f t="shared" si="2"/>
        <v>41.307500000000005</v>
      </c>
      <c r="O15" s="3">
        <f t="shared" si="3"/>
        <v>13.769166666666671</v>
      </c>
    </row>
    <row r="16" spans="1:15" ht="15.75" x14ac:dyDescent="0.25">
      <c r="A16">
        <v>102</v>
      </c>
      <c r="B16" t="s">
        <v>125</v>
      </c>
      <c r="C16" t="s">
        <v>136</v>
      </c>
      <c r="D16">
        <v>0.7764948568515041</v>
      </c>
      <c r="E16">
        <v>15</v>
      </c>
      <c r="F16" s="6" t="s">
        <v>18</v>
      </c>
      <c r="G16" s="14" t="s">
        <v>119</v>
      </c>
      <c r="H16" s="1">
        <v>2.5539999999999998</v>
      </c>
      <c r="I16" s="9">
        <f>1.75/(L16/950)</f>
        <v>74.551569506726452</v>
      </c>
      <c r="J16" s="8"/>
      <c r="K16" s="3">
        <f t="shared" si="4"/>
        <v>7.2019999999999982</v>
      </c>
      <c r="L16" s="14">
        <v>22.3</v>
      </c>
      <c r="M16">
        <v>26</v>
      </c>
      <c r="N16" s="2">
        <f t="shared" si="2"/>
        <v>33.201999999999998</v>
      </c>
      <c r="O16" s="3">
        <f t="shared" si="3"/>
        <v>11.06733333333333</v>
      </c>
    </row>
    <row r="17" spans="1:15" ht="15.75" x14ac:dyDescent="0.25">
      <c r="A17">
        <v>102</v>
      </c>
      <c r="B17" t="s">
        <v>128</v>
      </c>
      <c r="C17" t="s">
        <v>136</v>
      </c>
      <c r="D17">
        <v>0.89239498023603814</v>
      </c>
      <c r="E17">
        <v>16</v>
      </c>
      <c r="F17" s="6" t="s">
        <v>19</v>
      </c>
      <c r="G17" s="14" t="s">
        <v>119</v>
      </c>
      <c r="H17" s="1">
        <v>2.8626</v>
      </c>
      <c r="I17" s="9">
        <f>1.75/(L17/950)</f>
        <v>81.896551724137936</v>
      </c>
      <c r="J17" s="8">
        <v>85</v>
      </c>
      <c r="K17" s="3">
        <f t="shared" si="4"/>
        <v>11.213799999999999</v>
      </c>
      <c r="L17" s="14">
        <v>20.3</v>
      </c>
      <c r="M17">
        <v>26</v>
      </c>
      <c r="N17" s="2">
        <f t="shared" si="2"/>
        <v>37.213799999999999</v>
      </c>
      <c r="O17" s="3">
        <f t="shared" si="3"/>
        <v>12.404600000000002</v>
      </c>
    </row>
    <row r="18" spans="1:15" ht="15.75" x14ac:dyDescent="0.25">
      <c r="A18">
        <v>103</v>
      </c>
      <c r="B18" t="s">
        <v>128</v>
      </c>
      <c r="C18" t="s">
        <v>137</v>
      </c>
      <c r="D18">
        <v>6.2139667918045149E-2</v>
      </c>
      <c r="E18">
        <v>17</v>
      </c>
      <c r="F18" s="6" t="s">
        <v>20</v>
      </c>
      <c r="G18" s="14" t="s">
        <v>119</v>
      </c>
      <c r="H18" s="1">
        <v>1.7323</v>
      </c>
      <c r="I18" s="9">
        <v>151</v>
      </c>
      <c r="J18" s="8">
        <v>155</v>
      </c>
      <c r="K18" s="2">
        <f>((H18*26)/1.75)-26</f>
        <v>-0.2629714285714293</v>
      </c>
      <c r="L18" s="14">
        <v>11</v>
      </c>
      <c r="M18">
        <v>26</v>
      </c>
      <c r="N18" s="2">
        <f t="shared" si="2"/>
        <v>25.737028571428571</v>
      </c>
      <c r="O18" s="3">
        <f>((1.75*N18)/1.5)-N18</f>
        <v>4.2895047619047624</v>
      </c>
    </row>
    <row r="19" spans="1:15" ht="15.75" x14ac:dyDescent="0.25">
      <c r="A19">
        <v>103</v>
      </c>
      <c r="B19" t="s">
        <v>127</v>
      </c>
      <c r="C19" t="s">
        <v>136</v>
      </c>
      <c r="D19">
        <v>0.19271929333996163</v>
      </c>
      <c r="E19">
        <v>18</v>
      </c>
      <c r="F19" s="6" t="s">
        <v>21</v>
      </c>
      <c r="G19" s="14" t="s">
        <v>120</v>
      </c>
      <c r="H19" s="1">
        <v>2.7549999999999999</v>
      </c>
      <c r="I19" s="9">
        <f t="shared" ref="I19:I66" si="5">1.75/(L19/950)</f>
        <v>218.75</v>
      </c>
      <c r="J19" s="8">
        <v>220</v>
      </c>
      <c r="K19" s="3">
        <f t="shared" ref="K19:K24" si="6">((H19*26)/2)-26</f>
        <v>9.8149999999999977</v>
      </c>
      <c r="L19" s="14">
        <v>7.6</v>
      </c>
      <c r="M19">
        <v>26</v>
      </c>
      <c r="N19" s="2">
        <f t="shared" si="2"/>
        <v>35.814999999999998</v>
      </c>
      <c r="O19" s="3">
        <f t="shared" si="3"/>
        <v>11.938333333333333</v>
      </c>
    </row>
    <row r="20" spans="1:15" ht="15.75" x14ac:dyDescent="0.25">
      <c r="A20">
        <v>103</v>
      </c>
      <c r="B20" t="s">
        <v>131</v>
      </c>
      <c r="C20" t="s">
        <v>136</v>
      </c>
      <c r="D20">
        <v>0.19611868415200373</v>
      </c>
      <c r="E20">
        <v>19</v>
      </c>
      <c r="F20" s="6" t="s">
        <v>22</v>
      </c>
      <c r="G20" s="14" t="s">
        <v>120</v>
      </c>
      <c r="H20" s="1">
        <v>2.0815000000000001</v>
      </c>
      <c r="I20" s="9">
        <f t="shared" si="5"/>
        <v>129.8828125</v>
      </c>
      <c r="J20" s="8"/>
      <c r="K20" s="3">
        <f t="shared" si="6"/>
        <v>1.0594999999999999</v>
      </c>
      <c r="L20" s="14">
        <v>12.8</v>
      </c>
      <c r="M20">
        <v>26</v>
      </c>
      <c r="N20" s="2">
        <f t="shared" si="2"/>
        <v>27.0595</v>
      </c>
      <c r="O20" s="3">
        <f t="shared" si="3"/>
        <v>9.0198333333333309</v>
      </c>
    </row>
    <row r="21" spans="1:15" ht="15.75" x14ac:dyDescent="0.25">
      <c r="A21">
        <v>103</v>
      </c>
      <c r="B21" t="s">
        <v>125</v>
      </c>
      <c r="C21" t="s">
        <v>137</v>
      </c>
      <c r="D21">
        <v>0.35474981500464098</v>
      </c>
      <c r="E21">
        <v>20</v>
      </c>
      <c r="F21" s="6" t="s">
        <v>23</v>
      </c>
      <c r="G21" s="14" t="s">
        <v>119</v>
      </c>
      <c r="H21" s="1">
        <v>2.8054000000000001</v>
      </c>
      <c r="I21" s="9">
        <f t="shared" si="5"/>
        <v>84.821428571428569</v>
      </c>
      <c r="J21" s="8"/>
      <c r="K21" s="3">
        <f t="shared" si="6"/>
        <v>10.470199999999998</v>
      </c>
      <c r="L21" s="14">
        <v>19.600000000000001</v>
      </c>
      <c r="M21">
        <v>26</v>
      </c>
      <c r="N21" s="2">
        <f t="shared" si="2"/>
        <v>36.470199999999998</v>
      </c>
      <c r="O21" s="3">
        <f t="shared" si="3"/>
        <v>12.156733333333335</v>
      </c>
    </row>
    <row r="22" spans="1:15" ht="15.75" x14ac:dyDescent="0.25">
      <c r="A22">
        <v>103</v>
      </c>
      <c r="B22" t="s">
        <v>124</v>
      </c>
      <c r="C22" t="s">
        <v>136</v>
      </c>
      <c r="D22">
        <v>0.35604564152088625</v>
      </c>
      <c r="E22">
        <v>21</v>
      </c>
      <c r="F22" s="6" t="s">
        <v>24</v>
      </c>
      <c r="G22" s="14" t="s">
        <v>120</v>
      </c>
      <c r="H22" s="1">
        <v>3.0516000000000001</v>
      </c>
      <c r="I22" s="9">
        <f t="shared" si="5"/>
        <v>123.14814814814815</v>
      </c>
      <c r="J22" s="8">
        <v>125</v>
      </c>
      <c r="K22" s="3">
        <f t="shared" si="6"/>
        <v>13.6708</v>
      </c>
      <c r="L22" s="14">
        <v>13.5</v>
      </c>
      <c r="M22">
        <v>26</v>
      </c>
      <c r="N22" s="2">
        <f t="shared" si="2"/>
        <v>39.6708</v>
      </c>
      <c r="O22" s="3">
        <f t="shared" si="3"/>
        <v>13.223599999999998</v>
      </c>
    </row>
    <row r="23" spans="1:15" ht="15.75" x14ac:dyDescent="0.25">
      <c r="A23">
        <v>103</v>
      </c>
      <c r="B23" t="s">
        <v>130</v>
      </c>
      <c r="C23" t="s">
        <v>137</v>
      </c>
      <c r="D23">
        <v>0.57962723476942279</v>
      </c>
      <c r="E23">
        <v>22</v>
      </c>
      <c r="F23" s="6" t="s">
        <v>25</v>
      </c>
      <c r="G23" s="14" t="s">
        <v>119</v>
      </c>
      <c r="H23" s="1">
        <v>3.3075000000000001</v>
      </c>
      <c r="I23" s="9">
        <f t="shared" si="5"/>
        <v>155.37383177570095</v>
      </c>
      <c r="J23" s="8"/>
      <c r="K23" s="3">
        <f t="shared" si="6"/>
        <v>16.997500000000002</v>
      </c>
      <c r="L23" s="14">
        <v>10.7</v>
      </c>
      <c r="M23">
        <v>26</v>
      </c>
      <c r="N23" s="2">
        <f t="shared" si="2"/>
        <v>42.997500000000002</v>
      </c>
      <c r="O23" s="3">
        <f t="shared" si="3"/>
        <v>14.332500000000003</v>
      </c>
    </row>
    <row r="24" spans="1:15" ht="15.75" x14ac:dyDescent="0.25">
      <c r="A24">
        <v>103</v>
      </c>
      <c r="B24" t="s">
        <v>126</v>
      </c>
      <c r="C24" t="s">
        <v>136</v>
      </c>
      <c r="D24">
        <v>0.64713707113534047</v>
      </c>
      <c r="E24" s="19">
        <v>23</v>
      </c>
      <c r="F24" s="6" t="s">
        <v>26</v>
      </c>
      <c r="G24" s="14" t="s">
        <v>120</v>
      </c>
      <c r="H24" s="1">
        <v>1.1617</v>
      </c>
      <c r="I24" s="9">
        <f t="shared" si="5"/>
        <v>93.926553672316388</v>
      </c>
      <c r="J24" s="8">
        <v>95</v>
      </c>
      <c r="K24" s="2">
        <f t="shared" si="6"/>
        <v>-10.8979</v>
      </c>
      <c r="L24" s="14">
        <v>17.7</v>
      </c>
      <c r="M24">
        <v>26</v>
      </c>
      <c r="N24" s="2">
        <f t="shared" si="2"/>
        <v>15.1021</v>
      </c>
      <c r="O24" s="2">
        <f t="shared" si="3"/>
        <v>5.0340333333333334</v>
      </c>
    </row>
    <row r="25" spans="1:15" ht="15.75" x14ac:dyDescent="0.25">
      <c r="A25">
        <v>103</v>
      </c>
      <c r="B25" t="s">
        <v>129</v>
      </c>
      <c r="C25" t="s">
        <v>137</v>
      </c>
      <c r="D25">
        <v>0.96980737875316403</v>
      </c>
      <c r="E25">
        <v>24</v>
      </c>
      <c r="F25" s="6" t="s">
        <v>27</v>
      </c>
      <c r="G25" s="14" t="s">
        <v>119</v>
      </c>
      <c r="H25" s="1">
        <v>1.7524999999999999</v>
      </c>
      <c r="I25" s="9">
        <f t="shared" si="5"/>
        <v>82.71144278606964</v>
      </c>
      <c r="J25" s="8">
        <v>85</v>
      </c>
      <c r="K25" s="2">
        <f>((H25*26)/1.75)-26</f>
        <v>3.7142857142857366E-2</v>
      </c>
      <c r="L25" s="14">
        <v>20.100000000000001</v>
      </c>
      <c r="M25">
        <v>26</v>
      </c>
      <c r="N25" s="2">
        <f t="shared" si="2"/>
        <v>26.037142857142857</v>
      </c>
      <c r="O25" s="3">
        <f>((1.75*N25)/1.5)-N25</f>
        <v>4.3395238095238078</v>
      </c>
    </row>
    <row r="26" spans="1:15" ht="15.75" x14ac:dyDescent="0.25">
      <c r="A26">
        <v>105</v>
      </c>
      <c r="B26" t="s">
        <v>124</v>
      </c>
      <c r="C26" t="s">
        <v>136</v>
      </c>
      <c r="D26">
        <v>9.3187215710087923E-2</v>
      </c>
      <c r="E26">
        <v>25</v>
      </c>
      <c r="F26" s="6" t="s">
        <v>28</v>
      </c>
      <c r="G26" s="14" t="s">
        <v>119</v>
      </c>
      <c r="H26" s="1">
        <v>6.2716000000000003</v>
      </c>
      <c r="I26" s="9">
        <f t="shared" si="5"/>
        <v>111.57718120805369</v>
      </c>
      <c r="J26" s="8">
        <v>115</v>
      </c>
      <c r="K26" s="3">
        <f t="shared" ref="K26:K57" si="7">((H26*26)/2)-26</f>
        <v>55.530799999999999</v>
      </c>
      <c r="L26" s="14">
        <v>14.9</v>
      </c>
      <c r="M26">
        <v>26</v>
      </c>
      <c r="N26" s="2">
        <f t="shared" si="2"/>
        <v>81.530799999999999</v>
      </c>
      <c r="O26" s="3">
        <f t="shared" si="3"/>
        <v>27.176933333333338</v>
      </c>
    </row>
    <row r="27" spans="1:15" ht="15.75" x14ac:dyDescent="0.25">
      <c r="A27">
        <v>105</v>
      </c>
      <c r="B27" t="s">
        <v>129</v>
      </c>
      <c r="C27" t="s">
        <v>137</v>
      </c>
      <c r="D27">
        <v>0.20193801204826678</v>
      </c>
      <c r="E27">
        <v>26</v>
      </c>
      <c r="F27" s="6" t="s">
        <v>29</v>
      </c>
      <c r="G27" s="14" t="s">
        <v>120</v>
      </c>
      <c r="H27" s="1">
        <v>4.6256000000000004</v>
      </c>
      <c r="I27" s="9">
        <f t="shared" si="5"/>
        <v>117.90780141843972</v>
      </c>
      <c r="J27" s="8">
        <v>120</v>
      </c>
      <c r="K27" s="3">
        <f t="shared" si="7"/>
        <v>34.132800000000003</v>
      </c>
      <c r="L27" s="14">
        <v>14.1</v>
      </c>
      <c r="M27">
        <v>26</v>
      </c>
      <c r="N27" s="2">
        <f t="shared" si="2"/>
        <v>60.132800000000003</v>
      </c>
      <c r="O27" s="3">
        <f t="shared" si="3"/>
        <v>20.044266666666672</v>
      </c>
    </row>
    <row r="28" spans="1:15" ht="15.75" x14ac:dyDescent="0.25">
      <c r="A28" s="17">
        <v>105</v>
      </c>
      <c r="B28" t="s">
        <v>131</v>
      </c>
      <c r="C28" t="s">
        <v>136</v>
      </c>
      <c r="D28">
        <v>0.30816859137434582</v>
      </c>
      <c r="E28">
        <v>27</v>
      </c>
      <c r="F28" s="6" t="s">
        <v>30</v>
      </c>
      <c r="G28" s="14" t="s">
        <v>119</v>
      </c>
      <c r="H28" s="1">
        <v>2.1566000000000001</v>
      </c>
      <c r="I28" s="9">
        <f t="shared" si="5"/>
        <v>95.000000000000014</v>
      </c>
      <c r="J28" s="8"/>
      <c r="K28" s="3">
        <f t="shared" si="7"/>
        <v>2.0358000000000018</v>
      </c>
      <c r="L28" s="14">
        <v>17.5</v>
      </c>
      <c r="M28">
        <v>26</v>
      </c>
      <c r="N28" s="2">
        <f t="shared" si="2"/>
        <v>28.035800000000002</v>
      </c>
      <c r="O28" s="3">
        <f t="shared" si="3"/>
        <v>9.3452666666666673</v>
      </c>
    </row>
    <row r="29" spans="1:15" ht="15.75" x14ac:dyDescent="0.25">
      <c r="A29">
        <v>105</v>
      </c>
      <c r="B29" t="s">
        <v>128</v>
      </c>
      <c r="C29" t="s">
        <v>137</v>
      </c>
      <c r="D29">
        <v>0.34266835266172391</v>
      </c>
      <c r="E29">
        <v>28</v>
      </c>
      <c r="F29" s="6" t="s">
        <v>31</v>
      </c>
      <c r="G29" s="14" t="s">
        <v>120</v>
      </c>
      <c r="H29" s="1">
        <v>3.3264</v>
      </c>
      <c r="I29" s="9">
        <f t="shared" si="5"/>
        <v>107.25806451612902</v>
      </c>
      <c r="J29" s="8">
        <v>110</v>
      </c>
      <c r="K29" s="3">
        <f t="shared" si="7"/>
        <v>17.243200000000002</v>
      </c>
      <c r="L29" s="14">
        <v>15.5</v>
      </c>
      <c r="M29">
        <v>26</v>
      </c>
      <c r="N29" s="2">
        <f t="shared" si="2"/>
        <v>43.243200000000002</v>
      </c>
      <c r="O29" s="3">
        <f t="shared" si="3"/>
        <v>14.414400000000001</v>
      </c>
    </row>
    <row r="30" spans="1:15" ht="15.75" x14ac:dyDescent="0.25">
      <c r="A30">
        <v>105</v>
      </c>
      <c r="B30" t="s">
        <v>125</v>
      </c>
      <c r="C30" t="s">
        <v>137</v>
      </c>
      <c r="D30">
        <v>0.37099065316616742</v>
      </c>
      <c r="E30">
        <v>29</v>
      </c>
      <c r="F30" s="6" t="s">
        <v>32</v>
      </c>
      <c r="G30" s="14" t="s">
        <v>120</v>
      </c>
      <c r="H30" s="1">
        <v>3.0369000000000002</v>
      </c>
      <c r="I30" s="9">
        <f t="shared" si="5"/>
        <v>88.903743315508024</v>
      </c>
      <c r="J30" s="8">
        <v>90</v>
      </c>
      <c r="K30" s="3">
        <f t="shared" si="7"/>
        <v>13.479700000000001</v>
      </c>
      <c r="L30" s="14">
        <v>18.7</v>
      </c>
      <c r="M30">
        <v>26</v>
      </c>
      <c r="N30" s="2">
        <f t="shared" si="2"/>
        <v>39.479700000000001</v>
      </c>
      <c r="O30" s="3">
        <f t="shared" si="3"/>
        <v>13.1599</v>
      </c>
    </row>
    <row r="31" spans="1:15" ht="15.75" x14ac:dyDescent="0.25">
      <c r="A31">
        <v>105</v>
      </c>
      <c r="B31" t="s">
        <v>127</v>
      </c>
      <c r="C31" t="s">
        <v>136</v>
      </c>
      <c r="D31">
        <v>0.41896374943696124</v>
      </c>
      <c r="E31">
        <v>30</v>
      </c>
      <c r="F31" s="6" t="s">
        <v>33</v>
      </c>
      <c r="G31" s="14" t="s">
        <v>119</v>
      </c>
      <c r="H31" s="1">
        <v>1.9887999999999999</v>
      </c>
      <c r="I31" s="9">
        <f t="shared" si="5"/>
        <v>107.95454545454545</v>
      </c>
      <c r="J31" s="8">
        <v>110</v>
      </c>
      <c r="K31" s="2">
        <f t="shared" si="7"/>
        <v>-0.14560000000000173</v>
      </c>
      <c r="L31" s="14">
        <v>15.4</v>
      </c>
      <c r="M31">
        <v>26</v>
      </c>
      <c r="N31" s="2">
        <f t="shared" si="2"/>
        <v>25.854399999999998</v>
      </c>
      <c r="O31" s="3">
        <f t="shared" si="3"/>
        <v>8.6181333333333328</v>
      </c>
    </row>
    <row r="32" spans="1:15" ht="15.75" x14ac:dyDescent="0.25">
      <c r="A32">
        <v>105</v>
      </c>
      <c r="B32" t="s">
        <v>126</v>
      </c>
      <c r="C32" t="s">
        <v>136</v>
      </c>
      <c r="D32">
        <v>0.76300232339382401</v>
      </c>
      <c r="E32">
        <v>31</v>
      </c>
      <c r="F32" s="6" t="s">
        <v>34</v>
      </c>
      <c r="G32" s="14" t="s">
        <v>119</v>
      </c>
      <c r="H32" s="1">
        <v>2.9914000000000001</v>
      </c>
      <c r="I32" s="9">
        <f t="shared" si="5"/>
        <v>73.888888888888886</v>
      </c>
      <c r="J32" s="8">
        <v>75</v>
      </c>
      <c r="K32" s="3">
        <f t="shared" si="7"/>
        <v>12.888199999999998</v>
      </c>
      <c r="L32" s="14">
        <v>22.5</v>
      </c>
      <c r="M32">
        <v>26</v>
      </c>
      <c r="N32" s="2">
        <f t="shared" si="2"/>
        <v>38.888199999999998</v>
      </c>
      <c r="O32" s="3">
        <f t="shared" si="3"/>
        <v>12.962733333333333</v>
      </c>
    </row>
    <row r="33" spans="1:15" ht="15.75" x14ac:dyDescent="0.25">
      <c r="A33">
        <v>105</v>
      </c>
      <c r="B33" t="s">
        <v>130</v>
      </c>
      <c r="C33" t="s">
        <v>137</v>
      </c>
      <c r="D33">
        <v>0.99811675262930921</v>
      </c>
      <c r="E33">
        <v>32</v>
      </c>
      <c r="F33" s="6" t="s">
        <v>35</v>
      </c>
      <c r="G33" s="14" t="s">
        <v>120</v>
      </c>
      <c r="H33" s="1">
        <v>3.6002999999999998</v>
      </c>
      <c r="I33" s="9">
        <f t="shared" si="5"/>
        <v>105.89171974522293</v>
      </c>
      <c r="J33" s="8">
        <v>110</v>
      </c>
      <c r="K33" s="3">
        <f t="shared" si="7"/>
        <v>20.803899999999999</v>
      </c>
      <c r="L33" s="14">
        <v>15.7</v>
      </c>
      <c r="M33">
        <v>26</v>
      </c>
      <c r="N33" s="2">
        <f t="shared" si="2"/>
        <v>46.803899999999999</v>
      </c>
      <c r="O33" s="3">
        <f t="shared" si="3"/>
        <v>15.601300000000002</v>
      </c>
    </row>
    <row r="34" spans="1:15" ht="15.75" x14ac:dyDescent="0.25">
      <c r="A34">
        <v>106</v>
      </c>
      <c r="B34" t="s">
        <v>128</v>
      </c>
      <c r="C34" t="s">
        <v>136</v>
      </c>
      <c r="D34">
        <v>4.6982600325499169E-3</v>
      </c>
      <c r="E34">
        <v>33</v>
      </c>
      <c r="F34" s="6" t="s">
        <v>36</v>
      </c>
      <c r="G34" s="14" t="s">
        <v>119</v>
      </c>
      <c r="H34" s="1">
        <v>8.0678999999999998</v>
      </c>
      <c r="I34" s="9">
        <f t="shared" si="5"/>
        <v>148.43750000000003</v>
      </c>
      <c r="J34" s="8">
        <v>150</v>
      </c>
      <c r="K34" s="3">
        <f t="shared" si="7"/>
        <v>78.8827</v>
      </c>
      <c r="L34" s="14">
        <v>11.2</v>
      </c>
      <c r="M34">
        <v>26</v>
      </c>
      <c r="N34" s="2">
        <f t="shared" si="2"/>
        <v>104.8827</v>
      </c>
      <c r="O34" s="3">
        <f t="shared" si="3"/>
        <v>34.960900000000009</v>
      </c>
    </row>
    <row r="35" spans="1:15" ht="15.75" x14ac:dyDescent="0.25">
      <c r="A35">
        <v>106</v>
      </c>
      <c r="B35" t="s">
        <v>129</v>
      </c>
      <c r="C35" t="s">
        <v>136</v>
      </c>
      <c r="D35">
        <v>0.29077127297998084</v>
      </c>
      <c r="E35">
        <v>34</v>
      </c>
      <c r="F35" s="6" t="s">
        <v>37</v>
      </c>
      <c r="G35" s="14" t="s">
        <v>119</v>
      </c>
      <c r="H35" s="1">
        <v>2.6377000000000002</v>
      </c>
      <c r="I35" s="9">
        <f t="shared" si="5"/>
        <v>200.30120481927707</v>
      </c>
      <c r="J35" s="8"/>
      <c r="K35" s="3">
        <f t="shared" si="7"/>
        <v>8.2901000000000025</v>
      </c>
      <c r="L35" s="14">
        <v>8.3000000000000007</v>
      </c>
      <c r="M35">
        <v>26</v>
      </c>
      <c r="N35" s="2">
        <f t="shared" si="2"/>
        <v>34.290100000000002</v>
      </c>
      <c r="O35" s="3">
        <f t="shared" si="3"/>
        <v>11.430033333333334</v>
      </c>
    </row>
    <row r="36" spans="1:15" ht="15.75" x14ac:dyDescent="0.25">
      <c r="A36" s="18">
        <v>106</v>
      </c>
      <c r="B36" t="s">
        <v>131</v>
      </c>
      <c r="C36" t="s">
        <v>137</v>
      </c>
      <c r="D36">
        <v>0.35259444157837116</v>
      </c>
      <c r="E36">
        <v>35</v>
      </c>
      <c r="F36" s="6" t="s">
        <v>38</v>
      </c>
      <c r="G36" s="14" t="s">
        <v>120</v>
      </c>
      <c r="H36" s="1">
        <v>3.323</v>
      </c>
      <c r="I36" s="9">
        <f t="shared" si="5"/>
        <v>167.92929292929293</v>
      </c>
      <c r="J36" s="8">
        <v>170</v>
      </c>
      <c r="K36" s="3">
        <f t="shared" si="7"/>
        <v>17.198999999999998</v>
      </c>
      <c r="L36" s="14">
        <v>9.9</v>
      </c>
      <c r="M36">
        <v>26</v>
      </c>
      <c r="N36" s="2">
        <f t="shared" si="2"/>
        <v>43.198999999999998</v>
      </c>
      <c r="O36" s="3">
        <f t="shared" si="3"/>
        <v>14.399666666666668</v>
      </c>
    </row>
    <row r="37" spans="1:15" ht="15.75" x14ac:dyDescent="0.25">
      <c r="A37">
        <v>106</v>
      </c>
      <c r="B37" t="s">
        <v>124</v>
      </c>
      <c r="C37" t="s">
        <v>137</v>
      </c>
      <c r="D37">
        <v>0.56409553315175764</v>
      </c>
      <c r="E37">
        <v>36</v>
      </c>
      <c r="F37" s="6" t="s">
        <v>39</v>
      </c>
      <c r="G37" s="14" t="s">
        <v>120</v>
      </c>
      <c r="H37" s="1">
        <v>2.3281999999999998</v>
      </c>
      <c r="I37" s="9">
        <f t="shared" si="5"/>
        <v>109.375</v>
      </c>
      <c r="J37" s="8">
        <v>110</v>
      </c>
      <c r="K37" s="3">
        <f t="shared" si="7"/>
        <v>4.2665999999999968</v>
      </c>
      <c r="L37" s="14">
        <v>15.2</v>
      </c>
      <c r="M37">
        <v>26</v>
      </c>
      <c r="N37" s="2">
        <f t="shared" si="2"/>
        <v>30.266599999999997</v>
      </c>
      <c r="O37" s="3">
        <f t="shared" si="3"/>
        <v>10.088866666666668</v>
      </c>
    </row>
    <row r="38" spans="1:15" ht="15.75" x14ac:dyDescent="0.25">
      <c r="A38">
        <v>106</v>
      </c>
      <c r="B38" t="s">
        <v>125</v>
      </c>
      <c r="C38" t="s">
        <v>136</v>
      </c>
      <c r="D38">
        <v>0.59921672694510253</v>
      </c>
      <c r="E38">
        <v>37</v>
      </c>
      <c r="F38" s="6" t="s">
        <v>40</v>
      </c>
      <c r="G38" s="14" t="s">
        <v>119</v>
      </c>
      <c r="H38" s="1">
        <v>2.4054000000000002</v>
      </c>
      <c r="I38" s="9">
        <f t="shared" si="5"/>
        <v>115.45138888888889</v>
      </c>
      <c r="J38" s="8"/>
      <c r="K38" s="3">
        <f t="shared" si="7"/>
        <v>5.2702000000000027</v>
      </c>
      <c r="L38" s="14">
        <v>14.4</v>
      </c>
      <c r="M38">
        <v>26</v>
      </c>
      <c r="N38" s="2">
        <f t="shared" si="2"/>
        <v>31.270200000000003</v>
      </c>
      <c r="O38" s="3">
        <f t="shared" si="3"/>
        <v>10.423400000000001</v>
      </c>
    </row>
    <row r="39" spans="1:15" ht="15.75" x14ac:dyDescent="0.25">
      <c r="A39">
        <v>106</v>
      </c>
      <c r="B39" t="s">
        <v>126</v>
      </c>
      <c r="C39" t="s">
        <v>137</v>
      </c>
      <c r="D39">
        <v>0.60385407563596061</v>
      </c>
      <c r="E39">
        <v>38</v>
      </c>
      <c r="F39" s="6" t="s">
        <v>41</v>
      </c>
      <c r="G39" s="14" t="s">
        <v>120</v>
      </c>
      <c r="H39" s="1">
        <v>8.9332999999999991</v>
      </c>
      <c r="I39" s="9">
        <f t="shared" si="5"/>
        <v>125.9469696969697</v>
      </c>
      <c r="J39" s="8">
        <v>130</v>
      </c>
      <c r="K39" s="3">
        <f t="shared" si="7"/>
        <v>90.132899999999992</v>
      </c>
      <c r="L39" s="14">
        <v>13.2</v>
      </c>
      <c r="M39">
        <v>26</v>
      </c>
      <c r="N39" s="2">
        <f t="shared" si="2"/>
        <v>116.13289999999999</v>
      </c>
      <c r="O39" s="3">
        <f t="shared" si="3"/>
        <v>38.710966666666664</v>
      </c>
    </row>
    <row r="40" spans="1:15" ht="15.75" x14ac:dyDescent="0.25">
      <c r="A40">
        <v>106</v>
      </c>
      <c r="B40" t="s">
        <v>127</v>
      </c>
      <c r="C40" t="s">
        <v>137</v>
      </c>
      <c r="D40">
        <v>0.7990905393813843</v>
      </c>
      <c r="E40">
        <v>39</v>
      </c>
      <c r="F40" s="6" t="s">
        <v>42</v>
      </c>
      <c r="G40" s="14" t="s">
        <v>120</v>
      </c>
      <c r="H40" s="1">
        <v>2.8837000000000002</v>
      </c>
      <c r="I40" s="9">
        <f t="shared" si="5"/>
        <v>138.54166666666666</v>
      </c>
      <c r="J40" s="8">
        <v>140</v>
      </c>
      <c r="K40" s="3">
        <f t="shared" si="7"/>
        <v>11.488100000000003</v>
      </c>
      <c r="L40" s="14">
        <v>12</v>
      </c>
      <c r="M40">
        <v>26</v>
      </c>
      <c r="N40" s="2">
        <f t="shared" si="2"/>
        <v>37.488100000000003</v>
      </c>
      <c r="O40" s="3">
        <f t="shared" si="3"/>
        <v>12.496033333333337</v>
      </c>
    </row>
    <row r="41" spans="1:15" ht="15.75" x14ac:dyDescent="0.25">
      <c r="A41">
        <v>106</v>
      </c>
      <c r="B41" t="s">
        <v>130</v>
      </c>
      <c r="C41" t="s">
        <v>136</v>
      </c>
      <c r="D41">
        <v>0.83932937880867831</v>
      </c>
      <c r="E41">
        <v>40</v>
      </c>
      <c r="F41" s="6" t="s">
        <v>43</v>
      </c>
      <c r="G41" s="14" t="s">
        <v>119</v>
      </c>
      <c r="H41" s="1">
        <v>4.2454999999999998</v>
      </c>
      <c r="I41" s="9">
        <f t="shared" si="5"/>
        <v>127.88461538461537</v>
      </c>
      <c r="J41" s="8">
        <v>130</v>
      </c>
      <c r="K41" s="3">
        <f t="shared" si="7"/>
        <v>29.191499999999998</v>
      </c>
      <c r="L41" s="14">
        <v>13</v>
      </c>
      <c r="M41">
        <v>26</v>
      </c>
      <c r="N41" s="2">
        <f t="shared" si="2"/>
        <v>55.191499999999998</v>
      </c>
      <c r="O41" s="3">
        <f t="shared" si="3"/>
        <v>18.397166666666671</v>
      </c>
    </row>
    <row r="42" spans="1:15" ht="15.75" x14ac:dyDescent="0.25">
      <c r="A42">
        <v>107</v>
      </c>
      <c r="B42" t="s">
        <v>129</v>
      </c>
      <c r="C42" t="s">
        <v>137</v>
      </c>
      <c r="D42">
        <v>2.5649783218535283E-2</v>
      </c>
      <c r="E42">
        <v>41</v>
      </c>
      <c r="F42" s="6" t="s">
        <v>44</v>
      </c>
      <c r="G42" s="14" t="s">
        <v>119</v>
      </c>
      <c r="H42" s="1">
        <v>3.3866999999999998</v>
      </c>
      <c r="I42" s="9">
        <f t="shared" si="5"/>
        <v>111.57718120805369</v>
      </c>
      <c r="J42" s="8">
        <v>115</v>
      </c>
      <c r="K42" s="3">
        <f t="shared" si="7"/>
        <v>18.027099999999997</v>
      </c>
      <c r="L42" s="14">
        <v>14.9</v>
      </c>
      <c r="M42">
        <v>26</v>
      </c>
      <c r="N42" s="2">
        <f t="shared" si="2"/>
        <v>44.027099999999997</v>
      </c>
      <c r="O42" s="3">
        <f t="shared" si="3"/>
        <v>14.675699999999999</v>
      </c>
    </row>
    <row r="43" spans="1:15" ht="15.75" x14ac:dyDescent="0.25">
      <c r="A43">
        <v>107</v>
      </c>
      <c r="B43" t="s">
        <v>125</v>
      </c>
      <c r="C43" t="s">
        <v>137</v>
      </c>
      <c r="D43">
        <v>0.10411025198795032</v>
      </c>
      <c r="E43">
        <v>42</v>
      </c>
      <c r="F43" s="6" t="s">
        <v>45</v>
      </c>
      <c r="G43" s="14" t="s">
        <v>119</v>
      </c>
      <c r="H43" s="1">
        <v>4.2567000000000004</v>
      </c>
      <c r="I43" s="9">
        <f t="shared" si="5"/>
        <v>117.0774647887324</v>
      </c>
      <c r="J43" s="8">
        <v>120</v>
      </c>
      <c r="K43" s="3">
        <f t="shared" si="7"/>
        <v>29.337100000000007</v>
      </c>
      <c r="L43">
        <v>14.2</v>
      </c>
      <c r="M43">
        <v>26</v>
      </c>
      <c r="N43" s="2">
        <f t="shared" si="2"/>
        <v>55.337100000000007</v>
      </c>
      <c r="O43" s="3">
        <f t="shared" si="3"/>
        <v>18.445700000000002</v>
      </c>
    </row>
    <row r="44" spans="1:15" ht="15.75" x14ac:dyDescent="0.25">
      <c r="A44">
        <v>107</v>
      </c>
      <c r="B44" t="s">
        <v>128</v>
      </c>
      <c r="C44" t="s">
        <v>137</v>
      </c>
      <c r="D44">
        <v>0.10694738788482472</v>
      </c>
      <c r="E44">
        <v>43</v>
      </c>
      <c r="F44" s="6" t="s">
        <v>46</v>
      </c>
      <c r="G44" s="14" t="s">
        <v>119</v>
      </c>
      <c r="H44" s="1">
        <v>4.202</v>
      </c>
      <c r="I44" s="9">
        <f t="shared" si="5"/>
        <v>109.375</v>
      </c>
      <c r="J44" s="8">
        <v>110</v>
      </c>
      <c r="K44" s="3">
        <f t="shared" si="7"/>
        <v>28.625999999999998</v>
      </c>
      <c r="L44" s="14">
        <v>15.2</v>
      </c>
      <c r="M44">
        <v>26</v>
      </c>
      <c r="N44" s="2">
        <f t="shared" si="2"/>
        <v>54.625999999999998</v>
      </c>
      <c r="O44" s="3">
        <f t="shared" si="3"/>
        <v>18.208666666666666</v>
      </c>
    </row>
    <row r="45" spans="1:15" ht="15.75" x14ac:dyDescent="0.25">
      <c r="A45">
        <v>107</v>
      </c>
      <c r="B45" t="s">
        <v>126</v>
      </c>
      <c r="C45" t="s">
        <v>136</v>
      </c>
      <c r="D45">
        <v>0.30456783975503421</v>
      </c>
      <c r="E45">
        <v>44</v>
      </c>
      <c r="F45" s="6" t="s">
        <v>47</v>
      </c>
      <c r="G45" s="14" t="s">
        <v>120</v>
      </c>
      <c r="H45" s="1">
        <v>3.0607000000000002</v>
      </c>
      <c r="I45" s="9">
        <f t="shared" si="5"/>
        <v>138.54166666666666</v>
      </c>
      <c r="J45" s="8">
        <v>140</v>
      </c>
      <c r="K45" s="3">
        <f t="shared" si="7"/>
        <v>13.789100000000005</v>
      </c>
      <c r="L45" s="14">
        <v>12</v>
      </c>
      <c r="M45">
        <v>26</v>
      </c>
      <c r="N45" s="2">
        <f t="shared" si="2"/>
        <v>39.789100000000005</v>
      </c>
      <c r="O45" s="3">
        <f t="shared" si="3"/>
        <v>13.263033333333333</v>
      </c>
    </row>
    <row r="46" spans="1:15" ht="15.75" x14ac:dyDescent="0.25">
      <c r="A46">
        <v>107</v>
      </c>
      <c r="B46" t="s">
        <v>131</v>
      </c>
      <c r="C46" t="s">
        <v>136</v>
      </c>
      <c r="D46">
        <v>0.39659807529843671</v>
      </c>
      <c r="E46">
        <v>45</v>
      </c>
      <c r="F46" s="6" t="s">
        <v>48</v>
      </c>
      <c r="G46" s="14" t="s">
        <v>120</v>
      </c>
      <c r="H46" s="1">
        <v>2.8620000000000001</v>
      </c>
      <c r="I46" s="9">
        <f t="shared" si="5"/>
        <v>113.86986301369863</v>
      </c>
      <c r="J46" s="8">
        <v>115</v>
      </c>
      <c r="K46" s="3">
        <f t="shared" si="7"/>
        <v>11.206000000000003</v>
      </c>
      <c r="L46" s="14">
        <v>14.6</v>
      </c>
      <c r="M46">
        <v>26</v>
      </c>
      <c r="N46" s="2">
        <f t="shared" si="2"/>
        <v>37.206000000000003</v>
      </c>
      <c r="O46" s="3">
        <f t="shared" si="3"/>
        <v>12.402000000000001</v>
      </c>
    </row>
    <row r="47" spans="1:15" ht="15.75" x14ac:dyDescent="0.25">
      <c r="A47">
        <v>107</v>
      </c>
      <c r="B47" t="s">
        <v>124</v>
      </c>
      <c r="C47" t="s">
        <v>136</v>
      </c>
      <c r="D47">
        <v>0.6582011096165038</v>
      </c>
      <c r="E47">
        <v>46</v>
      </c>
      <c r="F47" s="6" t="s">
        <v>49</v>
      </c>
      <c r="G47" s="14" t="s">
        <v>120</v>
      </c>
      <c r="H47" s="1">
        <v>6.9279000000000002</v>
      </c>
      <c r="I47" s="9">
        <f t="shared" si="5"/>
        <v>200.30120481927707</v>
      </c>
      <c r="J47" s="8"/>
      <c r="K47" s="3">
        <f t="shared" si="7"/>
        <v>64.062700000000007</v>
      </c>
      <c r="L47" s="14">
        <v>8.3000000000000007</v>
      </c>
      <c r="M47">
        <v>26</v>
      </c>
      <c r="N47" s="2">
        <f t="shared" si="2"/>
        <v>90.062700000000007</v>
      </c>
      <c r="O47" s="3">
        <f t="shared" si="3"/>
        <v>30.020899999999997</v>
      </c>
    </row>
    <row r="48" spans="1:15" ht="15.75" x14ac:dyDescent="0.25">
      <c r="A48">
        <v>107</v>
      </c>
      <c r="B48" t="s">
        <v>127</v>
      </c>
      <c r="C48" t="s">
        <v>136</v>
      </c>
      <c r="D48">
        <v>0.81866919573607211</v>
      </c>
      <c r="E48">
        <v>47</v>
      </c>
      <c r="F48" s="6" t="s">
        <v>50</v>
      </c>
      <c r="G48" s="14" t="s">
        <v>120</v>
      </c>
      <c r="H48" s="1">
        <v>8.7309999999999999</v>
      </c>
      <c r="I48" s="9">
        <f t="shared" si="5"/>
        <v>215.90909090909091</v>
      </c>
      <c r="J48" s="8">
        <v>220</v>
      </c>
      <c r="K48" s="3">
        <f t="shared" si="7"/>
        <v>87.503</v>
      </c>
      <c r="L48" s="14">
        <v>7.7</v>
      </c>
      <c r="M48">
        <v>26</v>
      </c>
      <c r="N48" s="2">
        <f t="shared" si="2"/>
        <v>113.503</v>
      </c>
      <c r="O48" s="3">
        <f t="shared" si="3"/>
        <v>37.834333333333333</v>
      </c>
    </row>
    <row r="49" spans="1:15" ht="15.75" x14ac:dyDescent="0.25">
      <c r="A49">
        <v>107</v>
      </c>
      <c r="B49" t="s">
        <v>130</v>
      </c>
      <c r="C49" t="s">
        <v>137</v>
      </c>
      <c r="D49">
        <v>0.88889464048205269</v>
      </c>
      <c r="E49">
        <v>48</v>
      </c>
      <c r="F49" s="6" t="s">
        <v>51</v>
      </c>
      <c r="G49" s="14" t="s">
        <v>119</v>
      </c>
      <c r="H49" s="1">
        <v>4.2808000000000002</v>
      </c>
      <c r="I49" s="9">
        <f t="shared" si="5"/>
        <v>114.65517241379311</v>
      </c>
      <c r="J49" s="8"/>
      <c r="K49" s="3">
        <f t="shared" si="7"/>
        <v>29.650400000000005</v>
      </c>
      <c r="L49" s="14">
        <v>14.5</v>
      </c>
      <c r="M49">
        <v>26</v>
      </c>
      <c r="N49" s="2">
        <f t="shared" si="2"/>
        <v>55.650400000000005</v>
      </c>
      <c r="O49" s="3">
        <f t="shared" si="3"/>
        <v>18.550133333333335</v>
      </c>
    </row>
    <row r="50" spans="1:15" ht="15.75" x14ac:dyDescent="0.25">
      <c r="A50">
        <v>108</v>
      </c>
      <c r="B50" t="s">
        <v>130</v>
      </c>
      <c r="C50" t="s">
        <v>136</v>
      </c>
      <c r="D50">
        <v>8.4453660063410596E-2</v>
      </c>
      <c r="E50">
        <v>49</v>
      </c>
      <c r="F50" s="6" t="s">
        <v>52</v>
      </c>
      <c r="G50" s="14" t="s">
        <v>120</v>
      </c>
      <c r="H50" s="1">
        <v>2.7269000000000001</v>
      </c>
      <c r="I50" s="9">
        <f t="shared" si="5"/>
        <v>67.581300813008127</v>
      </c>
      <c r="J50" s="8">
        <v>70</v>
      </c>
      <c r="K50" s="3">
        <f t="shared" si="7"/>
        <v>9.4497</v>
      </c>
      <c r="L50" s="14">
        <v>24.6</v>
      </c>
      <c r="M50">
        <v>26</v>
      </c>
      <c r="N50" s="2">
        <f t="shared" si="2"/>
        <v>35.4497</v>
      </c>
      <c r="O50" s="3">
        <f t="shared" si="3"/>
        <v>11.816566666666667</v>
      </c>
    </row>
    <row r="51" spans="1:15" ht="15.75" x14ac:dyDescent="0.25">
      <c r="A51">
        <v>108</v>
      </c>
      <c r="B51" t="s">
        <v>126</v>
      </c>
      <c r="C51" t="s">
        <v>137</v>
      </c>
      <c r="D51">
        <v>0.10327949507067047</v>
      </c>
      <c r="E51">
        <v>50</v>
      </c>
      <c r="F51" s="6" t="s">
        <v>53</v>
      </c>
      <c r="G51" s="14" t="s">
        <v>119</v>
      </c>
      <c r="H51" s="1">
        <v>3.4327000000000001</v>
      </c>
      <c r="I51" s="9">
        <f t="shared" si="5"/>
        <v>118.75</v>
      </c>
      <c r="J51" s="8">
        <v>120</v>
      </c>
      <c r="K51" s="3">
        <f t="shared" si="7"/>
        <v>18.625100000000003</v>
      </c>
      <c r="L51" s="14">
        <v>14</v>
      </c>
      <c r="M51">
        <v>26</v>
      </c>
      <c r="N51" s="2">
        <f t="shared" si="2"/>
        <v>44.625100000000003</v>
      </c>
      <c r="O51" s="3">
        <f t="shared" si="3"/>
        <v>14.875033333333334</v>
      </c>
    </row>
    <row r="52" spans="1:15" ht="15.75" x14ac:dyDescent="0.25">
      <c r="A52">
        <v>108</v>
      </c>
      <c r="B52" t="s">
        <v>131</v>
      </c>
      <c r="C52" t="s">
        <v>137</v>
      </c>
      <c r="D52">
        <v>0.12709470459271965</v>
      </c>
      <c r="E52">
        <v>51</v>
      </c>
      <c r="F52" s="6" t="s">
        <v>54</v>
      </c>
      <c r="G52" s="14" t="s">
        <v>119</v>
      </c>
      <c r="H52" s="1">
        <v>2.1747999999999998</v>
      </c>
      <c r="I52" s="9">
        <f t="shared" si="5"/>
        <v>110.09933774834437</v>
      </c>
      <c r="J52" s="8"/>
      <c r="K52" s="3">
        <f t="shared" si="7"/>
        <v>2.2723999999999975</v>
      </c>
      <c r="L52" s="14">
        <v>15.1</v>
      </c>
      <c r="M52">
        <v>26</v>
      </c>
      <c r="N52" s="2">
        <f t="shared" si="2"/>
        <v>28.272399999999998</v>
      </c>
      <c r="O52" s="3">
        <f t="shared" si="3"/>
        <v>9.4241333333333301</v>
      </c>
    </row>
    <row r="53" spans="1:15" ht="15.75" x14ac:dyDescent="0.25">
      <c r="A53">
        <v>108</v>
      </c>
      <c r="B53" t="s">
        <v>125</v>
      </c>
      <c r="C53" t="s">
        <v>136</v>
      </c>
      <c r="D53">
        <v>0.13062826622011514</v>
      </c>
      <c r="E53">
        <v>52</v>
      </c>
      <c r="F53" s="6" t="s">
        <v>55</v>
      </c>
      <c r="G53" s="14" t="s">
        <v>120</v>
      </c>
      <c r="H53" s="1">
        <v>2.1812</v>
      </c>
      <c r="I53" s="9">
        <f t="shared" si="5"/>
        <v>96.098265895953745</v>
      </c>
      <c r="J53" s="8">
        <v>100</v>
      </c>
      <c r="K53" s="3">
        <f t="shared" si="7"/>
        <v>2.355599999999999</v>
      </c>
      <c r="L53" s="14">
        <v>17.3</v>
      </c>
      <c r="M53">
        <v>26</v>
      </c>
      <c r="N53" s="2">
        <f t="shared" si="2"/>
        <v>28.355599999999999</v>
      </c>
      <c r="O53" s="3">
        <f t="shared" si="3"/>
        <v>9.451866666666664</v>
      </c>
    </row>
    <row r="54" spans="1:15" ht="15.75" x14ac:dyDescent="0.25">
      <c r="A54">
        <v>108</v>
      </c>
      <c r="B54" t="s">
        <v>128</v>
      </c>
      <c r="C54" t="s">
        <v>136</v>
      </c>
      <c r="D54">
        <v>0.23502547088452497</v>
      </c>
      <c r="E54">
        <v>53</v>
      </c>
      <c r="F54" s="6" t="s">
        <v>56</v>
      </c>
      <c r="G54" s="14" t="s">
        <v>120</v>
      </c>
      <c r="H54" s="1">
        <v>9.7811000000000003</v>
      </c>
      <c r="I54" s="9">
        <f t="shared" si="5"/>
        <v>167.92929292929293</v>
      </c>
      <c r="J54" s="8">
        <v>170</v>
      </c>
      <c r="K54" s="3">
        <f t="shared" si="7"/>
        <v>101.15430000000001</v>
      </c>
      <c r="L54" s="14">
        <v>9.9</v>
      </c>
      <c r="M54">
        <v>26</v>
      </c>
      <c r="N54" s="2">
        <f t="shared" si="2"/>
        <v>127.15430000000001</v>
      </c>
      <c r="O54" s="3">
        <f t="shared" si="3"/>
        <v>42.384766666666678</v>
      </c>
    </row>
    <row r="55" spans="1:15" ht="15.75" x14ac:dyDescent="0.25">
      <c r="A55">
        <v>108</v>
      </c>
      <c r="B55" t="s">
        <v>127</v>
      </c>
      <c r="C55" t="s">
        <v>137</v>
      </c>
      <c r="D55">
        <v>0.53585424200184684</v>
      </c>
      <c r="E55">
        <v>54</v>
      </c>
      <c r="F55" s="6" t="s">
        <v>57</v>
      </c>
      <c r="G55" s="14" t="s">
        <v>119</v>
      </c>
      <c r="H55" s="1">
        <v>3.7412000000000001</v>
      </c>
      <c r="I55" s="9">
        <f t="shared" si="5"/>
        <v>110.09933774834437</v>
      </c>
      <c r="J55" s="8"/>
      <c r="K55" s="3">
        <f t="shared" si="7"/>
        <v>22.635600000000004</v>
      </c>
      <c r="L55" s="14">
        <v>15.1</v>
      </c>
      <c r="M55">
        <v>26</v>
      </c>
      <c r="N55" s="2">
        <f t="shared" si="2"/>
        <v>48.635600000000004</v>
      </c>
      <c r="O55" s="3">
        <f t="shared" si="3"/>
        <v>16.211866666666673</v>
      </c>
    </row>
    <row r="56" spans="1:15" ht="15.75" x14ac:dyDescent="0.25">
      <c r="A56">
        <v>108</v>
      </c>
      <c r="B56" t="s">
        <v>129</v>
      </c>
      <c r="C56" t="s">
        <v>136</v>
      </c>
      <c r="D56">
        <v>0.70315947753340469</v>
      </c>
      <c r="E56">
        <v>55</v>
      </c>
      <c r="F56" s="6" t="s">
        <v>58</v>
      </c>
      <c r="G56" s="14" t="s">
        <v>120</v>
      </c>
      <c r="H56" s="1">
        <v>2.504</v>
      </c>
      <c r="I56" s="9">
        <f t="shared" si="5"/>
        <v>86.139896373056999</v>
      </c>
      <c r="J56" s="8">
        <v>90</v>
      </c>
      <c r="K56" s="3">
        <f t="shared" si="7"/>
        <v>6.5519999999999996</v>
      </c>
      <c r="L56" s="14">
        <v>19.3</v>
      </c>
      <c r="M56">
        <v>26</v>
      </c>
      <c r="N56" s="2">
        <f t="shared" si="2"/>
        <v>32.552</v>
      </c>
      <c r="O56" s="3">
        <f t="shared" si="3"/>
        <v>10.850666666666669</v>
      </c>
    </row>
    <row r="57" spans="1:15" ht="15.75" x14ac:dyDescent="0.25">
      <c r="A57">
        <v>108</v>
      </c>
      <c r="B57" t="s">
        <v>124</v>
      </c>
      <c r="C57" t="s">
        <v>137</v>
      </c>
      <c r="D57">
        <v>0.75485800286831117</v>
      </c>
      <c r="E57">
        <v>56</v>
      </c>
      <c r="F57" s="6" t="s">
        <v>59</v>
      </c>
      <c r="G57" s="14" t="s">
        <v>119</v>
      </c>
      <c r="H57" s="1">
        <v>3.7198000000000002</v>
      </c>
      <c r="I57" s="9">
        <f t="shared" si="5"/>
        <v>88.903743315508024</v>
      </c>
      <c r="J57" s="8">
        <v>90</v>
      </c>
      <c r="K57" s="3">
        <f t="shared" si="7"/>
        <v>22.357400000000005</v>
      </c>
      <c r="L57" s="14">
        <v>18.7</v>
      </c>
      <c r="M57">
        <v>26</v>
      </c>
      <c r="N57" s="2">
        <f t="shared" si="2"/>
        <v>48.357400000000005</v>
      </c>
      <c r="O57" s="3">
        <f t="shared" si="3"/>
        <v>16.11913333333333</v>
      </c>
    </row>
    <row r="58" spans="1:15" ht="15.75" x14ac:dyDescent="0.25">
      <c r="A58">
        <v>109</v>
      </c>
      <c r="B58" t="s">
        <v>124</v>
      </c>
      <c r="C58" t="s">
        <v>137</v>
      </c>
      <c r="D58">
        <v>1.9198845771248307E-2</v>
      </c>
      <c r="E58">
        <v>57</v>
      </c>
      <c r="F58" s="6" t="s">
        <v>60</v>
      </c>
      <c r="G58" s="14" t="s">
        <v>120</v>
      </c>
      <c r="H58" s="1">
        <v>2.7229000000000001</v>
      </c>
      <c r="I58" s="9">
        <f t="shared" si="5"/>
        <v>91.346153846153854</v>
      </c>
      <c r="J58" s="8">
        <v>95</v>
      </c>
      <c r="K58" s="3">
        <f t="shared" ref="K58:K89" si="8">((H58*26)/2)-26</f>
        <v>9.3977000000000004</v>
      </c>
      <c r="L58" s="14">
        <v>18.2</v>
      </c>
      <c r="M58">
        <v>26</v>
      </c>
      <c r="N58" s="2">
        <f t="shared" si="2"/>
        <v>35.3977</v>
      </c>
      <c r="O58" s="3">
        <f t="shared" si="3"/>
        <v>11.799233333333333</v>
      </c>
    </row>
    <row r="59" spans="1:15" ht="15.75" x14ac:dyDescent="0.25">
      <c r="A59">
        <v>109</v>
      </c>
      <c r="B59" t="s">
        <v>129</v>
      </c>
      <c r="C59" t="s">
        <v>136</v>
      </c>
      <c r="D59">
        <v>0.3650571054266446</v>
      </c>
      <c r="E59">
        <v>58</v>
      </c>
      <c r="F59" s="6" t="s">
        <v>61</v>
      </c>
      <c r="G59" s="14" t="s">
        <v>119</v>
      </c>
      <c r="H59" s="1">
        <v>2.4813999999999998</v>
      </c>
      <c r="I59" s="9">
        <f t="shared" si="5"/>
        <v>118.75</v>
      </c>
      <c r="J59" s="8">
        <v>120</v>
      </c>
      <c r="K59" s="3">
        <f t="shared" si="8"/>
        <v>6.2581999999999951</v>
      </c>
      <c r="L59" s="14">
        <v>14</v>
      </c>
      <c r="M59">
        <v>26</v>
      </c>
      <c r="N59" s="2">
        <f t="shared" si="2"/>
        <v>32.258199999999995</v>
      </c>
      <c r="O59" s="3">
        <f t="shared" si="3"/>
        <v>10.752733333333332</v>
      </c>
    </row>
    <row r="60" spans="1:15" ht="15.75" x14ac:dyDescent="0.25">
      <c r="A60">
        <v>109</v>
      </c>
      <c r="B60" t="s">
        <v>130</v>
      </c>
      <c r="C60" t="s">
        <v>136</v>
      </c>
      <c r="D60">
        <v>0.43008806064804539</v>
      </c>
      <c r="E60">
        <v>59</v>
      </c>
      <c r="F60" s="6" t="s">
        <v>62</v>
      </c>
      <c r="G60" s="14" t="s">
        <v>119</v>
      </c>
      <c r="H60" s="1">
        <v>3.3161</v>
      </c>
      <c r="I60" s="9">
        <f t="shared" si="5"/>
        <v>92.3611111111111</v>
      </c>
      <c r="J60" s="8">
        <v>95</v>
      </c>
      <c r="K60" s="3">
        <f t="shared" si="8"/>
        <v>17.109299999999998</v>
      </c>
      <c r="L60" s="14">
        <v>18</v>
      </c>
      <c r="M60">
        <v>26</v>
      </c>
      <c r="N60" s="2">
        <f t="shared" si="2"/>
        <v>43.109299999999998</v>
      </c>
      <c r="O60" s="3">
        <f t="shared" si="3"/>
        <v>14.369766666666663</v>
      </c>
    </row>
    <row r="61" spans="1:15" ht="15.75" x14ac:dyDescent="0.25">
      <c r="A61">
        <v>109</v>
      </c>
      <c r="B61" t="s">
        <v>128</v>
      </c>
      <c r="C61" t="s">
        <v>136</v>
      </c>
      <c r="D61">
        <v>0.6228352649610146</v>
      </c>
      <c r="E61">
        <v>60</v>
      </c>
      <c r="F61" s="6" t="s">
        <v>63</v>
      </c>
      <c r="G61" s="14" t="s">
        <v>119</v>
      </c>
      <c r="H61" s="1">
        <v>2.1440999999999999</v>
      </c>
      <c r="I61" s="9">
        <f t="shared" si="5"/>
        <v>105.89171974522293</v>
      </c>
      <c r="J61" s="8">
        <v>110</v>
      </c>
      <c r="K61" s="3">
        <f t="shared" si="8"/>
        <v>1.8733000000000004</v>
      </c>
      <c r="L61" s="14">
        <v>15.7</v>
      </c>
      <c r="M61">
        <v>26</v>
      </c>
      <c r="N61" s="2">
        <f t="shared" si="2"/>
        <v>27.8733</v>
      </c>
      <c r="O61" s="3">
        <f t="shared" si="3"/>
        <v>9.2911000000000001</v>
      </c>
    </row>
    <row r="62" spans="1:15" ht="15.75" x14ac:dyDescent="0.25">
      <c r="A62">
        <v>109</v>
      </c>
      <c r="B62" t="s">
        <v>125</v>
      </c>
      <c r="C62" t="s">
        <v>136</v>
      </c>
      <c r="D62">
        <v>0.63350842884820968</v>
      </c>
      <c r="E62">
        <v>61</v>
      </c>
      <c r="F62" s="6" t="s">
        <v>64</v>
      </c>
      <c r="G62" s="14" t="s">
        <v>119</v>
      </c>
      <c r="H62" s="1">
        <v>3.5510999999999999</v>
      </c>
      <c r="I62" s="9">
        <f t="shared" si="5"/>
        <v>127.88461538461537</v>
      </c>
      <c r="J62" s="8">
        <v>130</v>
      </c>
      <c r="K62" s="3">
        <f t="shared" si="8"/>
        <v>20.164299999999997</v>
      </c>
      <c r="L62" s="14">
        <v>13</v>
      </c>
      <c r="M62">
        <v>26</v>
      </c>
      <c r="N62" s="2">
        <f t="shared" si="2"/>
        <v>46.164299999999997</v>
      </c>
      <c r="O62" s="3">
        <f t="shared" si="3"/>
        <v>15.388100000000001</v>
      </c>
    </row>
    <row r="63" spans="1:15" ht="15.75" x14ac:dyDescent="0.25">
      <c r="A63">
        <v>109</v>
      </c>
      <c r="B63" t="s">
        <v>127</v>
      </c>
      <c r="C63" t="s">
        <v>137</v>
      </c>
      <c r="D63">
        <v>0.64550706547943915</v>
      </c>
      <c r="E63">
        <v>62</v>
      </c>
      <c r="F63" s="6" t="s">
        <v>65</v>
      </c>
      <c r="G63" s="14" t="s">
        <v>120</v>
      </c>
      <c r="H63" s="1">
        <v>3.5144000000000002</v>
      </c>
      <c r="I63" s="9">
        <f t="shared" si="5"/>
        <v>63.21292775665399</v>
      </c>
      <c r="J63" s="8">
        <v>65</v>
      </c>
      <c r="K63" s="3">
        <f t="shared" si="8"/>
        <v>19.687200000000004</v>
      </c>
      <c r="L63" s="14">
        <v>26.3</v>
      </c>
      <c r="M63">
        <v>26</v>
      </c>
      <c r="N63" s="2">
        <f t="shared" si="2"/>
        <v>45.687200000000004</v>
      </c>
      <c r="O63" s="3">
        <f t="shared" si="3"/>
        <v>15.229066666666668</v>
      </c>
    </row>
    <row r="64" spans="1:15" ht="15.75" x14ac:dyDescent="0.25">
      <c r="A64">
        <v>109</v>
      </c>
      <c r="B64" t="s">
        <v>131</v>
      </c>
      <c r="C64" t="s">
        <v>137</v>
      </c>
      <c r="D64">
        <v>0.72223723832281062</v>
      </c>
      <c r="E64">
        <v>63</v>
      </c>
      <c r="F64" s="6" t="s">
        <v>66</v>
      </c>
      <c r="G64" s="14" t="s">
        <v>120</v>
      </c>
      <c r="H64" s="1">
        <v>3.1854</v>
      </c>
      <c r="I64" s="9">
        <f t="shared" si="5"/>
        <v>117.90780141843972</v>
      </c>
      <c r="J64" s="8">
        <v>120</v>
      </c>
      <c r="K64" s="3">
        <f t="shared" si="8"/>
        <v>15.410200000000003</v>
      </c>
      <c r="L64" s="14">
        <v>14.1</v>
      </c>
      <c r="M64">
        <v>26</v>
      </c>
      <c r="N64" s="2">
        <f t="shared" si="2"/>
        <v>41.410200000000003</v>
      </c>
      <c r="O64" s="3">
        <f t="shared" si="3"/>
        <v>13.803400000000003</v>
      </c>
    </row>
    <row r="65" spans="1:15" ht="15.75" x14ac:dyDescent="0.25">
      <c r="A65">
        <v>109</v>
      </c>
      <c r="B65" t="s">
        <v>126</v>
      </c>
      <c r="C65" t="s">
        <v>137</v>
      </c>
      <c r="D65">
        <v>0.7766109351610011</v>
      </c>
      <c r="E65">
        <v>64</v>
      </c>
      <c r="F65" s="6" t="s">
        <v>67</v>
      </c>
      <c r="G65" s="14" t="s">
        <v>120</v>
      </c>
      <c r="H65" s="1">
        <v>3.5680999999999998</v>
      </c>
      <c r="I65" s="9">
        <f t="shared" si="5"/>
        <v>114.65517241379311</v>
      </c>
      <c r="J65" s="8"/>
      <c r="K65" s="3">
        <f t="shared" si="8"/>
        <v>20.385300000000001</v>
      </c>
      <c r="L65" s="14">
        <v>14.5</v>
      </c>
      <c r="M65">
        <v>26</v>
      </c>
      <c r="N65" s="2">
        <f t="shared" si="2"/>
        <v>46.385300000000001</v>
      </c>
      <c r="O65" s="3">
        <f t="shared" si="3"/>
        <v>15.461766666666669</v>
      </c>
    </row>
    <row r="66" spans="1:15" ht="15.75" x14ac:dyDescent="0.25">
      <c r="A66">
        <v>112</v>
      </c>
      <c r="B66" t="s">
        <v>131</v>
      </c>
      <c r="C66" t="s">
        <v>136</v>
      </c>
      <c r="D66">
        <v>0.33587968930876777</v>
      </c>
      <c r="E66">
        <v>65</v>
      </c>
      <c r="F66" s="6" t="s">
        <v>68</v>
      </c>
      <c r="G66" s="14" t="s">
        <v>120</v>
      </c>
      <c r="H66" s="1">
        <v>2.4521999999999999</v>
      </c>
      <c r="I66" s="9">
        <f t="shared" si="5"/>
        <v>95.545977011494259</v>
      </c>
      <c r="J66" s="8">
        <v>100</v>
      </c>
      <c r="K66" s="3">
        <f t="shared" si="8"/>
        <v>5.8785999999999987</v>
      </c>
      <c r="L66" s="14">
        <v>17.399999999999999</v>
      </c>
      <c r="M66">
        <v>26</v>
      </c>
      <c r="N66" s="2">
        <f t="shared" si="2"/>
        <v>31.878599999999999</v>
      </c>
      <c r="O66" s="3">
        <f t="shared" si="3"/>
        <v>10.626199999999997</v>
      </c>
    </row>
    <row r="67" spans="1:15" ht="15.75" x14ac:dyDescent="0.25">
      <c r="A67">
        <v>112</v>
      </c>
      <c r="B67" t="s">
        <v>129</v>
      </c>
      <c r="C67" t="s">
        <v>137</v>
      </c>
      <c r="D67">
        <v>0.43118884536637181</v>
      </c>
      <c r="E67">
        <v>66</v>
      </c>
      <c r="F67" s="6" t="s">
        <v>69</v>
      </c>
      <c r="G67" s="14" t="s">
        <v>119</v>
      </c>
      <c r="H67" s="1">
        <v>2.6707000000000001</v>
      </c>
      <c r="I67" s="9">
        <f t="shared" ref="I67:I105" si="9">1.75/(L67/950)</f>
        <v>128.87596899224806</v>
      </c>
      <c r="J67" s="8">
        <v>130</v>
      </c>
      <c r="K67" s="3">
        <f t="shared" si="8"/>
        <v>8.7190999999999974</v>
      </c>
      <c r="L67" s="14">
        <v>12.9</v>
      </c>
      <c r="M67">
        <v>26</v>
      </c>
      <c r="N67" s="2">
        <f t="shared" ref="N67:N106" si="10">M67+K67</f>
        <v>34.719099999999997</v>
      </c>
      <c r="O67" s="3">
        <f t="shared" si="3"/>
        <v>11.573033333333335</v>
      </c>
    </row>
    <row r="68" spans="1:15" ht="15.75" x14ac:dyDescent="0.25">
      <c r="A68">
        <v>112</v>
      </c>
      <c r="B68" t="s">
        <v>126</v>
      </c>
      <c r="C68" t="s">
        <v>136</v>
      </c>
      <c r="D68">
        <v>0.48346811559264835</v>
      </c>
      <c r="E68">
        <v>67</v>
      </c>
      <c r="F68" s="6" t="s">
        <v>70</v>
      </c>
      <c r="G68" s="14" t="s">
        <v>120</v>
      </c>
      <c r="H68" s="1">
        <v>3.1819000000000002</v>
      </c>
      <c r="I68" s="9">
        <f t="shared" si="9"/>
        <v>111.57718120805369</v>
      </c>
      <c r="J68" s="8">
        <v>115</v>
      </c>
      <c r="K68" s="3">
        <f t="shared" si="8"/>
        <v>15.364699999999999</v>
      </c>
      <c r="L68" s="14">
        <v>14.9</v>
      </c>
      <c r="M68">
        <v>26</v>
      </c>
      <c r="N68" s="2">
        <f t="shared" si="10"/>
        <v>41.364699999999999</v>
      </c>
      <c r="O68" s="3">
        <f t="shared" ref="O68:O106" si="11">((2*N68)/1.5)-N68</f>
        <v>13.788233333333331</v>
      </c>
    </row>
    <row r="69" spans="1:15" ht="15.75" x14ac:dyDescent="0.25">
      <c r="A69">
        <v>112</v>
      </c>
      <c r="B69" t="s">
        <v>130</v>
      </c>
      <c r="C69" t="s">
        <v>137</v>
      </c>
      <c r="D69">
        <v>0.55511183343388126</v>
      </c>
      <c r="E69">
        <v>68</v>
      </c>
      <c r="F69" s="6" t="s">
        <v>71</v>
      </c>
      <c r="G69" s="14" t="s">
        <v>119</v>
      </c>
      <c r="H69" s="1">
        <v>2.3229000000000002</v>
      </c>
      <c r="I69" s="9">
        <f t="shared" si="9"/>
        <v>120.47101449275361</v>
      </c>
      <c r="J69" s="8"/>
      <c r="K69" s="3">
        <f t="shared" si="8"/>
        <v>4.1977000000000011</v>
      </c>
      <c r="L69" s="14">
        <v>13.8</v>
      </c>
      <c r="M69">
        <v>26</v>
      </c>
      <c r="N69" s="2">
        <f t="shared" si="10"/>
        <v>30.197700000000001</v>
      </c>
      <c r="O69" s="3">
        <f t="shared" si="11"/>
        <v>10.065900000000003</v>
      </c>
    </row>
    <row r="70" spans="1:15" ht="15.75" x14ac:dyDescent="0.25">
      <c r="A70">
        <v>112</v>
      </c>
      <c r="B70" t="s">
        <v>127</v>
      </c>
      <c r="C70" t="s">
        <v>136</v>
      </c>
      <c r="D70">
        <v>0.56266789400732342</v>
      </c>
      <c r="E70">
        <v>69</v>
      </c>
      <c r="F70" s="6" t="s">
        <v>72</v>
      </c>
      <c r="G70" s="14" t="s">
        <v>120</v>
      </c>
      <c r="H70" s="1">
        <v>2.9251</v>
      </c>
      <c r="I70" s="9">
        <f t="shared" si="9"/>
        <v>83.542713567839201</v>
      </c>
      <c r="J70" s="8">
        <v>85</v>
      </c>
      <c r="K70" s="3">
        <f t="shared" si="8"/>
        <v>12.026299999999999</v>
      </c>
      <c r="L70" s="14">
        <v>19.899999999999999</v>
      </c>
      <c r="M70">
        <v>26</v>
      </c>
      <c r="N70" s="2">
        <f t="shared" si="10"/>
        <v>38.026299999999999</v>
      </c>
      <c r="O70" s="3">
        <f t="shared" si="11"/>
        <v>12.675433333333331</v>
      </c>
    </row>
    <row r="71" spans="1:15" ht="15.75" x14ac:dyDescent="0.25">
      <c r="A71">
        <v>112</v>
      </c>
      <c r="B71" t="s">
        <v>124</v>
      </c>
      <c r="C71" t="s">
        <v>136</v>
      </c>
      <c r="D71">
        <v>0.58429131448656291</v>
      </c>
      <c r="E71">
        <v>70</v>
      </c>
      <c r="F71" s="6" t="s">
        <v>73</v>
      </c>
      <c r="G71" s="14" t="s">
        <v>120</v>
      </c>
      <c r="H71" s="1">
        <v>3.8355000000000001</v>
      </c>
      <c r="I71" s="9">
        <f t="shared" si="9"/>
        <v>92.877094972067056</v>
      </c>
      <c r="J71" s="8">
        <v>95</v>
      </c>
      <c r="K71" s="3">
        <f t="shared" si="8"/>
        <v>23.861499999999999</v>
      </c>
      <c r="L71" s="14">
        <v>17.899999999999999</v>
      </c>
      <c r="M71">
        <v>26</v>
      </c>
      <c r="N71" s="2">
        <f t="shared" si="10"/>
        <v>49.861499999999999</v>
      </c>
      <c r="O71" s="3">
        <f t="shared" si="11"/>
        <v>16.6205</v>
      </c>
    </row>
    <row r="72" spans="1:15" ht="15.75" x14ac:dyDescent="0.25">
      <c r="A72">
        <v>112</v>
      </c>
      <c r="B72" t="s">
        <v>128</v>
      </c>
      <c r="C72" t="s">
        <v>137</v>
      </c>
      <c r="D72">
        <v>0.85145802301297002</v>
      </c>
      <c r="E72">
        <v>71</v>
      </c>
      <c r="F72" s="6" t="s">
        <v>74</v>
      </c>
      <c r="G72" s="14" t="s">
        <v>119</v>
      </c>
      <c r="H72" s="1">
        <v>3.4516</v>
      </c>
      <c r="I72" s="9">
        <f t="shared" si="9"/>
        <v>125.9469696969697</v>
      </c>
      <c r="J72" s="8">
        <v>130</v>
      </c>
      <c r="K72" s="3">
        <f t="shared" si="8"/>
        <v>18.870800000000003</v>
      </c>
      <c r="L72" s="14">
        <v>13.2</v>
      </c>
      <c r="M72">
        <v>26</v>
      </c>
      <c r="N72" s="2">
        <f t="shared" si="10"/>
        <v>44.870800000000003</v>
      </c>
      <c r="O72" s="3">
        <f t="shared" si="11"/>
        <v>14.956933333333332</v>
      </c>
    </row>
    <row r="73" spans="1:15" ht="15.75" x14ac:dyDescent="0.25">
      <c r="A73">
        <v>112</v>
      </c>
      <c r="B73" t="s">
        <v>125</v>
      </c>
      <c r="C73" t="s">
        <v>137</v>
      </c>
      <c r="D73">
        <v>0.93755024484264793</v>
      </c>
      <c r="E73">
        <v>72</v>
      </c>
      <c r="F73" s="6" t="s">
        <v>75</v>
      </c>
      <c r="G73" s="14" t="s">
        <v>119</v>
      </c>
      <c r="H73" s="1">
        <v>2.5914999999999999</v>
      </c>
      <c r="I73" s="9">
        <f t="shared" si="9"/>
        <v>110.09933774834437</v>
      </c>
      <c r="J73" s="8"/>
      <c r="K73" s="3">
        <f t="shared" si="8"/>
        <v>7.6894999999999953</v>
      </c>
      <c r="L73" s="14">
        <v>15.1</v>
      </c>
      <c r="M73">
        <v>26</v>
      </c>
      <c r="N73" s="2">
        <f t="shared" si="10"/>
        <v>33.689499999999995</v>
      </c>
      <c r="O73" s="3">
        <f t="shared" si="11"/>
        <v>11.229833333333332</v>
      </c>
    </row>
    <row r="74" spans="1:15" ht="15.75" x14ac:dyDescent="0.25">
      <c r="A74">
        <v>113</v>
      </c>
      <c r="B74" t="s">
        <v>127</v>
      </c>
      <c r="C74" t="s">
        <v>137</v>
      </c>
      <c r="D74">
        <v>0.12675117409762604</v>
      </c>
      <c r="E74">
        <v>73</v>
      </c>
      <c r="F74" s="6" t="s">
        <v>76</v>
      </c>
      <c r="G74" s="14" t="s">
        <v>119</v>
      </c>
      <c r="H74" s="1">
        <v>3.3178999999999998</v>
      </c>
      <c r="I74" s="9">
        <f t="shared" si="9"/>
        <v>75.568181818181813</v>
      </c>
      <c r="J74" s="8">
        <v>80</v>
      </c>
      <c r="K74" s="3">
        <f t="shared" si="8"/>
        <v>17.1327</v>
      </c>
      <c r="L74" s="14">
        <v>22</v>
      </c>
      <c r="M74">
        <v>26</v>
      </c>
      <c r="N74" s="2">
        <f t="shared" si="10"/>
        <v>43.1327</v>
      </c>
      <c r="O74" s="3">
        <f t="shared" si="11"/>
        <v>14.377566666666667</v>
      </c>
    </row>
    <row r="75" spans="1:15" ht="15.75" x14ac:dyDescent="0.25">
      <c r="A75">
        <v>113</v>
      </c>
      <c r="B75" t="s">
        <v>129</v>
      </c>
      <c r="C75" t="s">
        <v>136</v>
      </c>
      <c r="D75">
        <v>0.20791773550225712</v>
      </c>
      <c r="E75">
        <v>74</v>
      </c>
      <c r="F75" s="6" t="s">
        <v>77</v>
      </c>
      <c r="G75" s="14" t="s">
        <v>120</v>
      </c>
      <c r="H75" s="1">
        <v>2.0935000000000001</v>
      </c>
      <c r="I75" s="9">
        <f t="shared" si="9"/>
        <v>213.14102564102564</v>
      </c>
      <c r="J75" s="8">
        <v>215</v>
      </c>
      <c r="K75" s="3">
        <f t="shared" si="8"/>
        <v>1.2155000000000022</v>
      </c>
      <c r="L75" s="14">
        <v>7.8</v>
      </c>
      <c r="M75">
        <v>26</v>
      </c>
      <c r="N75" s="2">
        <f t="shared" si="10"/>
        <v>27.215500000000002</v>
      </c>
      <c r="O75" s="3">
        <f t="shared" si="11"/>
        <v>9.0718333333333341</v>
      </c>
    </row>
    <row r="76" spans="1:15" ht="15.75" x14ac:dyDescent="0.25">
      <c r="A76">
        <v>113</v>
      </c>
      <c r="B76" t="s">
        <v>131</v>
      </c>
      <c r="C76" t="s">
        <v>137</v>
      </c>
      <c r="D76">
        <v>0.23529363090103272</v>
      </c>
      <c r="E76">
        <v>75</v>
      </c>
      <c r="F76" s="6" t="s">
        <v>78</v>
      </c>
      <c r="G76" s="14" t="s">
        <v>119</v>
      </c>
      <c r="H76" s="1">
        <v>3.6779999999999999</v>
      </c>
      <c r="I76" s="9">
        <f t="shared" si="9"/>
        <v>143.31896551724137</v>
      </c>
      <c r="J76" s="8">
        <v>145</v>
      </c>
      <c r="K76" s="3">
        <f t="shared" si="8"/>
        <v>21.814</v>
      </c>
      <c r="L76" s="14">
        <v>11.6</v>
      </c>
      <c r="M76">
        <v>26</v>
      </c>
      <c r="N76" s="2">
        <f t="shared" si="10"/>
        <v>47.814</v>
      </c>
      <c r="O76" s="3">
        <f t="shared" si="11"/>
        <v>15.938000000000002</v>
      </c>
    </row>
    <row r="77" spans="1:15" ht="15.75" x14ac:dyDescent="0.25">
      <c r="A77">
        <v>113</v>
      </c>
      <c r="B77" t="s">
        <v>130</v>
      </c>
      <c r="C77" t="s">
        <v>136</v>
      </c>
      <c r="D77">
        <v>0.38187774825122389</v>
      </c>
      <c r="E77">
        <v>76</v>
      </c>
      <c r="F77" s="6" t="s">
        <v>79</v>
      </c>
      <c r="G77" s="14" t="s">
        <v>120</v>
      </c>
      <c r="H77" s="1">
        <v>3.3445999999999998</v>
      </c>
      <c r="I77" s="9">
        <f t="shared" si="9"/>
        <v>281.77966101694915</v>
      </c>
      <c r="J77" s="8">
        <v>285</v>
      </c>
      <c r="K77" s="3">
        <f t="shared" si="8"/>
        <v>17.479799999999997</v>
      </c>
      <c r="L77" s="14">
        <v>5.9</v>
      </c>
      <c r="M77">
        <v>26</v>
      </c>
      <c r="N77" s="2">
        <f t="shared" si="10"/>
        <v>43.479799999999997</v>
      </c>
      <c r="O77" s="3">
        <f t="shared" si="11"/>
        <v>14.493266666666663</v>
      </c>
    </row>
    <row r="78" spans="1:15" ht="15.75" x14ac:dyDescent="0.25">
      <c r="A78">
        <v>113</v>
      </c>
      <c r="B78" t="s">
        <v>124</v>
      </c>
      <c r="C78" t="s">
        <v>137</v>
      </c>
      <c r="D78">
        <v>0.41327186610622124</v>
      </c>
      <c r="E78">
        <v>77</v>
      </c>
      <c r="F78" s="6" t="s">
        <v>80</v>
      </c>
      <c r="G78" s="14" t="s">
        <v>119</v>
      </c>
      <c r="H78" s="1">
        <v>3.2214999999999998</v>
      </c>
      <c r="I78" s="9">
        <f t="shared" si="9"/>
        <v>108.66013071895425</v>
      </c>
      <c r="J78" s="8">
        <v>110</v>
      </c>
      <c r="K78" s="3">
        <f t="shared" si="8"/>
        <v>15.8795</v>
      </c>
      <c r="L78" s="14">
        <v>15.3</v>
      </c>
      <c r="M78">
        <v>26</v>
      </c>
      <c r="N78" s="2">
        <f t="shared" si="10"/>
        <v>41.8795</v>
      </c>
      <c r="O78" s="3">
        <f t="shared" si="11"/>
        <v>13.959833333333336</v>
      </c>
    </row>
    <row r="79" spans="1:15" ht="15.75" x14ac:dyDescent="0.25">
      <c r="A79">
        <v>113</v>
      </c>
      <c r="B79" t="s">
        <v>126</v>
      </c>
      <c r="C79" t="s">
        <v>137</v>
      </c>
      <c r="D79">
        <v>0.92737511499625491</v>
      </c>
      <c r="E79">
        <v>78</v>
      </c>
      <c r="F79" s="6" t="s">
        <v>81</v>
      </c>
      <c r="G79" s="14" t="s">
        <v>119</v>
      </c>
      <c r="H79" s="1">
        <v>1.9698</v>
      </c>
      <c r="I79" s="9">
        <f t="shared" si="9"/>
        <v>156.83962264150944</v>
      </c>
      <c r="J79" s="8">
        <v>160</v>
      </c>
      <c r="K79" s="2">
        <f t="shared" si="8"/>
        <v>-0.39260000000000161</v>
      </c>
      <c r="L79" s="14">
        <v>10.6</v>
      </c>
      <c r="M79">
        <v>26</v>
      </c>
      <c r="N79" s="2">
        <f t="shared" si="10"/>
        <v>25.607399999999998</v>
      </c>
      <c r="O79" s="3">
        <f t="shared" si="11"/>
        <v>8.5358000000000018</v>
      </c>
    </row>
    <row r="80" spans="1:15" ht="15.75" x14ac:dyDescent="0.25">
      <c r="A80">
        <v>113</v>
      </c>
      <c r="B80" t="s">
        <v>128</v>
      </c>
      <c r="C80" t="s">
        <v>136</v>
      </c>
      <c r="D80">
        <v>0.96172401946646102</v>
      </c>
      <c r="E80">
        <v>79</v>
      </c>
      <c r="F80" s="6" t="s">
        <v>82</v>
      </c>
      <c r="G80" s="14" t="s">
        <v>120</v>
      </c>
      <c r="H80" s="1">
        <v>3.0289000000000001</v>
      </c>
      <c r="I80" s="9">
        <f t="shared" si="9"/>
        <v>126.90839694656488</v>
      </c>
      <c r="J80" s="8">
        <v>130</v>
      </c>
      <c r="K80" s="3">
        <f t="shared" si="8"/>
        <v>13.375700000000002</v>
      </c>
      <c r="L80" s="14">
        <v>13.1</v>
      </c>
      <c r="M80">
        <v>26</v>
      </c>
      <c r="N80" s="2">
        <f t="shared" si="10"/>
        <v>39.375700000000002</v>
      </c>
      <c r="O80" s="3">
        <f t="shared" si="11"/>
        <v>13.125233333333334</v>
      </c>
    </row>
    <row r="81" spans="1:15" ht="15.75" x14ac:dyDescent="0.25">
      <c r="A81">
        <v>113</v>
      </c>
      <c r="B81" t="s">
        <v>125</v>
      </c>
      <c r="C81" t="s">
        <v>136</v>
      </c>
      <c r="D81">
        <v>0.97604846131930745</v>
      </c>
      <c r="E81">
        <v>80</v>
      </c>
      <c r="F81" s="6" t="s">
        <v>83</v>
      </c>
      <c r="G81" s="14" t="s">
        <v>120</v>
      </c>
      <c r="H81" s="1">
        <v>2.9660000000000002</v>
      </c>
      <c r="I81" s="9">
        <f t="shared" si="9"/>
        <v>120.47101449275361</v>
      </c>
      <c r="J81" s="8"/>
      <c r="K81" s="3">
        <f t="shared" si="8"/>
        <v>12.558</v>
      </c>
      <c r="L81" s="14">
        <v>13.8</v>
      </c>
      <c r="M81">
        <v>26</v>
      </c>
      <c r="N81" s="2">
        <f t="shared" si="10"/>
        <v>38.558</v>
      </c>
      <c r="O81" s="3">
        <f t="shared" si="11"/>
        <v>12.852666666666664</v>
      </c>
    </row>
    <row r="82" spans="1:15" ht="15.75" x14ac:dyDescent="0.25">
      <c r="A82">
        <v>114</v>
      </c>
      <c r="B82" t="s">
        <v>126</v>
      </c>
      <c r="C82" t="s">
        <v>136</v>
      </c>
      <c r="D82">
        <v>9.783785618558305E-2</v>
      </c>
      <c r="E82">
        <v>81</v>
      </c>
      <c r="F82" s="6" t="s">
        <v>84</v>
      </c>
      <c r="G82" s="14" t="s">
        <v>120</v>
      </c>
      <c r="H82" s="1">
        <v>3.5024999999999999</v>
      </c>
      <c r="I82" s="9">
        <f t="shared" si="9"/>
        <v>114.65517241379311</v>
      </c>
      <c r="J82" s="8"/>
      <c r="K82" s="3">
        <f t="shared" si="8"/>
        <v>19.532499999999999</v>
      </c>
      <c r="L82" s="14">
        <v>14.5</v>
      </c>
      <c r="M82">
        <v>26</v>
      </c>
      <c r="N82" s="2">
        <f t="shared" si="10"/>
        <v>45.532499999999999</v>
      </c>
      <c r="O82" s="3">
        <f t="shared" si="11"/>
        <v>15.177500000000002</v>
      </c>
    </row>
    <row r="83" spans="1:15" ht="15.75" x14ac:dyDescent="0.25">
      <c r="A83">
        <v>114</v>
      </c>
      <c r="B83" t="s">
        <v>128</v>
      </c>
      <c r="C83" t="s">
        <v>137</v>
      </c>
      <c r="D83">
        <v>0.14373838015974461</v>
      </c>
      <c r="E83">
        <v>82</v>
      </c>
      <c r="F83" s="6" t="s">
        <v>85</v>
      </c>
      <c r="G83" s="14" t="s">
        <v>119</v>
      </c>
      <c r="H83" s="1">
        <v>3.4697</v>
      </c>
      <c r="I83" s="9">
        <f t="shared" si="9"/>
        <v>83.125</v>
      </c>
      <c r="J83" s="8">
        <v>85</v>
      </c>
      <c r="K83" s="3">
        <f t="shared" si="8"/>
        <v>19.106099999999998</v>
      </c>
      <c r="L83" s="14">
        <v>20</v>
      </c>
      <c r="M83">
        <v>26</v>
      </c>
      <c r="N83" s="2">
        <f t="shared" si="10"/>
        <v>45.106099999999998</v>
      </c>
      <c r="O83" s="3">
        <f t="shared" si="11"/>
        <v>15.035366666666668</v>
      </c>
    </row>
    <row r="84" spans="1:15" ht="15.75" x14ac:dyDescent="0.25">
      <c r="A84">
        <v>114</v>
      </c>
      <c r="B84" t="s">
        <v>125</v>
      </c>
      <c r="C84" t="s">
        <v>137</v>
      </c>
      <c r="D84">
        <v>0.16797831236412797</v>
      </c>
      <c r="E84">
        <v>83</v>
      </c>
      <c r="F84" s="6" t="s">
        <v>86</v>
      </c>
      <c r="G84" s="14" t="s">
        <v>119</v>
      </c>
      <c r="H84" s="1">
        <v>2.6107999999999998</v>
      </c>
      <c r="I84" s="9">
        <f t="shared" si="9"/>
        <v>115.45138888888889</v>
      </c>
      <c r="J84" s="8"/>
      <c r="K84" s="3">
        <f t="shared" si="8"/>
        <v>7.9403999999999968</v>
      </c>
      <c r="L84" s="14">
        <v>14.4</v>
      </c>
      <c r="M84">
        <v>26</v>
      </c>
      <c r="N84" s="2">
        <f t="shared" si="10"/>
        <v>33.940399999999997</v>
      </c>
      <c r="O84" s="3">
        <f t="shared" si="11"/>
        <v>11.313466666666663</v>
      </c>
    </row>
    <row r="85" spans="1:15" ht="15.75" x14ac:dyDescent="0.25">
      <c r="A85">
        <v>114</v>
      </c>
      <c r="B85" t="s">
        <v>131</v>
      </c>
      <c r="C85" t="s">
        <v>136</v>
      </c>
      <c r="D85">
        <v>0.45880246670254965</v>
      </c>
      <c r="E85">
        <v>84</v>
      </c>
      <c r="F85" s="6" t="s">
        <v>87</v>
      </c>
      <c r="G85" s="14" t="s">
        <v>120</v>
      </c>
      <c r="H85" s="1">
        <v>2.9493999999999998</v>
      </c>
      <c r="I85" s="9">
        <f t="shared" si="9"/>
        <v>114.65517241379311</v>
      </c>
      <c r="J85" s="8"/>
      <c r="K85" s="3">
        <f t="shared" si="8"/>
        <v>12.342199999999998</v>
      </c>
      <c r="L85" s="14">
        <v>14.5</v>
      </c>
      <c r="M85">
        <v>26</v>
      </c>
      <c r="N85" s="2">
        <f t="shared" si="10"/>
        <v>38.342199999999998</v>
      </c>
      <c r="O85" s="3">
        <f t="shared" si="11"/>
        <v>12.78073333333333</v>
      </c>
    </row>
    <row r="86" spans="1:15" ht="15.75" x14ac:dyDescent="0.25">
      <c r="A86">
        <v>114</v>
      </c>
      <c r="B86" t="s">
        <v>124</v>
      </c>
      <c r="C86" t="s">
        <v>136</v>
      </c>
      <c r="D86">
        <v>0.51959132096150129</v>
      </c>
      <c r="E86">
        <v>85</v>
      </c>
      <c r="F86" s="6" t="s">
        <v>88</v>
      </c>
      <c r="G86" s="14" t="s">
        <v>120</v>
      </c>
      <c r="H86" s="1">
        <v>3.8877000000000002</v>
      </c>
      <c r="I86" s="9">
        <f t="shared" si="9"/>
        <v>82.793824701195234</v>
      </c>
      <c r="J86" s="8">
        <v>85</v>
      </c>
      <c r="K86" s="3">
        <f t="shared" si="8"/>
        <v>24.540100000000002</v>
      </c>
      <c r="L86" s="14">
        <v>20.079999999999998</v>
      </c>
      <c r="M86">
        <v>26</v>
      </c>
      <c r="N86" s="2">
        <f t="shared" si="10"/>
        <v>50.540100000000002</v>
      </c>
      <c r="O86" s="3">
        <f t="shared" si="11"/>
        <v>16.846700000000006</v>
      </c>
    </row>
    <row r="87" spans="1:15" ht="15.75" x14ac:dyDescent="0.25">
      <c r="A87">
        <v>114</v>
      </c>
      <c r="B87" t="s">
        <v>130</v>
      </c>
      <c r="C87" t="s">
        <v>137</v>
      </c>
      <c r="D87">
        <v>0.71615314065745628</v>
      </c>
      <c r="E87">
        <v>86</v>
      </c>
      <c r="F87" s="6" t="s">
        <v>89</v>
      </c>
      <c r="G87" s="14" t="s">
        <v>119</v>
      </c>
      <c r="H87" s="1">
        <v>4.3127000000000004</v>
      </c>
      <c r="I87" s="9">
        <f t="shared" si="9"/>
        <v>143.31896551724137</v>
      </c>
      <c r="J87" s="8">
        <v>145</v>
      </c>
      <c r="K87" s="3">
        <f t="shared" si="8"/>
        <v>30.065100000000008</v>
      </c>
      <c r="L87" s="14">
        <v>11.6</v>
      </c>
      <c r="M87">
        <v>26</v>
      </c>
      <c r="N87" s="2">
        <f t="shared" si="10"/>
        <v>56.065100000000008</v>
      </c>
      <c r="O87" s="3">
        <f t="shared" si="11"/>
        <v>18.688366666666674</v>
      </c>
    </row>
    <row r="88" spans="1:15" ht="15.75" x14ac:dyDescent="0.25">
      <c r="A88">
        <v>114</v>
      </c>
      <c r="B88" t="s">
        <v>129</v>
      </c>
      <c r="C88" t="s">
        <v>137</v>
      </c>
      <c r="D88">
        <v>0.899610996227453</v>
      </c>
      <c r="E88">
        <v>87</v>
      </c>
      <c r="F88" s="6" t="s">
        <v>90</v>
      </c>
      <c r="G88" s="14" t="s">
        <v>119</v>
      </c>
      <c r="H88" s="1">
        <v>4.9739000000000004</v>
      </c>
      <c r="I88" s="9">
        <f t="shared" si="9"/>
        <v>107.95454545454545</v>
      </c>
      <c r="J88" s="8">
        <v>110</v>
      </c>
      <c r="K88" s="3">
        <f t="shared" si="8"/>
        <v>38.660700000000006</v>
      </c>
      <c r="L88" s="14">
        <v>15.4</v>
      </c>
      <c r="M88">
        <v>26</v>
      </c>
      <c r="N88" s="2">
        <f t="shared" si="10"/>
        <v>64.660700000000006</v>
      </c>
      <c r="O88" s="3">
        <f t="shared" si="11"/>
        <v>21.553566666666669</v>
      </c>
    </row>
    <row r="89" spans="1:15" ht="15.75" x14ac:dyDescent="0.25">
      <c r="A89">
        <v>114</v>
      </c>
      <c r="B89" t="s">
        <v>127</v>
      </c>
      <c r="C89" t="s">
        <v>136</v>
      </c>
      <c r="D89">
        <v>0.96301267192254603</v>
      </c>
      <c r="E89">
        <v>88</v>
      </c>
      <c r="F89" s="6" t="s">
        <v>91</v>
      </c>
      <c r="G89" s="14" t="s">
        <v>120</v>
      </c>
      <c r="H89" s="1">
        <v>3.6998000000000002</v>
      </c>
      <c r="I89" s="9">
        <f t="shared" si="9"/>
        <v>88.903743315508024</v>
      </c>
      <c r="J89" s="8">
        <v>90</v>
      </c>
      <c r="K89" s="3">
        <f t="shared" si="8"/>
        <v>22.0974</v>
      </c>
      <c r="L89" s="14">
        <v>18.7</v>
      </c>
      <c r="M89">
        <v>26</v>
      </c>
      <c r="N89" s="2">
        <f t="shared" si="10"/>
        <v>48.0974</v>
      </c>
      <c r="O89" s="3">
        <f t="shared" si="11"/>
        <v>16.032466666666672</v>
      </c>
    </row>
    <row r="90" spans="1:15" ht="15.75" x14ac:dyDescent="0.25">
      <c r="A90">
        <v>115</v>
      </c>
      <c r="B90" t="s">
        <v>130</v>
      </c>
      <c r="C90" t="s">
        <v>137</v>
      </c>
      <c r="D90">
        <v>2.8233464995841229E-2</v>
      </c>
      <c r="E90">
        <v>89</v>
      </c>
      <c r="F90" s="6" t="s">
        <v>92</v>
      </c>
      <c r="G90" s="14" t="s">
        <v>120</v>
      </c>
      <c r="H90" s="1">
        <v>2.4729999999999999</v>
      </c>
      <c r="I90" s="9">
        <f t="shared" si="9"/>
        <v>69.560669456066947</v>
      </c>
      <c r="J90" s="8"/>
      <c r="K90" s="3">
        <f t="shared" ref="K90:K102" si="12">((H90*26)/2)-26</f>
        <v>6.1490000000000009</v>
      </c>
      <c r="L90" s="14">
        <v>23.9</v>
      </c>
      <c r="M90">
        <v>26</v>
      </c>
      <c r="N90" s="2">
        <f t="shared" si="10"/>
        <v>32.149000000000001</v>
      </c>
      <c r="O90" s="3">
        <f t="shared" si="11"/>
        <v>10.716333333333331</v>
      </c>
    </row>
    <row r="91" spans="1:15" ht="15.75" x14ac:dyDescent="0.25">
      <c r="A91">
        <v>115</v>
      </c>
      <c r="B91" t="s">
        <v>124</v>
      </c>
      <c r="C91" t="s">
        <v>136</v>
      </c>
      <c r="D91">
        <v>4.8174934317680829E-2</v>
      </c>
      <c r="E91">
        <v>90</v>
      </c>
      <c r="F91" s="6" t="s">
        <v>93</v>
      </c>
      <c r="G91" s="14" t="s">
        <v>119</v>
      </c>
      <c r="H91" s="1">
        <v>2.298</v>
      </c>
      <c r="I91" s="9">
        <f t="shared" si="9"/>
        <v>91.346153846153854</v>
      </c>
      <c r="J91" s="8">
        <v>95</v>
      </c>
      <c r="K91" s="3">
        <f t="shared" si="12"/>
        <v>3.8740000000000023</v>
      </c>
      <c r="L91" s="14">
        <v>18.2</v>
      </c>
      <c r="M91">
        <v>26</v>
      </c>
      <c r="N91" s="2">
        <f t="shared" si="10"/>
        <v>29.874000000000002</v>
      </c>
      <c r="O91" s="3">
        <f t="shared" si="11"/>
        <v>9.9579999999999984</v>
      </c>
    </row>
    <row r="92" spans="1:15" ht="15.75" x14ac:dyDescent="0.25">
      <c r="A92">
        <v>115</v>
      </c>
      <c r="B92" t="s">
        <v>131</v>
      </c>
      <c r="C92" t="s">
        <v>136</v>
      </c>
      <c r="D92">
        <v>0.22132633978130245</v>
      </c>
      <c r="E92">
        <v>91</v>
      </c>
      <c r="F92" s="6" t="s">
        <v>94</v>
      </c>
      <c r="G92" s="14" t="s">
        <v>119</v>
      </c>
      <c r="H92" s="1">
        <v>2.8742000000000001</v>
      </c>
      <c r="I92" s="9">
        <f t="shared" si="9"/>
        <v>130.90551181102364</v>
      </c>
      <c r="J92" s="8">
        <v>135</v>
      </c>
      <c r="K92" s="3">
        <f t="shared" si="12"/>
        <v>11.364600000000003</v>
      </c>
      <c r="L92" s="14">
        <v>12.7</v>
      </c>
      <c r="M92">
        <v>26</v>
      </c>
      <c r="N92" s="2">
        <f t="shared" si="10"/>
        <v>37.364600000000003</v>
      </c>
      <c r="O92" s="3">
        <f t="shared" si="11"/>
        <v>12.454866666666668</v>
      </c>
    </row>
    <row r="93" spans="1:15" ht="15.75" x14ac:dyDescent="0.25">
      <c r="A93">
        <v>115</v>
      </c>
      <c r="B93" t="s">
        <v>127</v>
      </c>
      <c r="C93" t="s">
        <v>136</v>
      </c>
      <c r="D93">
        <v>0.27418137467300896</v>
      </c>
      <c r="E93">
        <v>92</v>
      </c>
      <c r="F93" s="6" t="s">
        <v>95</v>
      </c>
      <c r="G93" s="14" t="s">
        <v>119</v>
      </c>
      <c r="H93" s="1">
        <v>2.2256999999999998</v>
      </c>
      <c r="I93" s="9">
        <f t="shared" si="9"/>
        <v>95.545977011494259</v>
      </c>
      <c r="J93" s="8">
        <v>100</v>
      </c>
      <c r="K93" s="3">
        <f t="shared" si="12"/>
        <v>2.9340999999999973</v>
      </c>
      <c r="L93" s="14">
        <v>17.399999999999999</v>
      </c>
      <c r="M93">
        <v>26</v>
      </c>
      <c r="N93" s="2">
        <f t="shared" si="10"/>
        <v>28.934099999999997</v>
      </c>
      <c r="O93" s="3">
        <f t="shared" si="11"/>
        <v>9.6446999999999967</v>
      </c>
    </row>
    <row r="94" spans="1:15" ht="15.75" x14ac:dyDescent="0.25">
      <c r="A94">
        <v>115</v>
      </c>
      <c r="B94" t="s">
        <v>125</v>
      </c>
      <c r="C94" t="s">
        <v>137</v>
      </c>
      <c r="D94">
        <v>0.5945376408786347</v>
      </c>
      <c r="E94">
        <v>93</v>
      </c>
      <c r="F94" s="6" t="s">
        <v>96</v>
      </c>
      <c r="G94" s="14" t="s">
        <v>120</v>
      </c>
      <c r="H94" s="1">
        <v>3.4548000000000001</v>
      </c>
      <c r="I94" s="9">
        <f t="shared" si="9"/>
        <v>78.791469194312782</v>
      </c>
      <c r="J94" s="8">
        <v>80</v>
      </c>
      <c r="K94" s="3">
        <f t="shared" si="12"/>
        <v>18.912399999999998</v>
      </c>
      <c r="L94" s="14">
        <v>21.1</v>
      </c>
      <c r="M94">
        <v>26</v>
      </c>
      <c r="N94" s="2">
        <f t="shared" si="10"/>
        <v>44.912399999999998</v>
      </c>
      <c r="O94" s="3">
        <f t="shared" si="11"/>
        <v>14.970799999999997</v>
      </c>
    </row>
    <row r="95" spans="1:15" ht="15.75" x14ac:dyDescent="0.25">
      <c r="A95">
        <v>115</v>
      </c>
      <c r="B95" t="s">
        <v>126</v>
      </c>
      <c r="C95" t="s">
        <v>136</v>
      </c>
      <c r="D95">
        <v>0.74464798436389557</v>
      </c>
      <c r="E95">
        <v>94</v>
      </c>
      <c r="F95" s="6" t="s">
        <v>97</v>
      </c>
      <c r="G95" s="14" t="s">
        <v>119</v>
      </c>
      <c r="H95" s="1">
        <v>2.1695000000000002</v>
      </c>
      <c r="I95" s="9">
        <f t="shared" si="9"/>
        <v>95.545977011494259</v>
      </c>
      <c r="J95" s="8">
        <v>100</v>
      </c>
      <c r="K95" s="3">
        <f t="shared" si="12"/>
        <v>2.2035000000000018</v>
      </c>
      <c r="L95" s="14">
        <v>17.399999999999999</v>
      </c>
      <c r="M95">
        <v>26</v>
      </c>
      <c r="N95" s="2">
        <f t="shared" si="10"/>
        <v>28.203500000000002</v>
      </c>
      <c r="O95" s="3">
        <f t="shared" si="11"/>
        <v>9.4011666666666649</v>
      </c>
    </row>
    <row r="96" spans="1:15" ht="15.75" x14ac:dyDescent="0.25">
      <c r="A96">
        <v>115</v>
      </c>
      <c r="B96" t="s">
        <v>128</v>
      </c>
      <c r="C96" t="s">
        <v>137</v>
      </c>
      <c r="D96">
        <v>0.80682631768215407</v>
      </c>
      <c r="E96">
        <v>95</v>
      </c>
      <c r="F96" s="6" t="s">
        <v>98</v>
      </c>
      <c r="G96" s="14" t="s">
        <v>120</v>
      </c>
      <c r="H96" s="1">
        <v>4.3044000000000002</v>
      </c>
      <c r="I96" s="9">
        <f t="shared" si="9"/>
        <v>91.346153846153854</v>
      </c>
      <c r="J96" s="8">
        <v>95</v>
      </c>
      <c r="K96" s="3">
        <f t="shared" si="12"/>
        <v>29.9572</v>
      </c>
      <c r="L96" s="14">
        <v>18.2</v>
      </c>
      <c r="M96">
        <v>26</v>
      </c>
      <c r="N96" s="2">
        <f t="shared" si="10"/>
        <v>55.9572</v>
      </c>
      <c r="O96" s="3">
        <f t="shared" si="11"/>
        <v>18.6524</v>
      </c>
    </row>
    <row r="97" spans="1:15" ht="15.75" x14ac:dyDescent="0.25">
      <c r="A97">
        <v>115</v>
      </c>
      <c r="B97" t="s">
        <v>129</v>
      </c>
      <c r="C97" t="s">
        <v>137</v>
      </c>
      <c r="D97">
        <v>0.94864405893156201</v>
      </c>
      <c r="E97">
        <v>96</v>
      </c>
      <c r="F97" s="6" t="s">
        <v>99</v>
      </c>
      <c r="G97" s="14" t="s">
        <v>120</v>
      </c>
      <c r="H97" s="1">
        <v>2.6301999999999999</v>
      </c>
      <c r="I97" s="9">
        <f>1.75/(L97/950)</f>
        <v>82.71144278606964</v>
      </c>
      <c r="J97" s="8">
        <v>85</v>
      </c>
      <c r="K97" s="3">
        <f t="shared" si="12"/>
        <v>8.1925999999999988</v>
      </c>
      <c r="L97" s="14">
        <v>20.100000000000001</v>
      </c>
      <c r="M97">
        <v>26</v>
      </c>
      <c r="N97" s="2">
        <f t="shared" si="10"/>
        <v>34.192599999999999</v>
      </c>
      <c r="O97" s="3">
        <f t="shared" si="11"/>
        <v>11.397533333333335</v>
      </c>
    </row>
    <row r="98" spans="1:15" ht="15.75" x14ac:dyDescent="0.25">
      <c r="A98">
        <v>116</v>
      </c>
      <c r="B98" t="s">
        <v>125</v>
      </c>
      <c r="C98" t="s">
        <v>136</v>
      </c>
      <c r="D98">
        <v>0.15989750550240378</v>
      </c>
      <c r="E98">
        <v>97</v>
      </c>
      <c r="F98" s="6" t="s">
        <v>100</v>
      </c>
      <c r="G98" s="14" t="s">
        <v>119</v>
      </c>
      <c r="H98" s="1">
        <v>2.4838</v>
      </c>
      <c r="I98" s="9">
        <f t="shared" si="9"/>
        <v>107.25806451612902</v>
      </c>
      <c r="J98" s="8">
        <v>110</v>
      </c>
      <c r="K98" s="3">
        <f t="shared" si="12"/>
        <v>6.2894000000000005</v>
      </c>
      <c r="L98" s="14">
        <v>15.5</v>
      </c>
      <c r="M98">
        <v>26</v>
      </c>
      <c r="N98" s="2">
        <f t="shared" si="10"/>
        <v>32.289400000000001</v>
      </c>
      <c r="O98" s="3">
        <f t="shared" si="11"/>
        <v>10.763133333333336</v>
      </c>
    </row>
    <row r="99" spans="1:15" ht="15.75" x14ac:dyDescent="0.25">
      <c r="A99">
        <v>116</v>
      </c>
      <c r="B99" t="s">
        <v>128</v>
      </c>
      <c r="C99" t="s">
        <v>136</v>
      </c>
      <c r="D99">
        <v>0.21123986738054246</v>
      </c>
      <c r="E99">
        <v>98</v>
      </c>
      <c r="F99" s="6" t="s">
        <v>101</v>
      </c>
      <c r="G99" s="14" t="s">
        <v>119</v>
      </c>
      <c r="H99" s="1">
        <v>3.5407999999999999</v>
      </c>
      <c r="I99" s="9">
        <f t="shared" si="9"/>
        <v>70.744680851063833</v>
      </c>
      <c r="J99" s="8">
        <v>75</v>
      </c>
      <c r="K99" s="3">
        <f t="shared" si="12"/>
        <v>20.0304</v>
      </c>
      <c r="L99" s="14">
        <v>23.5</v>
      </c>
      <c r="M99">
        <v>26</v>
      </c>
      <c r="N99" s="2">
        <f t="shared" si="10"/>
        <v>46.0304</v>
      </c>
      <c r="O99" s="3">
        <f t="shared" si="11"/>
        <v>15.343466666666664</v>
      </c>
    </row>
    <row r="100" spans="1:15" ht="15.75" x14ac:dyDescent="0.25">
      <c r="A100">
        <v>116</v>
      </c>
      <c r="B100" t="s">
        <v>124</v>
      </c>
      <c r="C100" t="s">
        <v>137</v>
      </c>
      <c r="D100">
        <v>0.38179293795401581</v>
      </c>
      <c r="E100">
        <v>99</v>
      </c>
      <c r="F100" s="6" t="s">
        <v>102</v>
      </c>
      <c r="G100" s="14" t="s">
        <v>120</v>
      </c>
      <c r="H100" s="1">
        <v>3.3247</v>
      </c>
      <c r="I100" s="9">
        <f t="shared" si="9"/>
        <v>105.22151898734177</v>
      </c>
      <c r="J100" s="8"/>
      <c r="K100" s="3">
        <f t="shared" si="12"/>
        <v>17.2211</v>
      </c>
      <c r="L100" s="14">
        <v>15.8</v>
      </c>
      <c r="M100">
        <v>26</v>
      </c>
      <c r="N100" s="2">
        <f t="shared" si="10"/>
        <v>43.2211</v>
      </c>
      <c r="O100" s="3">
        <f t="shared" si="11"/>
        <v>14.407033333333331</v>
      </c>
    </row>
    <row r="101" spans="1:15" ht="15.75" x14ac:dyDescent="0.25">
      <c r="A101">
        <v>116</v>
      </c>
      <c r="B101" t="s">
        <v>129</v>
      </c>
      <c r="C101" t="s">
        <v>136</v>
      </c>
      <c r="D101">
        <v>0.49263041467307322</v>
      </c>
      <c r="E101">
        <v>100</v>
      </c>
      <c r="F101" s="6" t="s">
        <v>103</v>
      </c>
      <c r="G101" s="14" t="s">
        <v>119</v>
      </c>
      <c r="H101" s="1">
        <v>2.5680000000000001</v>
      </c>
      <c r="I101" s="9">
        <f t="shared" si="9"/>
        <v>200.30120481927707</v>
      </c>
      <c r="J101" s="8"/>
      <c r="K101" s="3">
        <f t="shared" si="12"/>
        <v>7.3840000000000003</v>
      </c>
      <c r="L101" s="14">
        <v>8.3000000000000007</v>
      </c>
      <c r="M101">
        <v>26</v>
      </c>
      <c r="N101" s="2">
        <f t="shared" si="10"/>
        <v>33.384</v>
      </c>
      <c r="O101" s="3">
        <f t="shared" si="11"/>
        <v>11.128</v>
      </c>
    </row>
    <row r="102" spans="1:15" ht="15.75" x14ac:dyDescent="0.25">
      <c r="A102">
        <v>116</v>
      </c>
      <c r="B102" t="s">
        <v>131</v>
      </c>
      <c r="C102" t="s">
        <v>137</v>
      </c>
      <c r="D102">
        <v>0.53333983603450252</v>
      </c>
      <c r="E102">
        <v>101</v>
      </c>
      <c r="F102" s="6" t="s">
        <v>104</v>
      </c>
      <c r="G102" s="14" t="s">
        <v>120</v>
      </c>
      <c r="H102" s="1">
        <v>2.4906999999999999</v>
      </c>
      <c r="I102" s="9">
        <f t="shared" si="9"/>
        <v>101.3719512195122</v>
      </c>
      <c r="J102" s="8">
        <v>105</v>
      </c>
      <c r="K102" s="3">
        <f t="shared" si="12"/>
        <v>6.3791000000000011</v>
      </c>
      <c r="L102" s="14">
        <v>16.399999999999999</v>
      </c>
      <c r="M102">
        <v>26</v>
      </c>
      <c r="N102" s="2">
        <f t="shared" si="10"/>
        <v>32.379100000000001</v>
      </c>
      <c r="O102" s="3">
        <f t="shared" si="11"/>
        <v>10.793033333333334</v>
      </c>
    </row>
    <row r="103" spans="1:15" ht="15.75" x14ac:dyDescent="0.25">
      <c r="A103">
        <v>116</v>
      </c>
      <c r="B103" t="s">
        <v>127</v>
      </c>
      <c r="C103" t="s">
        <v>137</v>
      </c>
      <c r="D103">
        <v>0.70133218425734722</v>
      </c>
      <c r="E103">
        <v>102</v>
      </c>
      <c r="F103" s="6" t="s">
        <v>105</v>
      </c>
      <c r="G103" s="14" t="s">
        <v>120</v>
      </c>
      <c r="H103" s="1">
        <v>3.3498999999999999</v>
      </c>
      <c r="I103" s="9">
        <f t="shared" si="9"/>
        <v>83.125</v>
      </c>
      <c r="J103" s="8">
        <v>85</v>
      </c>
      <c r="K103" s="3">
        <f>((H103*26)/1.5)-26</f>
        <v>32.064933333333329</v>
      </c>
      <c r="L103" s="14">
        <v>20</v>
      </c>
      <c r="M103">
        <v>26</v>
      </c>
      <c r="N103" s="2">
        <f t="shared" si="10"/>
        <v>58.064933333333329</v>
      </c>
      <c r="O103" s="3">
        <f>((2*N103)/1.5)-N103</f>
        <v>19.354977777777776</v>
      </c>
    </row>
    <row r="104" spans="1:15" ht="15.75" x14ac:dyDescent="0.25">
      <c r="A104">
        <v>116</v>
      </c>
      <c r="B104" t="s">
        <v>130</v>
      </c>
      <c r="C104" t="s">
        <v>136</v>
      </c>
      <c r="D104">
        <v>0.76694633686454627</v>
      </c>
      <c r="E104">
        <v>103</v>
      </c>
      <c r="F104" s="6" t="s">
        <v>106</v>
      </c>
      <c r="G104" s="14" t="s">
        <v>119</v>
      </c>
      <c r="H104" s="1">
        <v>3.2263999999999999</v>
      </c>
      <c r="I104" s="9">
        <f t="shared" si="9"/>
        <v>145.83333333333334</v>
      </c>
      <c r="J104" s="8">
        <v>150</v>
      </c>
      <c r="K104" s="3">
        <f>((H104*26)/2)-26</f>
        <v>15.943199999999997</v>
      </c>
      <c r="L104" s="14">
        <v>11.4</v>
      </c>
      <c r="M104">
        <v>26</v>
      </c>
      <c r="N104" s="2">
        <f t="shared" si="10"/>
        <v>41.943199999999997</v>
      </c>
      <c r="O104" s="3">
        <f t="shared" si="11"/>
        <v>13.981066666666663</v>
      </c>
    </row>
    <row r="105" spans="1:15" ht="15.75" x14ac:dyDescent="0.25">
      <c r="A105">
        <v>116</v>
      </c>
      <c r="B105" t="s">
        <v>126</v>
      </c>
      <c r="C105" t="s">
        <v>137</v>
      </c>
      <c r="D105">
        <v>0.91315237143646411</v>
      </c>
      <c r="E105">
        <v>104</v>
      </c>
      <c r="F105" s="6" t="s">
        <v>107</v>
      </c>
      <c r="G105" s="14" t="s">
        <v>120</v>
      </c>
      <c r="H105" s="1">
        <v>2.2646000000000002</v>
      </c>
      <c r="I105" s="8">
        <f t="shared" si="9"/>
        <v>107.25806451612902</v>
      </c>
      <c r="J105" s="8">
        <v>110</v>
      </c>
      <c r="K105" s="3">
        <f>((H105*26)/2)-26</f>
        <v>3.4398000000000017</v>
      </c>
      <c r="L105" s="14">
        <v>15.5</v>
      </c>
      <c r="M105">
        <v>26</v>
      </c>
      <c r="N105" s="2">
        <f t="shared" si="10"/>
        <v>29.439800000000002</v>
      </c>
      <c r="O105" s="3">
        <f t="shared" si="11"/>
        <v>9.8132666666666672</v>
      </c>
    </row>
    <row r="106" spans="1:15" ht="15.75" x14ac:dyDescent="0.25">
      <c r="A106">
        <v>103</v>
      </c>
      <c r="B106" t="s">
        <v>126</v>
      </c>
      <c r="E106" t="s">
        <v>3</v>
      </c>
      <c r="G106" s="14" t="s">
        <v>119</v>
      </c>
      <c r="H106" s="1">
        <v>3.4714</v>
      </c>
      <c r="K106" s="2">
        <f>((H106*26)/2)-26</f>
        <v>19.1282</v>
      </c>
      <c r="N106" s="2">
        <f t="shared" si="10"/>
        <v>19.1282</v>
      </c>
      <c r="O106" s="3">
        <f t="shared" si="11"/>
        <v>6.3760666666666665</v>
      </c>
    </row>
    <row r="107" spans="1:15" x14ac:dyDescent="0.25">
      <c r="N107" s="2"/>
      <c r="O107" s="2">
        <f>SUM(O2:O106)</f>
        <v>1522.3281253968266</v>
      </c>
    </row>
  </sheetData>
  <sortState xmlns:xlrd2="http://schemas.microsoft.com/office/spreadsheetml/2017/richdata2" ref="E2:H105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Sara Christine Moen</cp:lastModifiedBy>
  <dcterms:created xsi:type="dcterms:W3CDTF">2021-02-03T09:35:39Z</dcterms:created>
  <dcterms:modified xsi:type="dcterms:W3CDTF">2021-05-06T08:24:58Z</dcterms:modified>
</cp:coreProperties>
</file>