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l\AppData\Local\Temp\"/>
    </mc:Choice>
  </mc:AlternateContent>
  <xr:revisionPtr revIDLastSave="0" documentId="8_{05E26AB1-6EC9-48FA-B6F8-86FEEF5B8CBA}" xr6:coauthVersionLast="47" xr6:coauthVersionMax="47" xr10:uidLastSave="{00000000-0000-0000-0000-000000000000}"/>
  <bookViews>
    <workbookView xWindow="315" yWindow="4515" windowWidth="38700" windowHeight="1534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9" i="1" l="1"/>
  <c r="P9" i="1" s="1"/>
  <c r="O10" i="1"/>
  <c r="P10" i="1" s="1"/>
  <c r="D7" i="1" l="1"/>
  <c r="C7" i="1"/>
  <c r="K4" i="1" l="1"/>
  <c r="Q53" i="1" l="1"/>
  <c r="Q64" i="1"/>
  <c r="Q55" i="1"/>
  <c r="Q65" i="1"/>
  <c r="Q57" i="1"/>
  <c r="Q66" i="1"/>
  <c r="Q59" i="1"/>
  <c r="Q48" i="1"/>
  <c r="Q60" i="1"/>
  <c r="Q67" i="1"/>
  <c r="Q42" i="1"/>
  <c r="Q68" i="1"/>
  <c r="Q62" i="1"/>
  <c r="Q50" i="1"/>
  <c r="Q44" i="1"/>
  <c r="Q69" i="1"/>
  <c r="Q46" i="1"/>
  <c r="Q47" i="1"/>
  <c r="Q70" i="1"/>
  <c r="Q49" i="1"/>
  <c r="Q52" i="1"/>
  <c r="Q54" i="1"/>
  <c r="Q56" i="1"/>
  <c r="Q58" i="1"/>
  <c r="Q41" i="1"/>
  <c r="Q43" i="1"/>
  <c r="Q63" i="1"/>
  <c r="Q51" i="1"/>
  <c r="Q61" i="1"/>
  <c r="Q45" i="1"/>
  <c r="Q25" i="1"/>
  <c r="Q27" i="1"/>
  <c r="Q29" i="1"/>
  <c r="Q32" i="1"/>
  <c r="Q37" i="1"/>
  <c r="Q26" i="1"/>
  <c r="Q28" i="1"/>
  <c r="Q30" i="1"/>
  <c r="Q31" i="1"/>
  <c r="Q33" i="1"/>
  <c r="Q34" i="1"/>
  <c r="Q35" i="1"/>
  <c r="Q36" i="1"/>
  <c r="Q38" i="1"/>
  <c r="Q40" i="1"/>
  <c r="Q39" i="1"/>
  <c r="Q18" i="1"/>
  <c r="Q17" i="1"/>
  <c r="Q19" i="1"/>
  <c r="Q20" i="1"/>
  <c r="Q21" i="1"/>
  <c r="Q22" i="1"/>
  <c r="Q23" i="1"/>
  <c r="Q24" i="1"/>
  <c r="Q13" i="1"/>
  <c r="Q14" i="1"/>
  <c r="Q15" i="1"/>
  <c r="Q16" i="1"/>
  <c r="Q11" i="1"/>
  <c r="Q12" i="1"/>
  <c r="K5" i="1"/>
  <c r="Q9" i="1"/>
  <c r="Q10" i="1"/>
</calcChain>
</file>

<file path=xl/sharedStrings.xml><?xml version="1.0" encoding="utf-8"?>
<sst xmlns="http://schemas.openxmlformats.org/spreadsheetml/2006/main" count="426" uniqueCount="216">
  <si>
    <t>Project:</t>
  </si>
  <si>
    <t>Variant:</t>
  </si>
  <si>
    <t>Report Date:</t>
  </si>
  <si>
    <t>Print Date:</t>
  </si>
  <si>
    <t>Quantity of devices:</t>
  </si>
  <si>
    <t>Total price:</t>
  </si>
  <si>
    <t>Total Quantity of Elements</t>
  </si>
  <si>
    <t>Total Price of Elements</t>
  </si>
  <si>
    <t>Percent of device price</t>
  </si>
  <si>
    <t>One device price</t>
  </si>
  <si>
    <t>eBOM</t>
  </si>
  <si>
    <t>Version</t>
  </si>
  <si>
    <t>SaraKit Main Board</t>
  </si>
  <si>
    <t>SaraKit_MainBoard.PrjPcb</t>
  </si>
  <si>
    <t>Standard</t>
  </si>
  <si>
    <t>v1.1</t>
  </si>
  <si>
    <t>04.07.2023</t>
  </si>
  <si>
    <t>18:44</t>
  </si>
  <si>
    <t>Designator</t>
  </si>
  <si>
    <t>ASM100</t>
  </si>
  <si>
    <t>C100, C101, C106, C107, C216, C220, C221, C223, C225, C226, C228, C229, C230, C306, C308, C313, C315, C411, C412, C413, C422</t>
  </si>
  <si>
    <t>C102, C103, C424, C509, C511, C512</t>
  </si>
  <si>
    <t>C200, C203, C204, C205</t>
  </si>
  <si>
    <t>C208, C209, C210, C211, C212, C213, C214, C215, C217, C218, C219, C222, C224, C400, C410, C423, C500</t>
  </si>
  <si>
    <t>C300, C301, C401</t>
  </si>
  <si>
    <t>C302, C303, C304, C305, C307, C309</t>
  </si>
  <si>
    <t>C310, C311, C316, C317</t>
  </si>
  <si>
    <t>C312, C314, C318, C319</t>
  </si>
  <si>
    <t>C320, C321</t>
  </si>
  <si>
    <t>C402, C403, C414, C415, C502, C503</t>
  </si>
  <si>
    <t>C404, C416, C505</t>
  </si>
  <si>
    <t>C405, C417</t>
  </si>
  <si>
    <t>C406</t>
  </si>
  <si>
    <t>C409, C421</t>
  </si>
  <si>
    <t>C504</t>
  </si>
  <si>
    <t>C506, C507</t>
  </si>
  <si>
    <t>C513</t>
  </si>
  <si>
    <t>C600, C601</t>
  </si>
  <si>
    <t>D100</t>
  </si>
  <si>
    <t>D504, D505</t>
  </si>
  <si>
    <t>J100, J101</t>
  </si>
  <si>
    <t>J102</t>
  </si>
  <si>
    <t>J103</t>
  </si>
  <si>
    <t>J104, J105</t>
  </si>
  <si>
    <t>J300, J301</t>
  </si>
  <si>
    <t>J400, J401</t>
  </si>
  <si>
    <t>J402, J404</t>
  </si>
  <si>
    <t>J403</t>
  </si>
  <si>
    <t>J500</t>
  </si>
  <si>
    <t>L300, L301, L302, L303</t>
  </si>
  <si>
    <t>L502</t>
  </si>
  <si>
    <t>L503</t>
  </si>
  <si>
    <t>MIC200, MIC201, MIC202</t>
  </si>
  <si>
    <t>Q100, Q300</t>
  </si>
  <si>
    <t>Q200</t>
  </si>
  <si>
    <t>R101, R102, R103, R104, R105, R106</t>
  </si>
  <si>
    <t>R108, R200, R201, R203, R204, R207, R210, R212, R213, R501</t>
  </si>
  <si>
    <t>R109, R202, R205, R206, R216, R218, R219, R220, R222, R300, R401, R405, R406, R410, R411, R412, R413, R505</t>
  </si>
  <si>
    <t>R208, R301, R306, R307, R509</t>
  </si>
  <si>
    <t>R211, R402</t>
  </si>
  <si>
    <t>R221</t>
  </si>
  <si>
    <t>R303</t>
  </si>
  <si>
    <t>R308, R309, R310, R311</t>
  </si>
  <si>
    <t>R400</t>
  </si>
  <si>
    <t>R500</t>
  </si>
  <si>
    <t>R502</t>
  </si>
  <si>
    <t>R504</t>
  </si>
  <si>
    <t>R507</t>
  </si>
  <si>
    <t>R508</t>
  </si>
  <si>
    <t>U200</t>
  </si>
  <si>
    <t>U201</t>
  </si>
  <si>
    <t>U204</t>
  </si>
  <si>
    <t>U205</t>
  </si>
  <si>
    <t>U300</t>
  </si>
  <si>
    <t>U400, U403</t>
  </si>
  <si>
    <t>U401</t>
  </si>
  <si>
    <t>U402</t>
  </si>
  <si>
    <t>U500</t>
  </si>
  <si>
    <t>U501</t>
  </si>
  <si>
    <t>U600</t>
  </si>
  <si>
    <t>Y200</t>
  </si>
  <si>
    <t>Quantity</t>
  </si>
  <si>
    <t>02 MPN</t>
  </si>
  <si>
    <t>CM4101008</t>
  </si>
  <si>
    <t>CL05A105KP5NNNC</t>
  </si>
  <si>
    <t>CL21A226MOQNNNE</t>
  </si>
  <si>
    <t>CL10A105KO8NNNC</t>
  </si>
  <si>
    <t>CL05B104KO5NNNC</t>
  </si>
  <si>
    <t>A768EB826M1ELAE036</t>
  </si>
  <si>
    <t>CL21B105KBFNNNG</t>
  </si>
  <si>
    <t>CL10B474KA8NNNC</t>
  </si>
  <si>
    <t>CL10B102KB8NNNC</t>
  </si>
  <si>
    <t>CL05B103KB5NNN</t>
  </si>
  <si>
    <t>CL32B106KBJNNNE</t>
  </si>
  <si>
    <t>CL10B104KB8NNNC</t>
  </si>
  <si>
    <t>CL10B103KB8NNNC</t>
  </si>
  <si>
    <t>C0402C681J5GAC</t>
  </si>
  <si>
    <t>CL10B105KA8NNNC</t>
  </si>
  <si>
    <t>CL10B332KB8NNNC</t>
  </si>
  <si>
    <t>ECASD40J476M025K00</t>
  </si>
  <si>
    <t>GRM1555C1H101JA01D</t>
  </si>
  <si>
    <t>CL05A105KO5NNNC</t>
  </si>
  <si>
    <t>TPD2E2U06DCKR</t>
  </si>
  <si>
    <t>SK34A</t>
  </si>
  <si>
    <t>DF40HC(3.0)-100DS-0.4v</t>
  </si>
  <si>
    <t>5046184012</t>
  </si>
  <si>
    <t>USB3140-30-0170-0-C</t>
  </si>
  <si>
    <t>10129381-910001BLF</t>
  </si>
  <si>
    <t>282834-2</t>
  </si>
  <si>
    <t>282834-3</t>
  </si>
  <si>
    <t>53047-0310</t>
  </si>
  <si>
    <t>G800W303018EU</t>
  </si>
  <si>
    <t>PC-GK2.1</t>
  </si>
  <si>
    <t>BLM21PG121SN1D</t>
  </si>
  <si>
    <t>SRR1050A-8R2Y</t>
  </si>
  <si>
    <t>SRN2510F-2R2M</t>
  </si>
  <si>
    <t>SPH0655LM4H-1</t>
  </si>
  <si>
    <t>BC817-40W</t>
  </si>
  <si>
    <t>IRLML2246TRPBF</t>
  </si>
  <si>
    <t>RC0603FR-074K7L</t>
  </si>
  <si>
    <t>RC0603FR-0722RL</t>
  </si>
  <si>
    <t>RC0402FR-0710KL</t>
  </si>
  <si>
    <t>RC0402FR-07100KL</t>
  </si>
  <si>
    <t>0402WGJ0101TCE</t>
  </si>
  <si>
    <t>RC0402FR-07470RL</t>
  </si>
  <si>
    <t>RC0603FR-0710RL</t>
  </si>
  <si>
    <t>RC0402FR-07220RL</t>
  </si>
  <si>
    <t>ERJ-8CWFR039V</t>
  </si>
  <si>
    <t>RC0402FR-0743KL</t>
  </si>
  <si>
    <t>RC0402FR-078K2L</t>
  </si>
  <si>
    <t>RC0402FR-0715KL</t>
  </si>
  <si>
    <t>RC0603FR-07453KL</t>
  </si>
  <si>
    <t>RC0402FR-07200KL</t>
  </si>
  <si>
    <t>TLV70233DBV</t>
  </si>
  <si>
    <t>TLV70212DBV</t>
  </si>
  <si>
    <t>ZL38063LDG1</t>
  </si>
  <si>
    <t>AT25FF041A-SSHN-T</t>
  </si>
  <si>
    <t>TPA3113D2PWPR</t>
  </si>
  <si>
    <t>DRV8313PWP</t>
  </si>
  <si>
    <t>INA185A1IDR</t>
  </si>
  <si>
    <t>dsPIC33CK32MP503</t>
  </si>
  <si>
    <t>AP64350</t>
  </si>
  <si>
    <t>TLV62569PDDC</t>
  </si>
  <si>
    <t>LIS3DH</t>
  </si>
  <si>
    <t>MCSJK-3N-12.00-3.3-50-C</t>
  </si>
  <si>
    <t>03 Manufacturer</t>
  </si>
  <si>
    <t>Raspberry Pi</t>
  </si>
  <si>
    <t>Samsung</t>
  </si>
  <si>
    <t>Kemet</t>
  </si>
  <si>
    <t>Murata</t>
  </si>
  <si>
    <t>Texas Instruments</t>
  </si>
  <si>
    <t>Taiwan Semiconductor</t>
  </si>
  <si>
    <t>Hirose</t>
  </si>
  <si>
    <t>Molex</t>
  </si>
  <si>
    <t>GCT</t>
  </si>
  <si>
    <t>Amphenol</t>
  </si>
  <si>
    <t>TE Connectivity</t>
  </si>
  <si>
    <t>NINIGI</t>
  </si>
  <si>
    <t>Bourns</t>
  </si>
  <si>
    <t>Knowles</t>
  </si>
  <si>
    <t>Nexperia</t>
  </si>
  <si>
    <t>International Rectifier</t>
  </si>
  <si>
    <t>Yageo</t>
  </si>
  <si>
    <t>Royal Ohm</t>
  </si>
  <si>
    <t>Panasonic</t>
  </si>
  <si>
    <t>Microchip</t>
  </si>
  <si>
    <t>Adesto</t>
  </si>
  <si>
    <t>Diodes</t>
  </si>
  <si>
    <t>STMicroelectronics</t>
  </si>
  <si>
    <t>Multicomp</t>
  </si>
  <si>
    <t>04 Main Group</t>
  </si>
  <si>
    <t>IC</t>
  </si>
  <si>
    <t>CAPACITOR</t>
  </si>
  <si>
    <t>DIODE</t>
  </si>
  <si>
    <t>CONNECTOR</t>
  </si>
  <si>
    <t>INDUCTOR</t>
  </si>
  <si>
    <t>ACOUSTIC</t>
  </si>
  <si>
    <t>TRANSISTOR</t>
  </si>
  <si>
    <t>RESISTOR</t>
  </si>
  <si>
    <t>OSCILLATOR</t>
  </si>
  <si>
    <t>05 Sub Group</t>
  </si>
  <si>
    <t>PROCESSOR</t>
  </si>
  <si>
    <t>THICK FILM</t>
  </si>
  <si>
    <t>CERAMIC</t>
  </si>
  <si>
    <t>POLYMER</t>
  </si>
  <si>
    <t>TVS/ESD</t>
  </si>
  <si>
    <t>SCHOTTKY</t>
  </si>
  <si>
    <t>PCB</t>
  </si>
  <si>
    <t>WIRE</t>
  </si>
  <si>
    <t>BEAD</t>
  </si>
  <si>
    <t>WIREWOUND</t>
  </si>
  <si>
    <t>MICROPHONE</t>
  </si>
  <si>
    <t>BIPOLAR</t>
  </si>
  <si>
    <t>MOSFET</t>
  </si>
  <si>
    <t>VOLTAGE REGULATOR</t>
  </si>
  <si>
    <t>MEMORY</t>
  </si>
  <si>
    <t>DRIVER</t>
  </si>
  <si>
    <t>AMPLIFIER</t>
  </si>
  <si>
    <t>MICROCONTROLLER</t>
  </si>
  <si>
    <t>DCDC CONVERTER</t>
  </si>
  <si>
    <t>SENSOR</t>
  </si>
  <si>
    <t>XO</t>
  </si>
  <si>
    <t>06 Assembly</t>
  </si>
  <si>
    <t>FAS</t>
  </si>
  <si>
    <t>SMT</t>
  </si>
  <si>
    <t>SMD/THT</t>
  </si>
  <si>
    <t>THT</t>
  </si>
  <si>
    <t>16 Replacements</t>
  </si>
  <si>
    <t>25SVPK82M</t>
  </si>
  <si>
    <t/>
  </si>
  <si>
    <t>AP64500SP-13</t>
  </si>
  <si>
    <t>19 Supplier</t>
  </si>
  <si>
    <t>21 Price 1 USD</t>
  </si>
  <si>
    <t>22 Price 10 USD</t>
  </si>
  <si>
    <t>23 Price 100 USD</t>
  </si>
  <si>
    <t>24 Price 1000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</si>
</sst>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9]dd\-mmm\-yy;@"/>
    <numFmt numFmtId="166" formatCode="[$-409]h:mm:ss\ AM/PM;@"/>
    <numFmt numFmtId="167" formatCode="#,##0.00\ [$USD]"/>
  </numFmts>
  <fonts count="17" x14ac:knownFonts="1">
    <font>
      <sz val="10"/>
      <color indexed="8"/>
      <name val="MS Sans Serif"/>
      <family val="2"/>
    </font>
    <font>
      <sz val="11"/>
      <color theme="1"/>
      <name val="Calibri"/>
      <family val="2"/>
      <charset val="238"/>
      <scheme val="minor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10"/>
      <color indexed="47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indexed="8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b/>
      <sz val="24"/>
      <color indexed="8"/>
      <name val="Arial Black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4" borderId="8" applyNumberFormat="0" applyAlignment="0" applyProtection="0"/>
    <xf numFmtId="0" fontId="1" fillId="5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0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right" vertical="center"/>
      <protection locked="0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2" xfId="0" applyFont="1" applyFill="1" applyBorder="1" applyProtection="1">
      <protection locked="0"/>
    </xf>
    <xf numFmtId="165" fontId="13" fillId="2" borderId="2" xfId="0" applyNumberFormat="1" applyFont="1" applyFill="1" applyBorder="1" applyAlignment="1" applyProtection="1">
      <alignment horizontal="left" vertical="center"/>
      <protection locked="0"/>
    </xf>
    <xf numFmtId="166" fontId="13" fillId="2" borderId="2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13" fillId="0" borderId="12" xfId="0" applyFont="1" applyBorder="1" applyAlignment="1">
      <alignment vertical="top"/>
    </xf>
    <xf numFmtId="0" fontId="13" fillId="0" borderId="13" xfId="0" applyFont="1" applyBorder="1" applyAlignment="1">
      <alignment horizontal="center" vertical="center"/>
    </xf>
    <xf numFmtId="0" fontId="13" fillId="3" borderId="0" xfId="0" applyFont="1" applyFill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2" fillId="2" borderId="0" xfId="0" applyFont="1" applyFill="1" applyProtection="1">
      <protection locked="0"/>
    </xf>
    <xf numFmtId="0" fontId="14" fillId="5" borderId="5" xfId="2" applyFont="1" applyBorder="1" applyAlignment="1" applyProtection="1">
      <alignment vertical="top" wrapText="1"/>
      <protection locked="0"/>
    </xf>
    <xf numFmtId="10" fontId="14" fillId="5" borderId="6" xfId="2" applyNumberFormat="1" applyFont="1" applyBorder="1" applyAlignment="1" applyProtection="1">
      <alignment vertical="top" wrapText="1"/>
      <protection locked="0"/>
    </xf>
    <xf numFmtId="0" fontId="13" fillId="3" borderId="5" xfId="0" applyFont="1" applyFill="1" applyBorder="1" applyAlignment="1" applyProtection="1">
      <alignment vertical="top" wrapText="1"/>
      <protection locked="0"/>
    </xf>
    <xf numFmtId="10" fontId="13" fillId="3" borderId="6" xfId="0" applyNumberFormat="1" applyFont="1" applyFill="1" applyBorder="1" applyAlignment="1" applyProtection="1">
      <alignment vertical="top" wrapText="1"/>
      <protection locked="0"/>
    </xf>
    <xf numFmtId="0" fontId="14" fillId="6" borderId="5" xfId="2" applyFont="1" applyFill="1" applyBorder="1" applyAlignment="1" applyProtection="1">
      <alignment horizontal="center" vertical="center" wrapText="1"/>
      <protection locked="0"/>
    </xf>
    <xf numFmtId="0" fontId="14" fillId="6" borderId="6" xfId="2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 vertical="center"/>
      <protection locked="0"/>
    </xf>
    <xf numFmtId="0" fontId="4" fillId="3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9" fillId="3" borderId="0" xfId="1" applyFill="1" applyBorder="1"/>
    <xf numFmtId="0" fontId="7" fillId="3" borderId="0" xfId="0" applyFont="1" applyFill="1"/>
    <xf numFmtId="0" fontId="5" fillId="3" borderId="4" xfId="0" applyFont="1" applyFill="1" applyBorder="1"/>
    <xf numFmtId="0" fontId="0" fillId="3" borderId="4" xfId="0" applyFill="1" applyBorder="1" applyAlignment="1">
      <alignment vertical="top"/>
    </xf>
    <xf numFmtId="0" fontId="7" fillId="3" borderId="3" xfId="0" applyFont="1" applyFill="1" applyBorder="1"/>
    <xf numFmtId="0" fontId="0" fillId="3" borderId="0" xfId="0" applyFill="1"/>
    <xf numFmtId="49" fontId="14" fillId="5" borderId="5" xfId="2" applyNumberFormat="1" applyFont="1" applyBorder="1" applyAlignment="1" applyProtection="1">
      <alignment vertical="top" wrapText="1"/>
      <protection locked="0"/>
    </xf>
    <xf numFmtId="49" fontId="13" fillId="2" borderId="5" xfId="0" applyNumberFormat="1" applyFont="1" applyFill="1" applyBorder="1" applyAlignment="1">
      <alignment vertical="top" wrapText="1"/>
    </xf>
    <xf numFmtId="1" fontId="14" fillId="5" borderId="5" xfId="2" applyNumberFormat="1" applyFont="1" applyBorder="1" applyAlignment="1" applyProtection="1">
      <alignment horizontal="center" vertical="center" wrapText="1"/>
      <protection locked="0"/>
    </xf>
    <xf numFmtId="1" fontId="13" fillId="2" borderId="5" xfId="0" applyNumberFormat="1" applyFont="1" applyFill="1" applyBorder="1" applyAlignment="1">
      <alignment horizontal="center" vertical="center" wrapText="1"/>
    </xf>
    <xf numFmtId="49" fontId="14" fillId="5" borderId="7" xfId="2" applyNumberFormat="1" applyFont="1" applyBorder="1" applyAlignment="1" applyProtection="1">
      <alignment vertical="top" wrapText="1"/>
      <protection locked="0"/>
    </xf>
    <xf numFmtId="49" fontId="13" fillId="2" borderId="7" xfId="0" applyNumberFormat="1" applyFont="1" applyFill="1" applyBorder="1" applyAlignment="1">
      <alignment vertical="top" wrapText="1"/>
    </xf>
    <xf numFmtId="167" fontId="14" fillId="5" borderId="5" xfId="2" applyNumberFormat="1" applyFont="1" applyBorder="1" applyAlignment="1" applyProtection="1">
      <alignment vertical="top" wrapText="1"/>
      <protection locked="0"/>
    </xf>
    <xf numFmtId="167" fontId="13" fillId="2" borderId="5" xfId="0" applyNumberFormat="1" applyFont="1" applyFill="1" applyBorder="1" applyAlignment="1">
      <alignment vertical="top" wrapText="1"/>
    </xf>
    <xf numFmtId="0" fontId="8" fillId="0" borderId="0" xfId="0" applyFont="1" applyAlignment="1" applyProtection="1">
      <alignment horizontal="left" vertical="center"/>
      <protection locked="0"/>
    </xf>
    <xf numFmtId="167" fontId="13" fillId="0" borderId="9" xfId="0" applyNumberFormat="1" applyFont="1" applyBorder="1" applyAlignment="1">
      <alignment vertical="top"/>
    </xf>
    <xf numFmtId="167" fontId="13" fillId="0" borderId="15" xfId="0" applyNumberFormat="1" applyFont="1" applyBorder="1" applyAlignment="1">
      <alignment vertical="top"/>
    </xf>
    <xf numFmtId="167" fontId="13" fillId="3" borderId="5" xfId="0" applyNumberFormat="1" applyFont="1" applyFill="1" applyBorder="1" applyAlignment="1" applyProtection="1">
      <alignment vertical="top" wrapText="1"/>
      <protection locked="0"/>
    </xf>
    <xf numFmtId="2" fontId="14" fillId="6" borderId="7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quotePrefix="1" applyFont="1" applyFill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vertical="center"/>
      <protection locked="0"/>
    </xf>
    <xf numFmtId="0" fontId="13" fillId="2" borderId="2" xfId="0" quotePrefix="1" applyFont="1" applyFill="1" applyBorder="1" applyAlignment="1" applyProtection="1">
      <alignment horizontal="left" vertical="center"/>
      <protection locked="0"/>
    </xf>
  </cellXfs>
  <cellStyles count="3">
    <cellStyle name="20% — akcent 1" xfId="2" builtinId="30"/>
    <cellStyle name="Komórka zaznaczona" xfId="1" builtinId="23"/>
    <cellStyle name="Normalny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EE6FE"/>
      <color rgb="FF22D1FD"/>
      <color rgb="FF4CA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696188</xdr:colOff>
      <xdr:row>1</xdr:row>
      <xdr:rowOff>389282</xdr:rowOff>
    </xdr:from>
    <xdr:to>
      <xdr:col>16</xdr:col>
      <xdr:colOff>156618</xdr:colOff>
      <xdr:row>5</xdr:row>
      <xdr:rowOff>175786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4989AC-F338-45E5-B0B2-5674FA97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3623" y="588065"/>
          <a:ext cx="3154473" cy="9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72"/>
  <sheetViews>
    <sheetView showGridLines="0" tabSelected="1" zoomScale="115" zoomScaleNormal="115" workbookViewId="0">
      <selection activeCell="I18" sqref="I18"/>
    </sheetView>
  </sheetViews>
  <sheetFormatPr defaultColWidth="11.42578125" defaultRowHeight="12.75" outlineLevelRow="1" x14ac:dyDescent="0.2"/>
  <cols>
    <col min="1" max="1" width="2.5703125" style="3" customWidth="1"/>
    <col min="2" max="2" width="25.7109375" style="3" customWidth="1"/>
    <col min="3" max="3" width="10.7109375" style="3" customWidth="1"/>
    <col min="4" max="4" width="30.7109375" style="5" customWidth="1"/>
    <col min="5" max="5" width="21.42578125" style="3" customWidth="1"/>
    <col min="6" max="7" width="20.7109375" style="3" customWidth="1"/>
    <col min="8" max="8" width="10.7109375" style="1" customWidth="1"/>
    <col min="9" max="9" width="20.7109375" style="1" customWidth="1"/>
    <col min="10" max="10" width="22.140625" style="3" customWidth="1"/>
    <col min="11" max="15" width="10.7109375" style="3" customWidth="1"/>
    <col min="16" max="16" width="12.7109375" style="3" customWidth="1"/>
    <col min="17" max="17" width="10.7109375" style="3" customWidth="1"/>
    <col min="18" max="19" width="11.42578125" style="3"/>
    <col min="20" max="20" width="3.140625" style="3" customWidth="1"/>
    <col min="21" max="16384" width="11.42578125" style="3"/>
  </cols>
  <sheetData>
    <row r="1" spans="1:22" s="7" customFormat="1" ht="15.75" thickBot="1" x14ac:dyDescent="0.3">
      <c r="A1" s="38"/>
      <c r="B1" s="39"/>
      <c r="C1" s="39"/>
      <c r="D1" s="39"/>
      <c r="E1" s="39"/>
      <c r="F1" s="39"/>
      <c r="G1" s="39"/>
      <c r="H1" s="39"/>
      <c r="I1" s="39"/>
      <c r="J1" s="40"/>
      <c r="K1" s="40"/>
      <c r="L1" s="40"/>
      <c r="M1" s="40"/>
      <c r="N1" s="40"/>
      <c r="O1" s="40"/>
      <c r="P1" s="40"/>
      <c r="Q1" s="40"/>
      <c r="R1" s="37"/>
      <c r="S1" s="42"/>
      <c r="T1" s="42"/>
      <c r="U1" s="9"/>
      <c r="V1" s="9"/>
    </row>
    <row r="2" spans="1:22" s="7" customFormat="1" ht="37.5" customHeight="1" thickTop="1" thickBot="1" x14ac:dyDescent="0.3">
      <c r="A2" s="41"/>
      <c r="B2" s="13" t="s">
        <v>10</v>
      </c>
      <c r="C2" s="56" t="s">
        <v>12</v>
      </c>
      <c r="D2" s="51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10"/>
      <c r="R2" s="37"/>
      <c r="S2" s="42"/>
      <c r="T2" s="42"/>
      <c r="U2" s="9"/>
      <c r="V2" s="9"/>
    </row>
    <row r="3" spans="1:22" s="7" customFormat="1" ht="17.25" customHeight="1" outlineLevel="1" x14ac:dyDescent="0.25">
      <c r="A3" s="41"/>
      <c r="B3" s="14" t="s">
        <v>0</v>
      </c>
      <c r="C3" s="57" t="s">
        <v>13</v>
      </c>
      <c r="D3" s="15"/>
      <c r="E3" s="19"/>
      <c r="F3" s="20"/>
      <c r="G3" s="20"/>
      <c r="H3" s="20"/>
      <c r="I3" s="20"/>
      <c r="J3" s="21" t="s">
        <v>4</v>
      </c>
      <c r="K3" s="22">
        <v>1</v>
      </c>
      <c r="L3" s="23"/>
      <c r="M3" s="9"/>
      <c r="N3" s="9"/>
      <c r="O3" s="9"/>
      <c r="P3" s="9"/>
      <c r="Q3" s="11"/>
      <c r="R3" s="37"/>
      <c r="S3" s="42"/>
      <c r="T3" s="42"/>
      <c r="U3" s="9"/>
      <c r="V3" s="9"/>
    </row>
    <row r="4" spans="1:22" s="7" customFormat="1" ht="18.75" customHeight="1" outlineLevel="1" x14ac:dyDescent="0.25">
      <c r="A4" s="41"/>
      <c r="B4" s="14" t="s">
        <v>1</v>
      </c>
      <c r="C4" s="57" t="s">
        <v>14</v>
      </c>
      <c r="D4" s="15"/>
      <c r="E4" s="20"/>
      <c r="F4" s="20"/>
      <c r="G4" s="20"/>
      <c r="H4" s="20"/>
      <c r="I4" s="20"/>
      <c r="J4" s="24" t="s">
        <v>5</v>
      </c>
      <c r="K4" s="52">
        <f>SUM(P9:P70)</f>
        <v>0</v>
      </c>
      <c r="L4" s="23"/>
      <c r="M4" s="9"/>
      <c r="N4" s="9"/>
      <c r="O4" s="9"/>
      <c r="P4" s="9"/>
      <c r="Q4" s="11"/>
      <c r="R4" s="37"/>
      <c r="S4" s="42"/>
      <c r="T4" s="42"/>
      <c r="U4" s="9"/>
      <c r="V4" s="9"/>
    </row>
    <row r="5" spans="1:22" s="7" customFormat="1" ht="17.25" customHeight="1" outlineLevel="1" thickBot="1" x14ac:dyDescent="0.3">
      <c r="A5" s="41"/>
      <c r="B5" s="14" t="s">
        <v>11</v>
      </c>
      <c r="C5" s="58" t="s">
        <v>15</v>
      </c>
      <c r="D5" s="16"/>
      <c r="E5" s="20"/>
      <c r="F5" s="20"/>
      <c r="G5" s="20"/>
      <c r="H5" s="20"/>
      <c r="I5" s="20"/>
      <c r="J5" s="25" t="s">
        <v>9</v>
      </c>
      <c r="K5" s="53">
        <f>K4/K3</f>
        <v>0</v>
      </c>
      <c r="L5" s="23"/>
      <c r="M5" s="9"/>
      <c r="N5" s="9"/>
      <c r="O5" s="9"/>
      <c r="P5" s="9"/>
      <c r="Q5" s="11"/>
      <c r="R5" s="37"/>
      <c r="S5" s="42"/>
      <c r="T5" s="42"/>
      <c r="U5" s="9"/>
      <c r="V5" s="9"/>
    </row>
    <row r="6" spans="1:22" s="7" customFormat="1" ht="20.25" customHeight="1" outlineLevel="1" x14ac:dyDescent="0.25">
      <c r="A6" s="41"/>
      <c r="B6" s="33" t="s">
        <v>2</v>
      </c>
      <c r="C6" s="59" t="s">
        <v>16</v>
      </c>
      <c r="D6" s="59" t="s">
        <v>17</v>
      </c>
      <c r="E6" s="26"/>
      <c r="F6" s="26"/>
      <c r="G6" s="26"/>
      <c r="H6" s="26"/>
      <c r="I6" s="26"/>
      <c r="J6" s="23"/>
      <c r="K6" s="23"/>
      <c r="L6" s="23"/>
      <c r="M6" s="9"/>
      <c r="N6" s="9"/>
      <c r="O6" s="9"/>
      <c r="P6" s="9"/>
      <c r="Q6" s="11"/>
      <c r="R6" s="37"/>
      <c r="S6" s="42"/>
      <c r="T6" s="42"/>
      <c r="U6" s="9"/>
      <c r="V6" s="9"/>
    </row>
    <row r="7" spans="1:22" s="7" customFormat="1" ht="21.75" customHeight="1" outlineLevel="1" x14ac:dyDescent="0.25">
      <c r="A7" s="41"/>
      <c r="B7" s="14" t="s">
        <v>3</v>
      </c>
      <c r="C7" s="17">
        <f ca="1">TODAY()</f>
        <v>45111</v>
      </c>
      <c r="D7" s="18">
        <f ca="1">NOW()</f>
        <v>45111.78125428241</v>
      </c>
      <c r="E7" s="26"/>
      <c r="F7" s="26"/>
      <c r="G7" s="26"/>
      <c r="H7" s="26"/>
      <c r="I7" s="26"/>
      <c r="J7" s="23"/>
      <c r="K7" s="23"/>
      <c r="L7" s="23"/>
      <c r="M7" s="9"/>
      <c r="N7" s="9"/>
      <c r="O7" s="9"/>
      <c r="P7" s="9"/>
      <c r="Q7" s="12"/>
      <c r="R7" s="37"/>
      <c r="S7" s="42"/>
      <c r="T7" s="42"/>
      <c r="U7" s="9"/>
      <c r="V7" s="9"/>
    </row>
    <row r="8" spans="1:22" ht="40.5" customHeight="1" x14ac:dyDescent="0.2">
      <c r="A8" s="38"/>
      <c r="B8" s="55" t="s">
        <v>18</v>
      </c>
      <c r="C8" s="31" t="s">
        <v>81</v>
      </c>
      <c r="D8" s="31" t="s">
        <v>82</v>
      </c>
      <c r="E8" s="31" t="s">
        <v>145</v>
      </c>
      <c r="F8" s="31" t="s">
        <v>170</v>
      </c>
      <c r="G8" s="31" t="s">
        <v>180</v>
      </c>
      <c r="H8" s="31" t="s">
        <v>202</v>
      </c>
      <c r="I8" s="31" t="s">
        <v>207</v>
      </c>
      <c r="J8" s="31" t="s">
        <v>211</v>
      </c>
      <c r="K8" s="31" t="s">
        <v>212</v>
      </c>
      <c r="L8" s="31" t="s">
        <v>213</v>
      </c>
      <c r="M8" s="31" t="s">
        <v>214</v>
      </c>
      <c r="N8" s="31" t="s">
        <v>215</v>
      </c>
      <c r="O8" s="31" t="s">
        <v>6</v>
      </c>
      <c r="P8" s="31" t="s">
        <v>7</v>
      </c>
      <c r="Q8" s="32" t="s">
        <v>8</v>
      </c>
      <c r="R8" s="35"/>
      <c r="S8" s="35"/>
      <c r="T8" s="35"/>
      <c r="U8" s="35"/>
      <c r="V8" s="35"/>
    </row>
    <row r="9" spans="1:22" x14ac:dyDescent="0.2">
      <c r="A9" s="38"/>
      <c r="B9" s="47" t="s">
        <v>19</v>
      </c>
      <c r="C9" s="45">
        <v>1</v>
      </c>
      <c r="D9" s="43" t="s">
        <v>83</v>
      </c>
      <c r="E9" s="43" t="s">
        <v>146</v>
      </c>
      <c r="F9" s="43" t="s">
        <v>171</v>
      </c>
      <c r="G9" s="43" t="s">
        <v>181</v>
      </c>
      <c r="H9" s="43" t="s">
        <v>203</v>
      </c>
      <c r="I9" s="43"/>
      <c r="J9" s="43"/>
      <c r="K9" s="49"/>
      <c r="L9" s="49"/>
      <c r="M9" s="49"/>
      <c r="N9" s="49"/>
      <c r="O9" s="27">
        <f>C9*$K$3</f>
        <v>1</v>
      </c>
      <c r="P9" s="49">
        <f>IF(O9&lt;10, O9*K9, IF(O9&lt;100, O9*L9, IF(O9&lt;1000, O9*M9, O9*N9)))</f>
        <v>0</v>
      </c>
      <c r="Q9" s="28" t="e">
        <f>P9/$K$4</f>
        <v>#DIV/0!</v>
      </c>
      <c r="R9" s="35"/>
      <c r="S9" s="35"/>
      <c r="T9" s="35"/>
      <c r="U9" s="35"/>
      <c r="V9" s="35"/>
    </row>
    <row r="10" spans="1:22" ht="63.75" x14ac:dyDescent="0.2">
      <c r="A10" s="38"/>
      <c r="B10" s="48" t="s">
        <v>20</v>
      </c>
      <c r="C10" s="46">
        <v>21</v>
      </c>
      <c r="D10" s="44" t="s">
        <v>84</v>
      </c>
      <c r="E10" s="44" t="s">
        <v>147</v>
      </c>
      <c r="F10" s="44" t="s">
        <v>172</v>
      </c>
      <c r="G10" s="44" t="s">
        <v>182</v>
      </c>
      <c r="H10" s="44" t="s">
        <v>204</v>
      </c>
      <c r="I10" s="44"/>
      <c r="J10" s="44"/>
      <c r="K10" s="50"/>
      <c r="L10" s="50"/>
      <c r="M10" s="50"/>
      <c r="N10" s="50"/>
      <c r="O10" s="29">
        <f>C10*$K$3</f>
        <v>21</v>
      </c>
      <c r="P10" s="54">
        <f t="shared" ref="P10:P70" si="0">IF(O10&lt;10, O10*K10, IF(O10&lt;100, O10*L10, IF(O10&lt;1000, O10*M10, O10*N10)))</f>
        <v>0</v>
      </c>
      <c r="Q10" s="30" t="e">
        <f>P10/$K$4</f>
        <v>#DIV/0!</v>
      </c>
      <c r="R10" s="35"/>
      <c r="S10" s="35"/>
      <c r="T10" s="35"/>
      <c r="U10" s="35"/>
      <c r="V10" s="35"/>
    </row>
    <row r="11" spans="1:22" ht="25.5" x14ac:dyDescent="0.2">
      <c r="A11" s="38"/>
      <c r="B11" s="47" t="s">
        <v>21</v>
      </c>
      <c r="C11" s="45">
        <v>6</v>
      </c>
      <c r="D11" s="43" t="s">
        <v>85</v>
      </c>
      <c r="E11" s="43" t="s">
        <v>147</v>
      </c>
      <c r="F11" s="43" t="s">
        <v>172</v>
      </c>
      <c r="G11" s="43" t="s">
        <v>183</v>
      </c>
      <c r="H11" s="43" t="s">
        <v>204</v>
      </c>
      <c r="I11" s="43"/>
      <c r="J11" s="43"/>
      <c r="K11" s="49"/>
      <c r="L11" s="49"/>
      <c r="M11" s="49"/>
      <c r="N11" s="49"/>
      <c r="O11" s="27">
        <f>C11*$K$3</f>
        <v>6</v>
      </c>
      <c r="P11" s="49">
        <f>IF(O11&lt;10, O11*K11, IF(O11&lt;100, O11*L11, IF(O11&lt;1000, O11*M11, O11*N11)))</f>
        <v>0</v>
      </c>
      <c r="Q11" s="28" t="e">
        <f>P11/$K$4</f>
        <v>#DIV/0!</v>
      </c>
      <c r="R11" s="35"/>
      <c r="S11" s="35"/>
      <c r="T11" s="35"/>
      <c r="U11" s="35"/>
      <c r="V11" s="35"/>
    </row>
    <row r="12" spans="1:22" x14ac:dyDescent="0.2">
      <c r="A12" s="38"/>
      <c r="B12" s="48" t="s">
        <v>22</v>
      </c>
      <c r="C12" s="46">
        <v>4</v>
      </c>
      <c r="D12" s="44" t="s">
        <v>86</v>
      </c>
      <c r="E12" s="44" t="s">
        <v>147</v>
      </c>
      <c r="F12" s="44" t="s">
        <v>172</v>
      </c>
      <c r="G12" s="44" t="s">
        <v>183</v>
      </c>
      <c r="H12" s="44" t="s">
        <v>204</v>
      </c>
      <c r="I12" s="44"/>
      <c r="J12" s="44"/>
      <c r="K12" s="50"/>
      <c r="L12" s="50"/>
      <c r="M12" s="50"/>
      <c r="N12" s="50"/>
      <c r="O12" s="29">
        <f>C12*$K$3</f>
        <v>4</v>
      </c>
      <c r="P12" s="54">
        <f t="shared" ref="P12" si="1">IF(O12&lt;10, O12*K12, IF(O12&lt;100, O12*L12, IF(O12&lt;1000, O12*M12, O12*N12)))</f>
        <v>0</v>
      </c>
      <c r="Q12" s="30" t="e">
        <f>P12/$K$4</f>
        <v>#DIV/0!</v>
      </c>
      <c r="R12" s="35"/>
      <c r="S12" s="35"/>
      <c r="T12" s="35"/>
      <c r="U12" s="35"/>
      <c r="V12" s="35"/>
    </row>
    <row r="13" spans="1:22" ht="51" x14ac:dyDescent="0.2">
      <c r="A13" s="38"/>
      <c r="B13" s="47" t="s">
        <v>23</v>
      </c>
      <c r="C13" s="45">
        <v>17</v>
      </c>
      <c r="D13" s="43" t="s">
        <v>87</v>
      </c>
      <c r="E13" s="43" t="s">
        <v>147</v>
      </c>
      <c r="F13" s="43" t="s">
        <v>172</v>
      </c>
      <c r="G13" s="43" t="s">
        <v>183</v>
      </c>
      <c r="H13" s="43" t="s">
        <v>204</v>
      </c>
      <c r="I13" s="43"/>
      <c r="J13" s="43"/>
      <c r="K13" s="49"/>
      <c r="L13" s="49"/>
      <c r="M13" s="49"/>
      <c r="N13" s="49"/>
      <c r="O13" s="27">
        <f>C13*$K$3</f>
        <v>17</v>
      </c>
      <c r="P13" s="49">
        <f>IF(O13&lt;10, O13*K13, IF(O13&lt;100, O13*L13, IF(O13&lt;1000, O13*M13, O13*N13)))</f>
        <v>0</v>
      </c>
      <c r="Q13" s="28" t="e">
        <f>P13/$K$4</f>
        <v>#DIV/0!</v>
      </c>
      <c r="R13" s="35"/>
      <c r="S13" s="35"/>
      <c r="T13" s="35"/>
      <c r="U13" s="35"/>
      <c r="V13" s="35"/>
    </row>
    <row r="14" spans="1:22" x14ac:dyDescent="0.2">
      <c r="A14" s="38"/>
      <c r="B14" s="48" t="s">
        <v>24</v>
      </c>
      <c r="C14" s="46">
        <v>3</v>
      </c>
      <c r="D14" s="44" t="s">
        <v>88</v>
      </c>
      <c r="E14" s="44" t="s">
        <v>148</v>
      </c>
      <c r="F14" s="44" t="s">
        <v>172</v>
      </c>
      <c r="G14" s="44" t="s">
        <v>184</v>
      </c>
      <c r="H14" s="44" t="s">
        <v>204</v>
      </c>
      <c r="I14" s="44" t="s">
        <v>208</v>
      </c>
      <c r="J14" s="44" t="s">
        <v>209</v>
      </c>
      <c r="K14" s="50"/>
      <c r="L14" s="50"/>
      <c r="M14" s="50"/>
      <c r="N14" s="50"/>
      <c r="O14" s="29">
        <f>C14*$K$3</f>
        <v>3</v>
      </c>
      <c r="P14" s="54">
        <f t="shared" ref="P14:P16" si="2">IF(O14&lt;10, O14*K14, IF(O14&lt;100, O14*L14, IF(O14&lt;1000, O14*M14, O14*N14)))</f>
        <v>0</v>
      </c>
      <c r="Q14" s="30" t="e">
        <f>P14/$K$4</f>
        <v>#DIV/0!</v>
      </c>
      <c r="R14" s="35"/>
      <c r="S14" s="35"/>
      <c r="T14" s="35"/>
      <c r="U14" s="35"/>
      <c r="V14" s="35"/>
    </row>
    <row r="15" spans="1:22" ht="25.5" x14ac:dyDescent="0.2">
      <c r="A15" s="38"/>
      <c r="B15" s="47" t="s">
        <v>25</v>
      </c>
      <c r="C15" s="45">
        <v>6</v>
      </c>
      <c r="D15" s="43" t="s">
        <v>89</v>
      </c>
      <c r="E15" s="43" t="s">
        <v>147</v>
      </c>
      <c r="F15" s="43" t="s">
        <v>172</v>
      </c>
      <c r="G15" s="43" t="s">
        <v>183</v>
      </c>
      <c r="H15" s="43" t="s">
        <v>204</v>
      </c>
      <c r="I15" s="43"/>
      <c r="J15" s="43"/>
      <c r="K15" s="49"/>
      <c r="L15" s="49"/>
      <c r="M15" s="49"/>
      <c r="N15" s="49"/>
      <c r="O15" s="27">
        <f>C15*$K$3</f>
        <v>6</v>
      </c>
      <c r="P15" s="49">
        <f>IF(O15&lt;10, O15*K15, IF(O15&lt;100, O15*L15, IF(O15&lt;1000, O15*M15, O15*N15)))</f>
        <v>0</v>
      </c>
      <c r="Q15" s="28" t="e">
        <f>P15/$K$4</f>
        <v>#DIV/0!</v>
      </c>
      <c r="R15" s="35"/>
      <c r="S15" s="35"/>
      <c r="T15" s="35"/>
      <c r="U15" s="35"/>
      <c r="V15" s="35"/>
    </row>
    <row r="16" spans="1:22" x14ac:dyDescent="0.2">
      <c r="A16" s="38"/>
      <c r="B16" s="48" t="s">
        <v>26</v>
      </c>
      <c r="C16" s="46">
        <v>4</v>
      </c>
      <c r="D16" s="44" t="s">
        <v>90</v>
      </c>
      <c r="E16" s="44" t="s">
        <v>147</v>
      </c>
      <c r="F16" s="44" t="s">
        <v>172</v>
      </c>
      <c r="G16" s="44" t="s">
        <v>183</v>
      </c>
      <c r="H16" s="44" t="s">
        <v>204</v>
      </c>
      <c r="I16" s="44"/>
      <c r="J16" s="44"/>
      <c r="K16" s="50"/>
      <c r="L16" s="50"/>
      <c r="M16" s="50"/>
      <c r="N16" s="50"/>
      <c r="O16" s="29">
        <f>C16*$K$3</f>
        <v>4</v>
      </c>
      <c r="P16" s="54">
        <f t="shared" ref="P16" si="3">IF(O16&lt;10, O16*K16, IF(O16&lt;100, O16*L16, IF(O16&lt;1000, O16*M16, O16*N16)))</f>
        <v>0</v>
      </c>
      <c r="Q16" s="30" t="e">
        <f>P16/$K$4</f>
        <v>#DIV/0!</v>
      </c>
      <c r="R16" s="35"/>
      <c r="S16" s="35"/>
      <c r="T16" s="35"/>
      <c r="U16" s="35"/>
      <c r="V16" s="35"/>
    </row>
    <row r="17" spans="1:22" x14ac:dyDescent="0.2">
      <c r="A17" s="38"/>
      <c r="B17" s="47" t="s">
        <v>27</v>
      </c>
      <c r="C17" s="45">
        <v>4</v>
      </c>
      <c r="D17" s="43" t="s">
        <v>91</v>
      </c>
      <c r="E17" s="43" t="s">
        <v>147</v>
      </c>
      <c r="F17" s="43" t="s">
        <v>172</v>
      </c>
      <c r="G17" s="43" t="s">
        <v>183</v>
      </c>
      <c r="H17" s="43" t="s">
        <v>204</v>
      </c>
      <c r="I17" s="43" t="s">
        <v>209</v>
      </c>
      <c r="J17" s="43" t="s">
        <v>209</v>
      </c>
      <c r="K17" s="49"/>
      <c r="L17" s="49"/>
      <c r="M17" s="49"/>
      <c r="N17" s="49"/>
      <c r="O17" s="27">
        <f>C17*$K$3</f>
        <v>4</v>
      </c>
      <c r="P17" s="49">
        <f>IF(O17&lt;10, O17*K17, IF(O17&lt;100, O17*L17, IF(O17&lt;1000, O17*M17, O17*N17)))</f>
        <v>0</v>
      </c>
      <c r="Q17" s="28" t="e">
        <f>P17/$K$4</f>
        <v>#DIV/0!</v>
      </c>
      <c r="R17" s="35"/>
      <c r="S17" s="35"/>
      <c r="T17" s="35"/>
      <c r="U17" s="35"/>
      <c r="V17" s="35"/>
    </row>
    <row r="18" spans="1:22" x14ac:dyDescent="0.2">
      <c r="A18" s="38"/>
      <c r="B18" s="48" t="s">
        <v>28</v>
      </c>
      <c r="C18" s="46">
        <v>2</v>
      </c>
      <c r="D18" s="44" t="s">
        <v>92</v>
      </c>
      <c r="E18" s="44" t="s">
        <v>147</v>
      </c>
      <c r="F18" s="44" t="s">
        <v>172</v>
      </c>
      <c r="G18" s="44" t="s">
        <v>183</v>
      </c>
      <c r="H18" s="44" t="s">
        <v>204</v>
      </c>
      <c r="I18" s="44"/>
      <c r="J18" s="44"/>
      <c r="K18" s="50"/>
      <c r="L18" s="50"/>
      <c r="M18" s="50"/>
      <c r="N18" s="50"/>
      <c r="O18" s="29">
        <f>C18*$K$3</f>
        <v>2</v>
      </c>
      <c r="P18" s="54">
        <f t="shared" ref="P18:P24" si="4">IF(O18&lt;10, O18*K18, IF(O18&lt;100, O18*L18, IF(O18&lt;1000, O18*M18, O18*N18)))</f>
        <v>0</v>
      </c>
      <c r="Q18" s="30" t="e">
        <f>P18/$K$4</f>
        <v>#DIV/0!</v>
      </c>
      <c r="R18" s="35"/>
      <c r="S18" s="35"/>
      <c r="T18" s="35"/>
      <c r="U18" s="35"/>
      <c r="V18" s="35"/>
    </row>
    <row r="19" spans="1:22" ht="25.5" x14ac:dyDescent="0.2">
      <c r="A19" s="38"/>
      <c r="B19" s="47" t="s">
        <v>29</v>
      </c>
      <c r="C19" s="45">
        <v>6</v>
      </c>
      <c r="D19" s="43" t="s">
        <v>93</v>
      </c>
      <c r="E19" s="43" t="s">
        <v>147</v>
      </c>
      <c r="F19" s="43" t="s">
        <v>172</v>
      </c>
      <c r="G19" s="43" t="s">
        <v>183</v>
      </c>
      <c r="H19" s="43" t="s">
        <v>204</v>
      </c>
      <c r="I19" s="43"/>
      <c r="J19" s="43"/>
      <c r="K19" s="49"/>
      <c r="L19" s="49"/>
      <c r="M19" s="49"/>
      <c r="N19" s="49"/>
      <c r="O19" s="27">
        <f>C19*$K$3</f>
        <v>6</v>
      </c>
      <c r="P19" s="49">
        <f>IF(O19&lt;10, O19*K19, IF(O19&lt;100, O19*L19, IF(O19&lt;1000, O19*M19, O19*N19)))</f>
        <v>0</v>
      </c>
      <c r="Q19" s="28" t="e">
        <f>P19/$K$4</f>
        <v>#DIV/0!</v>
      </c>
      <c r="R19" s="35"/>
      <c r="S19" s="35"/>
      <c r="T19" s="35"/>
      <c r="U19" s="35"/>
      <c r="V19" s="35"/>
    </row>
    <row r="20" spans="1:22" x14ac:dyDescent="0.2">
      <c r="A20" s="38"/>
      <c r="B20" s="48" t="s">
        <v>30</v>
      </c>
      <c r="C20" s="46">
        <v>3</v>
      </c>
      <c r="D20" s="44" t="s">
        <v>94</v>
      </c>
      <c r="E20" s="44" t="s">
        <v>147</v>
      </c>
      <c r="F20" s="44" t="s">
        <v>172</v>
      </c>
      <c r="G20" s="44" t="s">
        <v>183</v>
      </c>
      <c r="H20" s="44" t="s">
        <v>204</v>
      </c>
      <c r="I20" s="44"/>
      <c r="J20" s="44"/>
      <c r="K20" s="50"/>
      <c r="L20" s="50"/>
      <c r="M20" s="50"/>
      <c r="N20" s="50"/>
      <c r="O20" s="29">
        <f>C20*$K$3</f>
        <v>3</v>
      </c>
      <c r="P20" s="54">
        <f t="shared" ref="P20" si="5">IF(O20&lt;10, O20*K20, IF(O20&lt;100, O20*L20, IF(O20&lt;1000, O20*M20, O20*N20)))</f>
        <v>0</v>
      </c>
      <c r="Q20" s="30" t="e">
        <f>P20/$K$4</f>
        <v>#DIV/0!</v>
      </c>
      <c r="R20" s="35"/>
      <c r="S20" s="35"/>
      <c r="T20" s="35"/>
      <c r="U20" s="35"/>
      <c r="V20" s="35"/>
    </row>
    <row r="21" spans="1:22" x14ac:dyDescent="0.2">
      <c r="A21" s="38"/>
      <c r="B21" s="47" t="s">
        <v>31</v>
      </c>
      <c r="C21" s="45">
        <v>2</v>
      </c>
      <c r="D21" s="43" t="s">
        <v>95</v>
      </c>
      <c r="E21" s="43" t="s">
        <v>147</v>
      </c>
      <c r="F21" s="43" t="s">
        <v>172</v>
      </c>
      <c r="G21" s="43" t="s">
        <v>183</v>
      </c>
      <c r="H21" s="43" t="s">
        <v>204</v>
      </c>
      <c r="I21" s="43"/>
      <c r="J21" s="43"/>
      <c r="K21" s="49"/>
      <c r="L21" s="49"/>
      <c r="M21" s="49"/>
      <c r="N21" s="49"/>
      <c r="O21" s="27">
        <f>C21*$K$3</f>
        <v>2</v>
      </c>
      <c r="P21" s="49">
        <f>IF(O21&lt;10, O21*K21, IF(O21&lt;100, O21*L21, IF(O21&lt;1000, O21*M21, O21*N21)))</f>
        <v>0</v>
      </c>
      <c r="Q21" s="28" t="e">
        <f>P21/$K$4</f>
        <v>#DIV/0!</v>
      </c>
      <c r="R21" s="35"/>
      <c r="S21" s="35"/>
      <c r="T21" s="35"/>
      <c r="U21" s="35"/>
      <c r="V21" s="35"/>
    </row>
    <row r="22" spans="1:22" x14ac:dyDescent="0.2">
      <c r="A22" s="38"/>
      <c r="B22" s="48" t="s">
        <v>32</v>
      </c>
      <c r="C22" s="46">
        <v>1</v>
      </c>
      <c r="D22" s="44" t="s">
        <v>96</v>
      </c>
      <c r="E22" s="44" t="s">
        <v>148</v>
      </c>
      <c r="F22" s="44" t="s">
        <v>172</v>
      </c>
      <c r="G22" s="44" t="s">
        <v>183</v>
      </c>
      <c r="H22" s="44" t="s">
        <v>204</v>
      </c>
      <c r="I22" s="44"/>
      <c r="J22" s="44"/>
      <c r="K22" s="50"/>
      <c r="L22" s="50"/>
      <c r="M22" s="50"/>
      <c r="N22" s="50"/>
      <c r="O22" s="29">
        <f>C22*$K$3</f>
        <v>1</v>
      </c>
      <c r="P22" s="54">
        <f t="shared" ref="P22:P24" si="6">IF(O22&lt;10, O22*K22, IF(O22&lt;100, O22*L22, IF(O22&lt;1000, O22*M22, O22*N22)))</f>
        <v>0</v>
      </c>
      <c r="Q22" s="30" t="e">
        <f>P22/$K$4</f>
        <v>#DIV/0!</v>
      </c>
      <c r="R22" s="35"/>
      <c r="S22" s="35"/>
      <c r="T22" s="35"/>
      <c r="U22" s="35"/>
      <c r="V22" s="35"/>
    </row>
    <row r="23" spans="1:22" x14ac:dyDescent="0.2">
      <c r="A23" s="38"/>
      <c r="B23" s="47" t="s">
        <v>33</v>
      </c>
      <c r="C23" s="45">
        <v>2</v>
      </c>
      <c r="D23" s="43" t="s">
        <v>97</v>
      </c>
      <c r="E23" s="43" t="s">
        <v>147</v>
      </c>
      <c r="F23" s="43" t="s">
        <v>172</v>
      </c>
      <c r="G23" s="43" t="s">
        <v>183</v>
      </c>
      <c r="H23" s="43" t="s">
        <v>204</v>
      </c>
      <c r="I23" s="43"/>
      <c r="J23" s="43"/>
      <c r="K23" s="49"/>
      <c r="L23" s="49"/>
      <c r="M23" s="49"/>
      <c r="N23" s="49"/>
      <c r="O23" s="27">
        <f>C23*$K$3</f>
        <v>2</v>
      </c>
      <c r="P23" s="49">
        <f>IF(O23&lt;10, O23*K23, IF(O23&lt;100, O23*L23, IF(O23&lt;1000, O23*M23, O23*N23)))</f>
        <v>0</v>
      </c>
      <c r="Q23" s="28" t="e">
        <f>P23/$K$4</f>
        <v>#DIV/0!</v>
      </c>
      <c r="R23" s="35"/>
      <c r="S23" s="35"/>
      <c r="T23" s="35"/>
      <c r="U23" s="35"/>
      <c r="V23" s="35"/>
    </row>
    <row r="24" spans="1:22" x14ac:dyDescent="0.2">
      <c r="A24" s="38"/>
      <c r="B24" s="48" t="s">
        <v>34</v>
      </c>
      <c r="C24" s="46">
        <v>1</v>
      </c>
      <c r="D24" s="44" t="s">
        <v>98</v>
      </c>
      <c r="E24" s="44" t="s">
        <v>147</v>
      </c>
      <c r="F24" s="44" t="s">
        <v>172</v>
      </c>
      <c r="G24" s="44" t="s">
        <v>183</v>
      </c>
      <c r="H24" s="44" t="s">
        <v>204</v>
      </c>
      <c r="I24" s="44"/>
      <c r="J24" s="44"/>
      <c r="K24" s="50"/>
      <c r="L24" s="50"/>
      <c r="M24" s="50"/>
      <c r="N24" s="50"/>
      <c r="O24" s="29">
        <f>C24*$K$3</f>
        <v>1</v>
      </c>
      <c r="P24" s="54">
        <f t="shared" ref="P24" si="7">IF(O24&lt;10, O24*K24, IF(O24&lt;100, O24*L24, IF(O24&lt;1000, O24*M24, O24*N24)))</f>
        <v>0</v>
      </c>
      <c r="Q24" s="30" t="e">
        <f>P24/$K$4</f>
        <v>#DIV/0!</v>
      </c>
      <c r="R24" s="35"/>
      <c r="S24" s="35"/>
      <c r="T24" s="35"/>
      <c r="U24" s="35"/>
      <c r="V24" s="35"/>
    </row>
    <row r="25" spans="1:22" x14ac:dyDescent="0.2">
      <c r="A25" s="38"/>
      <c r="B25" s="47" t="s">
        <v>35</v>
      </c>
      <c r="C25" s="45">
        <v>2</v>
      </c>
      <c r="D25" s="43" t="s">
        <v>99</v>
      </c>
      <c r="E25" s="43" t="s">
        <v>149</v>
      </c>
      <c r="F25" s="43" t="s">
        <v>172</v>
      </c>
      <c r="G25" s="43" t="s">
        <v>184</v>
      </c>
      <c r="H25" s="43" t="s">
        <v>204</v>
      </c>
      <c r="I25" s="43"/>
      <c r="J25" s="43"/>
      <c r="K25" s="49"/>
      <c r="L25" s="49"/>
      <c r="M25" s="49"/>
      <c r="N25" s="49"/>
      <c r="O25" s="27">
        <f>C25*$K$3</f>
        <v>2</v>
      </c>
      <c r="P25" s="49">
        <f>IF(O25&lt;10, O25*K25, IF(O25&lt;100, O25*L25, IF(O25&lt;1000, O25*M25, O25*N25)))</f>
        <v>0</v>
      </c>
      <c r="Q25" s="28" t="e">
        <f>P25/$K$4</f>
        <v>#DIV/0!</v>
      </c>
      <c r="R25" s="35"/>
      <c r="S25" s="35"/>
      <c r="T25" s="35"/>
      <c r="U25" s="35"/>
      <c r="V25" s="35"/>
    </row>
    <row r="26" spans="1:22" x14ac:dyDescent="0.2">
      <c r="A26" s="38"/>
      <c r="B26" s="48" t="s">
        <v>36</v>
      </c>
      <c r="C26" s="46">
        <v>1</v>
      </c>
      <c r="D26" s="44" t="s">
        <v>100</v>
      </c>
      <c r="E26" s="44" t="s">
        <v>149</v>
      </c>
      <c r="F26" s="44" t="s">
        <v>172</v>
      </c>
      <c r="G26" s="44" t="s">
        <v>183</v>
      </c>
      <c r="H26" s="44" t="s">
        <v>204</v>
      </c>
      <c r="I26" s="44"/>
      <c r="J26" s="44"/>
      <c r="K26" s="50"/>
      <c r="L26" s="50"/>
      <c r="M26" s="50"/>
      <c r="N26" s="50"/>
      <c r="O26" s="29">
        <f>C26*$K$3</f>
        <v>1</v>
      </c>
      <c r="P26" s="54">
        <f t="shared" ref="P26:P40" si="8">IF(O26&lt;10, O26*K26, IF(O26&lt;100, O26*L26, IF(O26&lt;1000, O26*M26, O26*N26)))</f>
        <v>0</v>
      </c>
      <c r="Q26" s="30" t="e">
        <f>P26/$K$4</f>
        <v>#DIV/0!</v>
      </c>
      <c r="R26" s="35"/>
      <c r="S26" s="35"/>
      <c r="T26" s="35"/>
      <c r="U26" s="35"/>
      <c r="V26" s="35"/>
    </row>
    <row r="27" spans="1:22" x14ac:dyDescent="0.2">
      <c r="A27" s="38"/>
      <c r="B27" s="47" t="s">
        <v>37</v>
      </c>
      <c r="C27" s="45">
        <v>2</v>
      </c>
      <c r="D27" s="43" t="s">
        <v>101</v>
      </c>
      <c r="E27" s="43" t="s">
        <v>147</v>
      </c>
      <c r="F27" s="43" t="s">
        <v>172</v>
      </c>
      <c r="G27" s="43" t="s">
        <v>182</v>
      </c>
      <c r="H27" s="43" t="s">
        <v>204</v>
      </c>
      <c r="I27" s="43"/>
      <c r="J27" s="43"/>
      <c r="K27" s="49"/>
      <c r="L27" s="49"/>
      <c r="M27" s="49"/>
      <c r="N27" s="49"/>
      <c r="O27" s="27">
        <f>C27*$K$3</f>
        <v>2</v>
      </c>
      <c r="P27" s="49">
        <f>IF(O27&lt;10, O27*K27, IF(O27&lt;100, O27*L27, IF(O27&lt;1000, O27*M27, O27*N27)))</f>
        <v>0</v>
      </c>
      <c r="Q27" s="28" t="e">
        <f>P27/$K$4</f>
        <v>#DIV/0!</v>
      </c>
      <c r="R27" s="35"/>
      <c r="S27" s="35"/>
      <c r="T27" s="35"/>
      <c r="U27" s="35"/>
      <c r="V27" s="35"/>
    </row>
    <row r="28" spans="1:22" x14ac:dyDescent="0.2">
      <c r="A28" s="38"/>
      <c r="B28" s="48" t="s">
        <v>38</v>
      </c>
      <c r="C28" s="46">
        <v>1</v>
      </c>
      <c r="D28" s="44" t="s">
        <v>102</v>
      </c>
      <c r="E28" s="44" t="s">
        <v>150</v>
      </c>
      <c r="F28" s="44" t="s">
        <v>173</v>
      </c>
      <c r="G28" s="44" t="s">
        <v>185</v>
      </c>
      <c r="H28" s="44" t="s">
        <v>204</v>
      </c>
      <c r="I28" s="44"/>
      <c r="J28" s="44"/>
      <c r="K28" s="50"/>
      <c r="L28" s="50"/>
      <c r="M28" s="50"/>
      <c r="N28" s="50"/>
      <c r="O28" s="29">
        <f>C28*$K$3</f>
        <v>1</v>
      </c>
      <c r="P28" s="54">
        <f t="shared" ref="P28" si="9">IF(O28&lt;10, O28*K28, IF(O28&lt;100, O28*L28, IF(O28&lt;1000, O28*M28, O28*N28)))</f>
        <v>0</v>
      </c>
      <c r="Q28" s="30" t="e">
        <f>P28/$K$4</f>
        <v>#DIV/0!</v>
      </c>
      <c r="R28" s="35"/>
      <c r="S28" s="35"/>
      <c r="T28" s="35"/>
      <c r="U28" s="35"/>
      <c r="V28" s="35"/>
    </row>
    <row r="29" spans="1:22" x14ac:dyDescent="0.2">
      <c r="A29" s="38"/>
      <c r="B29" s="47" t="s">
        <v>39</v>
      </c>
      <c r="C29" s="45">
        <v>2</v>
      </c>
      <c r="D29" s="43" t="s">
        <v>103</v>
      </c>
      <c r="E29" s="43" t="s">
        <v>151</v>
      </c>
      <c r="F29" s="43" t="s">
        <v>173</v>
      </c>
      <c r="G29" s="43" t="s">
        <v>186</v>
      </c>
      <c r="H29" s="43" t="s">
        <v>204</v>
      </c>
      <c r="I29" s="43" t="s">
        <v>209</v>
      </c>
      <c r="J29" s="43" t="s">
        <v>209</v>
      </c>
      <c r="K29" s="49"/>
      <c r="L29" s="49"/>
      <c r="M29" s="49"/>
      <c r="N29" s="49"/>
      <c r="O29" s="27">
        <f>C29*$K$3</f>
        <v>2</v>
      </c>
      <c r="P29" s="49">
        <f>IF(O29&lt;10, O29*K29, IF(O29&lt;100, O29*L29, IF(O29&lt;1000, O29*M29, O29*N29)))</f>
        <v>0</v>
      </c>
      <c r="Q29" s="28" t="e">
        <f>P29/$K$4</f>
        <v>#DIV/0!</v>
      </c>
      <c r="R29" s="35"/>
      <c r="S29" s="35"/>
      <c r="T29" s="35"/>
      <c r="U29" s="35"/>
      <c r="V29" s="35"/>
    </row>
    <row r="30" spans="1:22" x14ac:dyDescent="0.2">
      <c r="A30" s="38"/>
      <c r="B30" s="48" t="s">
        <v>40</v>
      </c>
      <c r="C30" s="46">
        <v>2</v>
      </c>
      <c r="D30" s="44" t="s">
        <v>104</v>
      </c>
      <c r="E30" s="44" t="s">
        <v>152</v>
      </c>
      <c r="F30" s="44" t="s">
        <v>174</v>
      </c>
      <c r="G30" s="44" t="s">
        <v>187</v>
      </c>
      <c r="H30" s="44" t="s">
        <v>204</v>
      </c>
      <c r="I30" s="44"/>
      <c r="J30" s="44"/>
      <c r="K30" s="50"/>
      <c r="L30" s="50"/>
      <c r="M30" s="50"/>
      <c r="N30" s="50"/>
      <c r="O30" s="29">
        <f>C30*$K$3</f>
        <v>2</v>
      </c>
      <c r="P30" s="54">
        <f t="shared" ref="P30:P32" si="10">IF(O30&lt;10, O30*K30, IF(O30&lt;100, O30*L30, IF(O30&lt;1000, O30*M30, O30*N30)))</f>
        <v>0</v>
      </c>
      <c r="Q30" s="30" t="e">
        <f>P30/$K$4</f>
        <v>#DIV/0!</v>
      </c>
      <c r="R30" s="35"/>
      <c r="S30" s="35"/>
      <c r="T30" s="35"/>
      <c r="U30" s="35"/>
      <c r="V30" s="35"/>
    </row>
    <row r="31" spans="1:22" x14ac:dyDescent="0.2">
      <c r="A31" s="38"/>
      <c r="B31" s="47" t="s">
        <v>41</v>
      </c>
      <c r="C31" s="45">
        <v>1</v>
      </c>
      <c r="D31" s="43" t="s">
        <v>105</v>
      </c>
      <c r="E31" s="43" t="s">
        <v>153</v>
      </c>
      <c r="F31" s="43" t="s">
        <v>174</v>
      </c>
      <c r="G31" s="43" t="s">
        <v>187</v>
      </c>
      <c r="H31" s="43" t="s">
        <v>204</v>
      </c>
      <c r="I31" s="43"/>
      <c r="J31" s="43"/>
      <c r="K31" s="49"/>
      <c r="L31" s="49"/>
      <c r="M31" s="49"/>
      <c r="N31" s="49"/>
      <c r="O31" s="27">
        <f>C31*$K$3</f>
        <v>1</v>
      </c>
      <c r="P31" s="49">
        <f>IF(O31&lt;10, O31*K31, IF(O31&lt;100, O31*L31, IF(O31&lt;1000, O31*M31, O31*N31)))</f>
        <v>0</v>
      </c>
      <c r="Q31" s="28" t="e">
        <f>P31/$K$4</f>
        <v>#DIV/0!</v>
      </c>
      <c r="R31" s="35"/>
      <c r="S31" s="35"/>
      <c r="T31" s="35"/>
      <c r="U31" s="35"/>
      <c r="V31" s="35"/>
    </row>
    <row r="32" spans="1:22" x14ac:dyDescent="0.2">
      <c r="A32" s="38"/>
      <c r="B32" s="48" t="s">
        <v>42</v>
      </c>
      <c r="C32" s="46">
        <v>1</v>
      </c>
      <c r="D32" s="44" t="s">
        <v>106</v>
      </c>
      <c r="E32" s="44" t="s">
        <v>154</v>
      </c>
      <c r="F32" s="44" t="s">
        <v>174</v>
      </c>
      <c r="G32" s="44" t="s">
        <v>188</v>
      </c>
      <c r="H32" s="44" t="s">
        <v>205</v>
      </c>
      <c r="I32" s="44"/>
      <c r="J32" s="44"/>
      <c r="K32" s="50"/>
      <c r="L32" s="50"/>
      <c r="M32" s="50"/>
      <c r="N32" s="50"/>
      <c r="O32" s="29">
        <f>C32*$K$3</f>
        <v>1</v>
      </c>
      <c r="P32" s="54">
        <f t="shared" ref="P32" si="11">IF(O32&lt;10, O32*K32, IF(O32&lt;100, O32*L32, IF(O32&lt;1000, O32*M32, O32*N32)))</f>
        <v>0</v>
      </c>
      <c r="Q32" s="30" t="e">
        <f>P32/$K$4</f>
        <v>#DIV/0!</v>
      </c>
      <c r="R32" s="35"/>
      <c r="S32" s="35"/>
      <c r="T32" s="35"/>
      <c r="U32" s="35"/>
      <c r="V32" s="35"/>
    </row>
    <row r="33" spans="1:22" x14ac:dyDescent="0.2">
      <c r="A33" s="38"/>
      <c r="B33" s="47" t="s">
        <v>43</v>
      </c>
      <c r="C33" s="45">
        <v>2</v>
      </c>
      <c r="D33" s="43" t="s">
        <v>107</v>
      </c>
      <c r="E33" s="43" t="s">
        <v>155</v>
      </c>
      <c r="F33" s="43" t="s">
        <v>174</v>
      </c>
      <c r="G33" s="43" t="s">
        <v>188</v>
      </c>
      <c r="H33" s="43" t="s">
        <v>206</v>
      </c>
      <c r="I33" s="43" t="s">
        <v>209</v>
      </c>
      <c r="J33" s="43" t="s">
        <v>209</v>
      </c>
      <c r="K33" s="49"/>
      <c r="L33" s="49"/>
      <c r="M33" s="49"/>
      <c r="N33" s="49"/>
      <c r="O33" s="27">
        <f>C33*$K$3</f>
        <v>2</v>
      </c>
      <c r="P33" s="49">
        <f>IF(O33&lt;10, O33*K33, IF(O33&lt;100, O33*L33, IF(O33&lt;1000, O33*M33, O33*N33)))</f>
        <v>0</v>
      </c>
      <c r="Q33" s="28" t="e">
        <f>P33/$K$4</f>
        <v>#DIV/0!</v>
      </c>
      <c r="R33" s="35"/>
      <c r="S33" s="35"/>
      <c r="T33" s="35"/>
      <c r="U33" s="35"/>
      <c r="V33" s="35"/>
    </row>
    <row r="34" spans="1:22" x14ac:dyDescent="0.2">
      <c r="A34" s="38"/>
      <c r="B34" s="48" t="s">
        <v>44</v>
      </c>
      <c r="C34" s="46">
        <v>2</v>
      </c>
      <c r="D34" s="44" t="s">
        <v>108</v>
      </c>
      <c r="E34" s="44" t="s">
        <v>156</v>
      </c>
      <c r="F34" s="44" t="s">
        <v>174</v>
      </c>
      <c r="G34" s="44" t="s">
        <v>188</v>
      </c>
      <c r="H34" s="44" t="s">
        <v>206</v>
      </c>
      <c r="I34" s="44" t="s">
        <v>209</v>
      </c>
      <c r="J34" s="44" t="s">
        <v>209</v>
      </c>
      <c r="K34" s="50"/>
      <c r="L34" s="50"/>
      <c r="M34" s="50"/>
      <c r="N34" s="50"/>
      <c r="O34" s="29">
        <f>C34*$K$3</f>
        <v>2</v>
      </c>
      <c r="P34" s="54">
        <f t="shared" ref="P34:P40" si="12">IF(O34&lt;10, O34*K34, IF(O34&lt;100, O34*L34, IF(O34&lt;1000, O34*M34, O34*N34)))</f>
        <v>0</v>
      </c>
      <c r="Q34" s="30" t="e">
        <f>P34/$K$4</f>
        <v>#DIV/0!</v>
      </c>
      <c r="R34" s="35"/>
      <c r="S34" s="35"/>
      <c r="T34" s="35"/>
      <c r="U34" s="35"/>
      <c r="V34" s="35"/>
    </row>
    <row r="35" spans="1:22" x14ac:dyDescent="0.2">
      <c r="A35" s="38"/>
      <c r="B35" s="47" t="s">
        <v>45</v>
      </c>
      <c r="C35" s="45">
        <v>2</v>
      </c>
      <c r="D35" s="43" t="s">
        <v>109</v>
      </c>
      <c r="E35" s="43" t="s">
        <v>156</v>
      </c>
      <c r="F35" s="43" t="s">
        <v>174</v>
      </c>
      <c r="G35" s="43" t="s">
        <v>188</v>
      </c>
      <c r="H35" s="43" t="s">
        <v>206</v>
      </c>
      <c r="I35" s="43" t="s">
        <v>209</v>
      </c>
      <c r="J35" s="43" t="s">
        <v>209</v>
      </c>
      <c r="K35" s="49"/>
      <c r="L35" s="49"/>
      <c r="M35" s="49"/>
      <c r="N35" s="49"/>
      <c r="O35" s="27">
        <f>C35*$K$3</f>
        <v>2</v>
      </c>
      <c r="P35" s="49">
        <f>IF(O35&lt;10, O35*K35, IF(O35&lt;100, O35*L35, IF(O35&lt;1000, O35*M35, O35*N35)))</f>
        <v>0</v>
      </c>
      <c r="Q35" s="28" t="e">
        <f>P35/$K$4</f>
        <v>#DIV/0!</v>
      </c>
      <c r="R35" s="35"/>
      <c r="S35" s="35"/>
      <c r="T35" s="35"/>
      <c r="U35" s="35"/>
      <c r="V35" s="35"/>
    </row>
    <row r="36" spans="1:22" x14ac:dyDescent="0.2">
      <c r="A36" s="38"/>
      <c r="B36" s="48" t="s">
        <v>46</v>
      </c>
      <c r="C36" s="46">
        <v>2</v>
      </c>
      <c r="D36" s="44" t="s">
        <v>110</v>
      </c>
      <c r="E36" s="44" t="s">
        <v>153</v>
      </c>
      <c r="F36" s="44" t="s">
        <v>174</v>
      </c>
      <c r="G36" s="44" t="s">
        <v>188</v>
      </c>
      <c r="H36" s="44" t="s">
        <v>206</v>
      </c>
      <c r="I36" s="44" t="s">
        <v>209</v>
      </c>
      <c r="J36" s="44" t="s">
        <v>209</v>
      </c>
      <c r="K36" s="50"/>
      <c r="L36" s="50"/>
      <c r="M36" s="50"/>
      <c r="N36" s="50"/>
      <c r="O36" s="29">
        <f>C36*$K$3</f>
        <v>2</v>
      </c>
      <c r="P36" s="54">
        <f t="shared" ref="P36" si="13">IF(O36&lt;10, O36*K36, IF(O36&lt;100, O36*L36, IF(O36&lt;1000, O36*M36, O36*N36)))</f>
        <v>0</v>
      </c>
      <c r="Q36" s="30" t="e">
        <f>P36/$K$4</f>
        <v>#DIV/0!</v>
      </c>
      <c r="R36" s="35"/>
      <c r="S36" s="35"/>
      <c r="T36" s="35"/>
      <c r="U36" s="35"/>
      <c r="V36" s="35"/>
    </row>
    <row r="37" spans="1:22" x14ac:dyDescent="0.2">
      <c r="A37" s="38"/>
      <c r="B37" s="47" t="s">
        <v>47</v>
      </c>
      <c r="C37" s="45">
        <v>1</v>
      </c>
      <c r="D37" s="43" t="s">
        <v>111</v>
      </c>
      <c r="E37" s="43" t="s">
        <v>155</v>
      </c>
      <c r="F37" s="43" t="s">
        <v>174</v>
      </c>
      <c r="G37" s="43" t="s">
        <v>188</v>
      </c>
      <c r="H37" s="43" t="s">
        <v>206</v>
      </c>
      <c r="I37" s="43"/>
      <c r="J37" s="43"/>
      <c r="K37" s="49"/>
      <c r="L37" s="49"/>
      <c r="M37" s="49"/>
      <c r="N37" s="49"/>
      <c r="O37" s="27">
        <f>C37*$K$3</f>
        <v>1</v>
      </c>
      <c r="P37" s="49">
        <f>IF(O37&lt;10, O37*K37, IF(O37&lt;100, O37*L37, IF(O37&lt;1000, O37*M37, O37*N37)))</f>
        <v>0</v>
      </c>
      <c r="Q37" s="28" t="e">
        <f>P37/$K$4</f>
        <v>#DIV/0!</v>
      </c>
      <c r="R37" s="35"/>
      <c r="S37" s="35"/>
      <c r="T37" s="35"/>
      <c r="U37" s="35"/>
      <c r="V37" s="35"/>
    </row>
    <row r="38" spans="1:22" x14ac:dyDescent="0.2">
      <c r="A38" s="38"/>
      <c r="B38" s="48" t="s">
        <v>48</v>
      </c>
      <c r="C38" s="46">
        <v>1</v>
      </c>
      <c r="D38" s="44" t="s">
        <v>112</v>
      </c>
      <c r="E38" s="44" t="s">
        <v>157</v>
      </c>
      <c r="F38" s="44" t="s">
        <v>174</v>
      </c>
      <c r="G38" s="44" t="s">
        <v>188</v>
      </c>
      <c r="H38" s="44" t="s">
        <v>206</v>
      </c>
      <c r="I38" s="44"/>
      <c r="J38" s="44"/>
      <c r="K38" s="50"/>
      <c r="L38" s="50"/>
      <c r="M38" s="50"/>
      <c r="N38" s="50"/>
      <c r="O38" s="29">
        <f>C38*$K$3</f>
        <v>1</v>
      </c>
      <c r="P38" s="54">
        <f t="shared" ref="P38:P40" si="14">IF(O38&lt;10, O38*K38, IF(O38&lt;100, O38*L38, IF(O38&lt;1000, O38*M38, O38*N38)))</f>
        <v>0</v>
      </c>
      <c r="Q38" s="30" t="e">
        <f>P38/$K$4</f>
        <v>#DIV/0!</v>
      </c>
      <c r="R38" s="35"/>
      <c r="S38" s="35"/>
      <c r="T38" s="35"/>
      <c r="U38" s="35"/>
      <c r="V38" s="35"/>
    </row>
    <row r="39" spans="1:22" x14ac:dyDescent="0.2">
      <c r="A39" s="38"/>
      <c r="B39" s="47" t="s">
        <v>49</v>
      </c>
      <c r="C39" s="45">
        <v>4</v>
      </c>
      <c r="D39" s="43" t="s">
        <v>113</v>
      </c>
      <c r="E39" s="43" t="s">
        <v>149</v>
      </c>
      <c r="F39" s="43" t="s">
        <v>175</v>
      </c>
      <c r="G39" s="43" t="s">
        <v>189</v>
      </c>
      <c r="H39" s="43" t="s">
        <v>204</v>
      </c>
      <c r="I39" s="43"/>
      <c r="J39" s="43"/>
      <c r="K39" s="49"/>
      <c r="L39" s="49"/>
      <c r="M39" s="49"/>
      <c r="N39" s="49"/>
      <c r="O39" s="27">
        <f>C39*$K$3</f>
        <v>4</v>
      </c>
      <c r="P39" s="49">
        <f>IF(O39&lt;10, O39*K39, IF(O39&lt;100, O39*L39, IF(O39&lt;1000, O39*M39, O39*N39)))</f>
        <v>0</v>
      </c>
      <c r="Q39" s="28" t="e">
        <f>P39/$K$4</f>
        <v>#DIV/0!</v>
      </c>
      <c r="R39" s="35"/>
      <c r="S39" s="35"/>
      <c r="T39" s="35"/>
      <c r="U39" s="35"/>
      <c r="V39" s="35"/>
    </row>
    <row r="40" spans="1:22" x14ac:dyDescent="0.2">
      <c r="A40" s="38"/>
      <c r="B40" s="48" t="s">
        <v>50</v>
      </c>
      <c r="C40" s="46">
        <v>1</v>
      </c>
      <c r="D40" s="44" t="s">
        <v>114</v>
      </c>
      <c r="E40" s="44" t="s">
        <v>158</v>
      </c>
      <c r="F40" s="44" t="s">
        <v>175</v>
      </c>
      <c r="G40" s="44" t="s">
        <v>190</v>
      </c>
      <c r="H40" s="44" t="s">
        <v>204</v>
      </c>
      <c r="I40" s="44"/>
      <c r="J40" s="44"/>
      <c r="K40" s="50"/>
      <c r="L40" s="50"/>
      <c r="M40" s="50"/>
      <c r="N40" s="50"/>
      <c r="O40" s="29">
        <f>C40*$K$3</f>
        <v>1</v>
      </c>
      <c r="P40" s="54">
        <f t="shared" ref="P40" si="15">IF(O40&lt;10, O40*K40, IF(O40&lt;100, O40*L40, IF(O40&lt;1000, O40*M40, O40*N40)))</f>
        <v>0</v>
      </c>
      <c r="Q40" s="30" t="e">
        <f>P40/$K$4</f>
        <v>#DIV/0!</v>
      </c>
      <c r="R40" s="35"/>
      <c r="S40" s="35"/>
      <c r="T40" s="35"/>
      <c r="U40" s="35"/>
      <c r="V40" s="35"/>
    </row>
    <row r="41" spans="1:22" x14ac:dyDescent="0.2">
      <c r="A41" s="38"/>
      <c r="B41" s="47" t="s">
        <v>51</v>
      </c>
      <c r="C41" s="45">
        <v>1</v>
      </c>
      <c r="D41" s="43" t="s">
        <v>115</v>
      </c>
      <c r="E41" s="43" t="s">
        <v>158</v>
      </c>
      <c r="F41" s="43" t="s">
        <v>175</v>
      </c>
      <c r="G41" s="43" t="s">
        <v>190</v>
      </c>
      <c r="H41" s="43" t="s">
        <v>204</v>
      </c>
      <c r="I41" s="43"/>
      <c r="J41" s="43"/>
      <c r="K41" s="49"/>
      <c r="L41" s="49"/>
      <c r="M41" s="49"/>
      <c r="N41" s="49"/>
      <c r="O41" s="27">
        <f>C41*$K$3</f>
        <v>1</v>
      </c>
      <c r="P41" s="49">
        <f>IF(O41&lt;10, O41*K41, IF(O41&lt;100, O41*L41, IF(O41&lt;1000, O41*M41, O41*N41)))</f>
        <v>0</v>
      </c>
      <c r="Q41" s="28" t="e">
        <f>P41/$K$4</f>
        <v>#DIV/0!</v>
      </c>
      <c r="R41" s="35"/>
      <c r="S41" s="35"/>
      <c r="T41" s="35"/>
      <c r="U41" s="35"/>
      <c r="V41" s="35"/>
    </row>
    <row r="42" spans="1:22" x14ac:dyDescent="0.2">
      <c r="A42" s="38"/>
      <c r="B42" s="48" t="s">
        <v>52</v>
      </c>
      <c r="C42" s="46">
        <v>3</v>
      </c>
      <c r="D42" s="44" t="s">
        <v>116</v>
      </c>
      <c r="E42" s="44" t="s">
        <v>159</v>
      </c>
      <c r="F42" s="44" t="s">
        <v>176</v>
      </c>
      <c r="G42" s="44" t="s">
        <v>191</v>
      </c>
      <c r="H42" s="44" t="s">
        <v>204</v>
      </c>
      <c r="I42" s="44"/>
      <c r="J42" s="44"/>
      <c r="K42" s="50"/>
      <c r="L42" s="50"/>
      <c r="M42" s="50"/>
      <c r="N42" s="50"/>
      <c r="O42" s="29">
        <f>C42*$K$3</f>
        <v>3</v>
      </c>
      <c r="P42" s="54">
        <f t="shared" ref="P42:P70" si="16">IF(O42&lt;10, O42*K42, IF(O42&lt;100, O42*L42, IF(O42&lt;1000, O42*M42, O42*N42)))</f>
        <v>0</v>
      </c>
      <c r="Q42" s="30" t="e">
        <f>P42/$K$4</f>
        <v>#DIV/0!</v>
      </c>
      <c r="R42" s="35"/>
      <c r="S42" s="35"/>
      <c r="T42" s="35"/>
      <c r="U42" s="35"/>
      <c r="V42" s="35"/>
    </row>
    <row r="43" spans="1:22" x14ac:dyDescent="0.2">
      <c r="A43" s="38"/>
      <c r="B43" s="47" t="s">
        <v>53</v>
      </c>
      <c r="C43" s="45">
        <v>2</v>
      </c>
      <c r="D43" s="43" t="s">
        <v>117</v>
      </c>
      <c r="E43" s="43" t="s">
        <v>160</v>
      </c>
      <c r="F43" s="43" t="s">
        <v>177</v>
      </c>
      <c r="G43" s="43" t="s">
        <v>192</v>
      </c>
      <c r="H43" s="43" t="s">
        <v>204</v>
      </c>
      <c r="I43" s="43" t="s">
        <v>209</v>
      </c>
      <c r="J43" s="43" t="s">
        <v>209</v>
      </c>
      <c r="K43" s="49"/>
      <c r="L43" s="49"/>
      <c r="M43" s="49"/>
      <c r="N43" s="49"/>
      <c r="O43" s="27">
        <f>C43*$K$3</f>
        <v>2</v>
      </c>
      <c r="P43" s="49">
        <f>IF(O43&lt;10, O43*K43, IF(O43&lt;100, O43*L43, IF(O43&lt;1000, O43*M43, O43*N43)))</f>
        <v>0</v>
      </c>
      <c r="Q43" s="28" t="e">
        <f>P43/$K$4</f>
        <v>#DIV/0!</v>
      </c>
      <c r="R43" s="35"/>
      <c r="S43" s="35"/>
      <c r="T43" s="35"/>
      <c r="U43" s="35"/>
      <c r="V43" s="35"/>
    </row>
    <row r="44" spans="1:22" x14ac:dyDescent="0.2">
      <c r="A44" s="38"/>
      <c r="B44" s="48" t="s">
        <v>54</v>
      </c>
      <c r="C44" s="46">
        <v>1</v>
      </c>
      <c r="D44" s="44" t="s">
        <v>118</v>
      </c>
      <c r="E44" s="44" t="s">
        <v>161</v>
      </c>
      <c r="F44" s="44" t="s">
        <v>177</v>
      </c>
      <c r="G44" s="44" t="s">
        <v>193</v>
      </c>
      <c r="H44" s="44" t="s">
        <v>204</v>
      </c>
      <c r="I44" s="44"/>
      <c r="J44" s="44"/>
      <c r="K44" s="50"/>
      <c r="L44" s="50"/>
      <c r="M44" s="50"/>
      <c r="N44" s="50"/>
      <c r="O44" s="29">
        <f>C44*$K$3</f>
        <v>1</v>
      </c>
      <c r="P44" s="54">
        <f t="shared" ref="P44" si="17">IF(O44&lt;10, O44*K44, IF(O44&lt;100, O44*L44, IF(O44&lt;1000, O44*M44, O44*N44)))</f>
        <v>0</v>
      </c>
      <c r="Q44" s="30" t="e">
        <f>P44/$K$4</f>
        <v>#DIV/0!</v>
      </c>
      <c r="R44" s="35"/>
      <c r="S44" s="35"/>
      <c r="T44" s="35"/>
      <c r="U44" s="35"/>
      <c r="V44" s="35"/>
    </row>
    <row r="45" spans="1:22" ht="25.5" x14ac:dyDescent="0.2">
      <c r="A45" s="38"/>
      <c r="B45" s="47" t="s">
        <v>55</v>
      </c>
      <c r="C45" s="45">
        <v>6</v>
      </c>
      <c r="D45" s="43" t="s">
        <v>119</v>
      </c>
      <c r="E45" s="43" t="s">
        <v>162</v>
      </c>
      <c r="F45" s="43" t="s">
        <v>178</v>
      </c>
      <c r="G45" s="43" t="s">
        <v>182</v>
      </c>
      <c r="H45" s="43" t="s">
        <v>204</v>
      </c>
      <c r="I45" s="43"/>
      <c r="J45" s="43"/>
      <c r="K45" s="49"/>
      <c r="L45" s="49"/>
      <c r="M45" s="49"/>
      <c r="N45" s="49"/>
      <c r="O45" s="27">
        <f>C45*$K$3</f>
        <v>6</v>
      </c>
      <c r="P45" s="49">
        <f>IF(O45&lt;10, O45*K45, IF(O45&lt;100, O45*L45, IF(O45&lt;1000, O45*M45, O45*N45)))</f>
        <v>0</v>
      </c>
      <c r="Q45" s="28" t="e">
        <f>P45/$K$4</f>
        <v>#DIV/0!</v>
      </c>
      <c r="R45" s="35"/>
      <c r="S45" s="35"/>
      <c r="T45" s="35"/>
      <c r="U45" s="35"/>
      <c r="V45" s="35"/>
    </row>
    <row r="46" spans="1:22" ht="25.5" x14ac:dyDescent="0.2">
      <c r="A46" s="38"/>
      <c r="B46" s="48" t="s">
        <v>56</v>
      </c>
      <c r="C46" s="46">
        <v>10</v>
      </c>
      <c r="D46" s="44" t="s">
        <v>120</v>
      </c>
      <c r="E46" s="44" t="s">
        <v>162</v>
      </c>
      <c r="F46" s="44" t="s">
        <v>178</v>
      </c>
      <c r="G46" s="44" t="s">
        <v>182</v>
      </c>
      <c r="H46" s="44" t="s">
        <v>204</v>
      </c>
      <c r="I46" s="44"/>
      <c r="J46" s="44"/>
      <c r="K46" s="50"/>
      <c r="L46" s="50"/>
      <c r="M46" s="50"/>
      <c r="N46" s="50"/>
      <c r="O46" s="29">
        <f>C46*$K$3</f>
        <v>10</v>
      </c>
      <c r="P46" s="54">
        <f t="shared" ref="P46:P48" si="18">IF(O46&lt;10, O46*K46, IF(O46&lt;100, O46*L46, IF(O46&lt;1000, O46*M46, O46*N46)))</f>
        <v>0</v>
      </c>
      <c r="Q46" s="30" t="e">
        <f>P46/$K$4</f>
        <v>#DIV/0!</v>
      </c>
      <c r="R46" s="35"/>
      <c r="S46" s="35"/>
      <c r="T46" s="35"/>
      <c r="U46" s="35"/>
      <c r="V46" s="35"/>
    </row>
    <row r="47" spans="1:22" ht="51" x14ac:dyDescent="0.2">
      <c r="A47" s="38"/>
      <c r="B47" s="47" t="s">
        <v>57</v>
      </c>
      <c r="C47" s="45">
        <v>18</v>
      </c>
      <c r="D47" s="43" t="s">
        <v>121</v>
      </c>
      <c r="E47" s="43" t="s">
        <v>162</v>
      </c>
      <c r="F47" s="43" t="s">
        <v>178</v>
      </c>
      <c r="G47" s="43" t="s">
        <v>182</v>
      </c>
      <c r="H47" s="43" t="s">
        <v>204</v>
      </c>
      <c r="I47" s="43"/>
      <c r="J47" s="43"/>
      <c r="K47" s="49"/>
      <c r="L47" s="49"/>
      <c r="M47" s="49"/>
      <c r="N47" s="49"/>
      <c r="O47" s="27">
        <f>C47*$K$3</f>
        <v>18</v>
      </c>
      <c r="P47" s="49">
        <f>IF(O47&lt;10, O47*K47, IF(O47&lt;100, O47*L47, IF(O47&lt;1000, O47*M47, O47*N47)))</f>
        <v>0</v>
      </c>
      <c r="Q47" s="28" t="e">
        <f>P47/$K$4</f>
        <v>#DIV/0!</v>
      </c>
      <c r="R47" s="35"/>
      <c r="S47" s="35"/>
      <c r="T47" s="35"/>
      <c r="U47" s="35"/>
      <c r="V47" s="35"/>
    </row>
    <row r="48" spans="1:22" x14ac:dyDescent="0.2">
      <c r="A48" s="38"/>
      <c r="B48" s="48" t="s">
        <v>58</v>
      </c>
      <c r="C48" s="46">
        <v>5</v>
      </c>
      <c r="D48" s="44" t="s">
        <v>122</v>
      </c>
      <c r="E48" s="44" t="s">
        <v>162</v>
      </c>
      <c r="F48" s="44" t="s">
        <v>178</v>
      </c>
      <c r="G48" s="44" t="s">
        <v>182</v>
      </c>
      <c r="H48" s="44" t="s">
        <v>204</v>
      </c>
      <c r="I48" s="44"/>
      <c r="J48" s="44"/>
      <c r="K48" s="50"/>
      <c r="L48" s="50"/>
      <c r="M48" s="50"/>
      <c r="N48" s="50"/>
      <c r="O48" s="29">
        <f>C48*$K$3</f>
        <v>5</v>
      </c>
      <c r="P48" s="54">
        <f t="shared" ref="P48" si="19">IF(O48&lt;10, O48*K48, IF(O48&lt;100, O48*L48, IF(O48&lt;1000, O48*M48, O48*N48)))</f>
        <v>0</v>
      </c>
      <c r="Q48" s="30" t="e">
        <f>P48/$K$4</f>
        <v>#DIV/0!</v>
      </c>
      <c r="R48" s="35"/>
      <c r="S48" s="35"/>
      <c r="T48" s="35"/>
      <c r="U48" s="35"/>
      <c r="V48" s="35"/>
    </row>
    <row r="49" spans="1:22" x14ac:dyDescent="0.2">
      <c r="A49" s="38"/>
      <c r="B49" s="47" t="s">
        <v>59</v>
      </c>
      <c r="C49" s="45">
        <v>2</v>
      </c>
      <c r="D49" s="43" t="s">
        <v>123</v>
      </c>
      <c r="E49" s="43" t="s">
        <v>163</v>
      </c>
      <c r="F49" s="43" t="s">
        <v>178</v>
      </c>
      <c r="G49" s="43" t="s">
        <v>182</v>
      </c>
      <c r="H49" s="43" t="s">
        <v>204</v>
      </c>
      <c r="I49" s="43" t="s">
        <v>209</v>
      </c>
      <c r="J49" s="43" t="s">
        <v>209</v>
      </c>
      <c r="K49" s="49"/>
      <c r="L49" s="49"/>
      <c r="M49" s="49"/>
      <c r="N49" s="49"/>
      <c r="O49" s="27">
        <f>C49*$K$3</f>
        <v>2</v>
      </c>
      <c r="P49" s="49">
        <f>IF(O49&lt;10, O49*K49, IF(O49&lt;100, O49*L49, IF(O49&lt;1000, O49*M49, O49*N49)))</f>
        <v>0</v>
      </c>
      <c r="Q49" s="28" t="e">
        <f>P49/$K$4</f>
        <v>#DIV/0!</v>
      </c>
      <c r="R49" s="35"/>
      <c r="S49" s="35"/>
      <c r="T49" s="35"/>
      <c r="U49" s="35"/>
      <c r="V49" s="35"/>
    </row>
    <row r="50" spans="1:22" x14ac:dyDescent="0.2">
      <c r="A50" s="38"/>
      <c r="B50" s="48" t="s">
        <v>60</v>
      </c>
      <c r="C50" s="46">
        <v>1</v>
      </c>
      <c r="D50" s="44" t="s">
        <v>124</v>
      </c>
      <c r="E50" s="44" t="s">
        <v>162</v>
      </c>
      <c r="F50" s="44" t="s">
        <v>178</v>
      </c>
      <c r="G50" s="44" t="s">
        <v>182</v>
      </c>
      <c r="H50" s="44" t="s">
        <v>204</v>
      </c>
      <c r="I50" s="44"/>
      <c r="J50" s="44"/>
      <c r="K50" s="50"/>
      <c r="L50" s="50"/>
      <c r="M50" s="50"/>
      <c r="N50" s="50"/>
      <c r="O50" s="29">
        <f>C50*$K$3</f>
        <v>1</v>
      </c>
      <c r="P50" s="54">
        <f t="shared" ref="P50:P56" si="20">IF(O50&lt;10, O50*K50, IF(O50&lt;100, O50*L50, IF(O50&lt;1000, O50*M50, O50*N50)))</f>
        <v>0</v>
      </c>
      <c r="Q50" s="30" t="e">
        <f>P50/$K$4</f>
        <v>#DIV/0!</v>
      </c>
      <c r="R50" s="35"/>
      <c r="S50" s="35"/>
      <c r="T50" s="35"/>
      <c r="U50" s="35"/>
      <c r="V50" s="35"/>
    </row>
    <row r="51" spans="1:22" x14ac:dyDescent="0.2">
      <c r="A51" s="38"/>
      <c r="B51" s="47" t="s">
        <v>61</v>
      </c>
      <c r="C51" s="45">
        <v>1</v>
      </c>
      <c r="D51" s="43" t="s">
        <v>125</v>
      </c>
      <c r="E51" s="43" t="s">
        <v>162</v>
      </c>
      <c r="F51" s="43" t="s">
        <v>178</v>
      </c>
      <c r="G51" s="43" t="s">
        <v>182</v>
      </c>
      <c r="H51" s="43" t="s">
        <v>204</v>
      </c>
      <c r="I51" s="43"/>
      <c r="J51" s="43"/>
      <c r="K51" s="49"/>
      <c r="L51" s="49"/>
      <c r="M51" s="49"/>
      <c r="N51" s="49"/>
      <c r="O51" s="27">
        <f>C51*$K$3</f>
        <v>1</v>
      </c>
      <c r="P51" s="49">
        <f>IF(O51&lt;10, O51*K51, IF(O51&lt;100, O51*L51, IF(O51&lt;1000, O51*M51, O51*N51)))</f>
        <v>0</v>
      </c>
      <c r="Q51" s="28" t="e">
        <f>P51/$K$4</f>
        <v>#DIV/0!</v>
      </c>
      <c r="R51" s="35"/>
      <c r="S51" s="35"/>
      <c r="T51" s="35"/>
      <c r="U51" s="35"/>
      <c r="V51" s="35"/>
    </row>
    <row r="52" spans="1:22" x14ac:dyDescent="0.2">
      <c r="A52" s="38"/>
      <c r="B52" s="48" t="s">
        <v>62</v>
      </c>
      <c r="C52" s="46">
        <v>4</v>
      </c>
      <c r="D52" s="44" t="s">
        <v>126</v>
      </c>
      <c r="E52" s="44" t="s">
        <v>162</v>
      </c>
      <c r="F52" s="44" t="s">
        <v>178</v>
      </c>
      <c r="G52" s="44" t="s">
        <v>182</v>
      </c>
      <c r="H52" s="44" t="s">
        <v>204</v>
      </c>
      <c r="I52" s="44" t="s">
        <v>209</v>
      </c>
      <c r="J52" s="44" t="s">
        <v>209</v>
      </c>
      <c r="K52" s="50"/>
      <c r="L52" s="50"/>
      <c r="M52" s="50"/>
      <c r="N52" s="50"/>
      <c r="O52" s="29">
        <f>C52*$K$3</f>
        <v>4</v>
      </c>
      <c r="P52" s="54">
        <f t="shared" ref="P52" si="21">IF(O52&lt;10, O52*K52, IF(O52&lt;100, O52*L52, IF(O52&lt;1000, O52*M52, O52*N52)))</f>
        <v>0</v>
      </c>
      <c r="Q52" s="30" t="e">
        <f>P52/$K$4</f>
        <v>#DIV/0!</v>
      </c>
      <c r="R52" s="35"/>
      <c r="S52" s="35"/>
      <c r="T52" s="35"/>
      <c r="U52" s="35"/>
      <c r="V52" s="35"/>
    </row>
    <row r="53" spans="1:22" x14ac:dyDescent="0.2">
      <c r="A53" s="38"/>
      <c r="B53" s="47" t="s">
        <v>63</v>
      </c>
      <c r="C53" s="45">
        <v>1</v>
      </c>
      <c r="D53" s="43" t="s">
        <v>127</v>
      </c>
      <c r="E53" s="43" t="s">
        <v>164</v>
      </c>
      <c r="F53" s="43" t="s">
        <v>178</v>
      </c>
      <c r="G53" s="43" t="s">
        <v>182</v>
      </c>
      <c r="H53" s="43" t="s">
        <v>204</v>
      </c>
      <c r="I53" s="43"/>
      <c r="J53" s="43"/>
      <c r="K53" s="49"/>
      <c r="L53" s="49"/>
      <c r="M53" s="49"/>
      <c r="N53" s="49"/>
      <c r="O53" s="27">
        <f>C53*$K$3</f>
        <v>1</v>
      </c>
      <c r="P53" s="49">
        <f>IF(O53&lt;10, O53*K53, IF(O53&lt;100, O53*L53, IF(O53&lt;1000, O53*M53, O53*N53)))</f>
        <v>0</v>
      </c>
      <c r="Q53" s="28" t="e">
        <f>P53/$K$4</f>
        <v>#DIV/0!</v>
      </c>
      <c r="R53" s="35"/>
      <c r="S53" s="35"/>
      <c r="T53" s="35"/>
      <c r="U53" s="35"/>
      <c r="V53" s="35"/>
    </row>
    <row r="54" spans="1:22" x14ac:dyDescent="0.2">
      <c r="A54" s="38"/>
      <c r="B54" s="48" t="s">
        <v>64</v>
      </c>
      <c r="C54" s="46">
        <v>1</v>
      </c>
      <c r="D54" s="44" t="s">
        <v>128</v>
      </c>
      <c r="E54" s="44" t="s">
        <v>162</v>
      </c>
      <c r="F54" s="44" t="s">
        <v>178</v>
      </c>
      <c r="G54" s="44" t="s">
        <v>182</v>
      </c>
      <c r="H54" s="44" t="s">
        <v>204</v>
      </c>
      <c r="I54" s="44"/>
      <c r="J54" s="44"/>
      <c r="K54" s="50"/>
      <c r="L54" s="50"/>
      <c r="M54" s="50"/>
      <c r="N54" s="50"/>
      <c r="O54" s="29">
        <f>C54*$K$3</f>
        <v>1</v>
      </c>
      <c r="P54" s="54">
        <f t="shared" ref="P54:P56" si="22">IF(O54&lt;10, O54*K54, IF(O54&lt;100, O54*L54, IF(O54&lt;1000, O54*M54, O54*N54)))</f>
        <v>0</v>
      </c>
      <c r="Q54" s="30" t="e">
        <f>P54/$K$4</f>
        <v>#DIV/0!</v>
      </c>
      <c r="R54" s="35"/>
      <c r="S54" s="35"/>
      <c r="T54" s="35"/>
      <c r="U54" s="35"/>
      <c r="V54" s="35"/>
    </row>
    <row r="55" spans="1:22" x14ac:dyDescent="0.2">
      <c r="A55" s="38"/>
      <c r="B55" s="47" t="s">
        <v>65</v>
      </c>
      <c r="C55" s="45">
        <v>1</v>
      </c>
      <c r="D55" s="43" t="s">
        <v>129</v>
      </c>
      <c r="E55" s="43" t="s">
        <v>162</v>
      </c>
      <c r="F55" s="43" t="s">
        <v>178</v>
      </c>
      <c r="G55" s="43" t="s">
        <v>182</v>
      </c>
      <c r="H55" s="43" t="s">
        <v>204</v>
      </c>
      <c r="I55" s="43"/>
      <c r="J55" s="43"/>
      <c r="K55" s="49"/>
      <c r="L55" s="49"/>
      <c r="M55" s="49"/>
      <c r="N55" s="49"/>
      <c r="O55" s="27">
        <f>C55*$K$3</f>
        <v>1</v>
      </c>
      <c r="P55" s="49">
        <f>IF(O55&lt;10, O55*K55, IF(O55&lt;100, O55*L55, IF(O55&lt;1000, O55*M55, O55*N55)))</f>
        <v>0</v>
      </c>
      <c r="Q55" s="28" t="e">
        <f>P55/$K$4</f>
        <v>#DIV/0!</v>
      </c>
      <c r="R55" s="35"/>
      <c r="S55" s="35"/>
      <c r="T55" s="35"/>
      <c r="U55" s="35"/>
      <c r="V55" s="35"/>
    </row>
    <row r="56" spans="1:22" x14ac:dyDescent="0.2">
      <c r="A56" s="38"/>
      <c r="B56" s="48" t="s">
        <v>66</v>
      </c>
      <c r="C56" s="46">
        <v>1</v>
      </c>
      <c r="D56" s="44" t="s">
        <v>130</v>
      </c>
      <c r="E56" s="44" t="s">
        <v>162</v>
      </c>
      <c r="F56" s="44" t="s">
        <v>178</v>
      </c>
      <c r="G56" s="44" t="s">
        <v>182</v>
      </c>
      <c r="H56" s="44" t="s">
        <v>204</v>
      </c>
      <c r="I56" s="44"/>
      <c r="J56" s="44"/>
      <c r="K56" s="50"/>
      <c r="L56" s="50"/>
      <c r="M56" s="50"/>
      <c r="N56" s="50"/>
      <c r="O56" s="29">
        <f>C56*$K$3</f>
        <v>1</v>
      </c>
      <c r="P56" s="54">
        <f t="shared" ref="P56" si="23">IF(O56&lt;10, O56*K56, IF(O56&lt;100, O56*L56, IF(O56&lt;1000, O56*M56, O56*N56)))</f>
        <v>0</v>
      </c>
      <c r="Q56" s="30" t="e">
        <f>P56/$K$4</f>
        <v>#DIV/0!</v>
      </c>
      <c r="R56" s="35"/>
      <c r="S56" s="35"/>
      <c r="T56" s="35"/>
      <c r="U56" s="35"/>
      <c r="V56" s="35"/>
    </row>
    <row r="57" spans="1:22" x14ac:dyDescent="0.2">
      <c r="A57" s="38"/>
      <c r="B57" s="47" t="s">
        <v>67</v>
      </c>
      <c r="C57" s="45">
        <v>1</v>
      </c>
      <c r="D57" s="43" t="s">
        <v>131</v>
      </c>
      <c r="E57" s="43" t="s">
        <v>162</v>
      </c>
      <c r="F57" s="43" t="s">
        <v>178</v>
      </c>
      <c r="G57" s="43" t="s">
        <v>182</v>
      </c>
      <c r="H57" s="43" t="s">
        <v>204</v>
      </c>
      <c r="I57" s="43"/>
      <c r="J57" s="43"/>
      <c r="K57" s="49"/>
      <c r="L57" s="49"/>
      <c r="M57" s="49"/>
      <c r="N57" s="49"/>
      <c r="O57" s="27">
        <f>C57*$K$3</f>
        <v>1</v>
      </c>
      <c r="P57" s="49">
        <f>IF(O57&lt;10, O57*K57, IF(O57&lt;100, O57*L57, IF(O57&lt;1000, O57*M57, O57*N57)))</f>
        <v>0</v>
      </c>
      <c r="Q57" s="28" t="e">
        <f>P57/$K$4</f>
        <v>#DIV/0!</v>
      </c>
      <c r="R57" s="35"/>
      <c r="S57" s="35"/>
      <c r="T57" s="35"/>
      <c r="U57" s="35"/>
      <c r="V57" s="35"/>
    </row>
    <row r="58" spans="1:22" x14ac:dyDescent="0.2">
      <c r="A58" s="38"/>
      <c r="B58" s="48" t="s">
        <v>68</v>
      </c>
      <c r="C58" s="46">
        <v>1</v>
      </c>
      <c r="D58" s="44" t="s">
        <v>132</v>
      </c>
      <c r="E58" s="44" t="s">
        <v>162</v>
      </c>
      <c r="F58" s="44" t="s">
        <v>178</v>
      </c>
      <c r="G58" s="44" t="s">
        <v>182</v>
      </c>
      <c r="H58" s="44" t="s">
        <v>204</v>
      </c>
      <c r="I58" s="44"/>
      <c r="J58" s="44"/>
      <c r="K58" s="50"/>
      <c r="L58" s="50"/>
      <c r="M58" s="50"/>
      <c r="N58" s="50"/>
      <c r="O58" s="29">
        <f>C58*$K$3</f>
        <v>1</v>
      </c>
      <c r="P58" s="54">
        <f t="shared" ref="P58:P70" si="24">IF(O58&lt;10, O58*K58, IF(O58&lt;100, O58*L58, IF(O58&lt;1000, O58*M58, O58*N58)))</f>
        <v>0</v>
      </c>
      <c r="Q58" s="30" t="e">
        <f>P58/$K$4</f>
        <v>#DIV/0!</v>
      </c>
      <c r="R58" s="35"/>
      <c r="S58" s="35"/>
      <c r="T58" s="35"/>
      <c r="U58" s="35"/>
      <c r="V58" s="35"/>
    </row>
    <row r="59" spans="1:22" x14ac:dyDescent="0.2">
      <c r="A59" s="38"/>
      <c r="B59" s="47" t="s">
        <v>69</v>
      </c>
      <c r="C59" s="45">
        <v>1</v>
      </c>
      <c r="D59" s="43" t="s">
        <v>133</v>
      </c>
      <c r="E59" s="43" t="s">
        <v>150</v>
      </c>
      <c r="F59" s="43" t="s">
        <v>171</v>
      </c>
      <c r="G59" s="43" t="s">
        <v>194</v>
      </c>
      <c r="H59" s="43" t="s">
        <v>204</v>
      </c>
      <c r="I59" s="43"/>
      <c r="J59" s="43"/>
      <c r="K59" s="49"/>
      <c r="L59" s="49"/>
      <c r="M59" s="49"/>
      <c r="N59" s="49"/>
      <c r="O59" s="27">
        <f>C59*$K$3</f>
        <v>1</v>
      </c>
      <c r="P59" s="49">
        <f>IF(O59&lt;10, O59*K59, IF(O59&lt;100, O59*L59, IF(O59&lt;1000, O59*M59, O59*N59)))</f>
        <v>0</v>
      </c>
      <c r="Q59" s="28" t="e">
        <f>P59/$K$4</f>
        <v>#DIV/0!</v>
      </c>
      <c r="R59" s="35"/>
      <c r="S59" s="35"/>
      <c r="T59" s="35"/>
      <c r="U59" s="35"/>
      <c r="V59" s="35"/>
    </row>
    <row r="60" spans="1:22" x14ac:dyDescent="0.2">
      <c r="A60" s="38"/>
      <c r="B60" s="48" t="s">
        <v>70</v>
      </c>
      <c r="C60" s="46">
        <v>1</v>
      </c>
      <c r="D60" s="44" t="s">
        <v>134</v>
      </c>
      <c r="E60" s="44" t="s">
        <v>150</v>
      </c>
      <c r="F60" s="44" t="s">
        <v>171</v>
      </c>
      <c r="G60" s="44" t="s">
        <v>194</v>
      </c>
      <c r="H60" s="44" t="s">
        <v>204</v>
      </c>
      <c r="I60" s="44"/>
      <c r="J60" s="44"/>
      <c r="K60" s="50"/>
      <c r="L60" s="50"/>
      <c r="M60" s="50"/>
      <c r="N60" s="50"/>
      <c r="O60" s="29">
        <f>C60*$K$3</f>
        <v>1</v>
      </c>
      <c r="P60" s="54">
        <f t="shared" ref="P60" si="25">IF(O60&lt;10, O60*K60, IF(O60&lt;100, O60*L60, IF(O60&lt;1000, O60*M60, O60*N60)))</f>
        <v>0</v>
      </c>
      <c r="Q60" s="30" t="e">
        <f>P60/$K$4</f>
        <v>#DIV/0!</v>
      </c>
      <c r="R60" s="35"/>
      <c r="S60" s="35"/>
      <c r="T60" s="35"/>
      <c r="U60" s="35"/>
      <c r="V60" s="35"/>
    </row>
    <row r="61" spans="1:22" x14ac:dyDescent="0.2">
      <c r="A61" s="38"/>
      <c r="B61" s="47" t="s">
        <v>71</v>
      </c>
      <c r="C61" s="45">
        <v>1</v>
      </c>
      <c r="D61" s="43" t="s">
        <v>135</v>
      </c>
      <c r="E61" s="43" t="s">
        <v>165</v>
      </c>
      <c r="F61" s="43" t="s">
        <v>171</v>
      </c>
      <c r="G61" s="43" t="s">
        <v>181</v>
      </c>
      <c r="H61" s="43" t="s">
        <v>204</v>
      </c>
      <c r="I61" s="43"/>
      <c r="J61" s="43"/>
      <c r="K61" s="49"/>
      <c r="L61" s="49"/>
      <c r="M61" s="49"/>
      <c r="N61" s="49"/>
      <c r="O61" s="27">
        <f>C61*$K$3</f>
        <v>1</v>
      </c>
      <c r="P61" s="49">
        <f>IF(O61&lt;10, O61*K61, IF(O61&lt;100, O61*L61, IF(O61&lt;1000, O61*M61, O61*N61)))</f>
        <v>0</v>
      </c>
      <c r="Q61" s="28" t="e">
        <f>P61/$K$4</f>
        <v>#DIV/0!</v>
      </c>
      <c r="R61" s="35"/>
      <c r="S61" s="35"/>
      <c r="T61" s="35"/>
      <c r="U61" s="35"/>
      <c r="V61" s="35"/>
    </row>
    <row r="62" spans="1:22" x14ac:dyDescent="0.2">
      <c r="A62" s="38"/>
      <c r="B62" s="48" t="s">
        <v>72</v>
      </c>
      <c r="C62" s="46">
        <v>1</v>
      </c>
      <c r="D62" s="44" t="s">
        <v>136</v>
      </c>
      <c r="E62" s="44" t="s">
        <v>166</v>
      </c>
      <c r="F62" s="44" t="s">
        <v>171</v>
      </c>
      <c r="G62" s="44" t="s">
        <v>195</v>
      </c>
      <c r="H62" s="44" t="s">
        <v>204</v>
      </c>
      <c r="I62" s="44"/>
      <c r="J62" s="44"/>
      <c r="K62" s="50"/>
      <c r="L62" s="50"/>
      <c r="M62" s="50"/>
      <c r="N62" s="50"/>
      <c r="O62" s="29">
        <f>C62*$K$3</f>
        <v>1</v>
      </c>
      <c r="P62" s="54">
        <f t="shared" ref="P62:P64" si="26">IF(O62&lt;10, O62*K62, IF(O62&lt;100, O62*L62, IF(O62&lt;1000, O62*M62, O62*N62)))</f>
        <v>0</v>
      </c>
      <c r="Q62" s="30" t="e">
        <f>P62/$K$4</f>
        <v>#DIV/0!</v>
      </c>
      <c r="R62" s="35"/>
      <c r="S62" s="35"/>
      <c r="T62" s="35"/>
      <c r="U62" s="35"/>
      <c r="V62" s="35"/>
    </row>
    <row r="63" spans="1:22" x14ac:dyDescent="0.2">
      <c r="A63" s="38"/>
      <c r="B63" s="47" t="s">
        <v>73</v>
      </c>
      <c r="C63" s="45">
        <v>1</v>
      </c>
      <c r="D63" s="43" t="s">
        <v>137</v>
      </c>
      <c r="E63" s="43" t="s">
        <v>150</v>
      </c>
      <c r="F63" s="43" t="s">
        <v>171</v>
      </c>
      <c r="G63" s="43" t="s">
        <v>196</v>
      </c>
      <c r="H63" s="43" t="s">
        <v>204</v>
      </c>
      <c r="I63" s="43"/>
      <c r="J63" s="43"/>
      <c r="K63" s="49"/>
      <c r="L63" s="49"/>
      <c r="M63" s="49"/>
      <c r="N63" s="49"/>
      <c r="O63" s="27">
        <f>C63*$K$3</f>
        <v>1</v>
      </c>
      <c r="P63" s="49">
        <f>IF(O63&lt;10, O63*K63, IF(O63&lt;100, O63*L63, IF(O63&lt;1000, O63*M63, O63*N63)))</f>
        <v>0</v>
      </c>
      <c r="Q63" s="28" t="e">
        <f>P63/$K$4</f>
        <v>#DIV/0!</v>
      </c>
      <c r="R63" s="35"/>
      <c r="S63" s="35"/>
      <c r="T63" s="35"/>
      <c r="U63" s="35"/>
      <c r="V63" s="35"/>
    </row>
    <row r="64" spans="1:22" x14ac:dyDescent="0.2">
      <c r="A64" s="38"/>
      <c r="B64" s="48" t="s">
        <v>74</v>
      </c>
      <c r="C64" s="46">
        <v>2</v>
      </c>
      <c r="D64" s="44" t="s">
        <v>138</v>
      </c>
      <c r="E64" s="44" t="s">
        <v>150</v>
      </c>
      <c r="F64" s="44" t="s">
        <v>171</v>
      </c>
      <c r="G64" s="44" t="s">
        <v>196</v>
      </c>
      <c r="H64" s="44" t="s">
        <v>204</v>
      </c>
      <c r="I64" s="44" t="s">
        <v>209</v>
      </c>
      <c r="J64" s="44" t="s">
        <v>209</v>
      </c>
      <c r="K64" s="50"/>
      <c r="L64" s="50"/>
      <c r="M64" s="50"/>
      <c r="N64" s="50"/>
      <c r="O64" s="29">
        <f>C64*$K$3</f>
        <v>2</v>
      </c>
      <c r="P64" s="54">
        <f t="shared" ref="P64" si="27">IF(O64&lt;10, O64*K64, IF(O64&lt;100, O64*L64, IF(O64&lt;1000, O64*M64, O64*N64)))</f>
        <v>0</v>
      </c>
      <c r="Q64" s="30" t="e">
        <f>P64/$K$4</f>
        <v>#DIV/0!</v>
      </c>
      <c r="R64" s="35"/>
      <c r="S64" s="35"/>
      <c r="T64" s="35"/>
      <c r="U64" s="35"/>
      <c r="V64" s="35"/>
    </row>
    <row r="65" spans="1:22" x14ac:dyDescent="0.2">
      <c r="A65" s="38"/>
      <c r="B65" s="47" t="s">
        <v>75</v>
      </c>
      <c r="C65" s="45">
        <v>1</v>
      </c>
      <c r="D65" s="43" t="s">
        <v>139</v>
      </c>
      <c r="E65" s="43" t="s">
        <v>150</v>
      </c>
      <c r="F65" s="43" t="s">
        <v>171</v>
      </c>
      <c r="G65" s="43" t="s">
        <v>197</v>
      </c>
      <c r="H65" s="43" t="s">
        <v>204</v>
      </c>
      <c r="I65" s="43"/>
      <c r="J65" s="43"/>
      <c r="K65" s="49"/>
      <c r="L65" s="49"/>
      <c r="M65" s="49"/>
      <c r="N65" s="49"/>
      <c r="O65" s="27">
        <f>C65*$K$3</f>
        <v>1</v>
      </c>
      <c r="P65" s="49">
        <f>IF(O65&lt;10, O65*K65, IF(O65&lt;100, O65*L65, IF(O65&lt;1000, O65*M65, O65*N65)))</f>
        <v>0</v>
      </c>
      <c r="Q65" s="28" t="e">
        <f>P65/$K$4</f>
        <v>#DIV/0!</v>
      </c>
      <c r="R65" s="35"/>
      <c r="S65" s="35"/>
      <c r="T65" s="35"/>
      <c r="U65" s="35"/>
      <c r="V65" s="35"/>
    </row>
    <row r="66" spans="1:22" x14ac:dyDescent="0.2">
      <c r="A66" s="38"/>
      <c r="B66" s="48" t="s">
        <v>76</v>
      </c>
      <c r="C66" s="46">
        <v>1</v>
      </c>
      <c r="D66" s="44" t="s">
        <v>140</v>
      </c>
      <c r="E66" s="44" t="s">
        <v>165</v>
      </c>
      <c r="F66" s="44" t="s">
        <v>171</v>
      </c>
      <c r="G66" s="44" t="s">
        <v>198</v>
      </c>
      <c r="H66" s="44" t="s">
        <v>204</v>
      </c>
      <c r="I66" s="44"/>
      <c r="J66" s="44"/>
      <c r="K66" s="50"/>
      <c r="L66" s="50"/>
      <c r="M66" s="50"/>
      <c r="N66" s="50"/>
      <c r="O66" s="29">
        <f>C66*$K$3</f>
        <v>1</v>
      </c>
      <c r="P66" s="54">
        <f t="shared" ref="P66:P70" si="28">IF(O66&lt;10, O66*K66, IF(O66&lt;100, O66*L66, IF(O66&lt;1000, O66*M66, O66*N66)))</f>
        <v>0</v>
      </c>
      <c r="Q66" s="30" t="e">
        <f>P66/$K$4</f>
        <v>#DIV/0!</v>
      </c>
      <c r="R66" s="35"/>
      <c r="S66" s="35"/>
      <c r="T66" s="35"/>
      <c r="U66" s="35"/>
      <c r="V66" s="35"/>
    </row>
    <row r="67" spans="1:22" x14ac:dyDescent="0.2">
      <c r="A67" s="38"/>
      <c r="B67" s="47" t="s">
        <v>77</v>
      </c>
      <c r="C67" s="45">
        <v>1</v>
      </c>
      <c r="D67" s="43" t="s">
        <v>141</v>
      </c>
      <c r="E67" s="43" t="s">
        <v>167</v>
      </c>
      <c r="F67" s="43" t="s">
        <v>171</v>
      </c>
      <c r="G67" s="43" t="s">
        <v>199</v>
      </c>
      <c r="H67" s="43" t="s">
        <v>204</v>
      </c>
      <c r="I67" s="43" t="s">
        <v>210</v>
      </c>
      <c r="J67" s="43"/>
      <c r="K67" s="49"/>
      <c r="L67" s="49"/>
      <c r="M67" s="49"/>
      <c r="N67" s="49"/>
      <c r="O67" s="27">
        <f>C67*$K$3</f>
        <v>1</v>
      </c>
      <c r="P67" s="49">
        <f>IF(O67&lt;10, O67*K67, IF(O67&lt;100, O67*L67, IF(O67&lt;1000, O67*M67, O67*N67)))</f>
        <v>0</v>
      </c>
      <c r="Q67" s="28" t="e">
        <f>P67/$K$4</f>
        <v>#DIV/0!</v>
      </c>
      <c r="R67" s="35"/>
      <c r="S67" s="35"/>
      <c r="T67" s="35"/>
      <c r="U67" s="35"/>
      <c r="V67" s="35"/>
    </row>
    <row r="68" spans="1:22" x14ac:dyDescent="0.2">
      <c r="A68" s="38"/>
      <c r="B68" s="48" t="s">
        <v>78</v>
      </c>
      <c r="C68" s="46">
        <v>1</v>
      </c>
      <c r="D68" s="44" t="s">
        <v>142</v>
      </c>
      <c r="E68" s="44" t="s">
        <v>150</v>
      </c>
      <c r="F68" s="44" t="s">
        <v>171</v>
      </c>
      <c r="G68" s="44" t="s">
        <v>199</v>
      </c>
      <c r="H68" s="44" t="s">
        <v>204</v>
      </c>
      <c r="I68" s="44"/>
      <c r="J68" s="44"/>
      <c r="K68" s="50"/>
      <c r="L68" s="50"/>
      <c r="M68" s="50"/>
      <c r="N68" s="50"/>
      <c r="O68" s="29">
        <f>C68*$K$3</f>
        <v>1</v>
      </c>
      <c r="P68" s="54">
        <f t="shared" ref="P68" si="29">IF(O68&lt;10, O68*K68, IF(O68&lt;100, O68*L68, IF(O68&lt;1000, O68*M68, O68*N68)))</f>
        <v>0</v>
      </c>
      <c r="Q68" s="30" t="e">
        <f>P68/$K$4</f>
        <v>#DIV/0!</v>
      </c>
      <c r="R68" s="35"/>
      <c r="S68" s="35"/>
      <c r="T68" s="35"/>
      <c r="U68" s="35"/>
      <c r="V68" s="35"/>
    </row>
    <row r="69" spans="1:22" x14ac:dyDescent="0.2">
      <c r="A69" s="38"/>
      <c r="B69" s="47" t="s">
        <v>79</v>
      </c>
      <c r="C69" s="45">
        <v>1</v>
      </c>
      <c r="D69" s="43" t="s">
        <v>143</v>
      </c>
      <c r="E69" s="43" t="s">
        <v>168</v>
      </c>
      <c r="F69" s="43" t="s">
        <v>171</v>
      </c>
      <c r="G69" s="43" t="s">
        <v>200</v>
      </c>
      <c r="H69" s="43" t="s">
        <v>204</v>
      </c>
      <c r="I69" s="43"/>
      <c r="J69" s="43"/>
      <c r="K69" s="49"/>
      <c r="L69" s="49"/>
      <c r="M69" s="49"/>
      <c r="N69" s="49"/>
      <c r="O69" s="27">
        <f>C69*$K$3</f>
        <v>1</v>
      </c>
      <c r="P69" s="49">
        <f>IF(O69&lt;10, O69*K69, IF(O69&lt;100, O69*L69, IF(O69&lt;1000, O69*M69, O69*N69)))</f>
        <v>0</v>
      </c>
      <c r="Q69" s="28" t="e">
        <f>P69/$K$4</f>
        <v>#DIV/0!</v>
      </c>
      <c r="R69" s="35"/>
      <c r="S69" s="35"/>
      <c r="T69" s="35"/>
      <c r="U69" s="35"/>
      <c r="V69" s="35"/>
    </row>
    <row r="70" spans="1:22" x14ac:dyDescent="0.2">
      <c r="A70" s="38"/>
      <c r="B70" s="48" t="s">
        <v>80</v>
      </c>
      <c r="C70" s="46">
        <v>1</v>
      </c>
      <c r="D70" s="44" t="s">
        <v>144</v>
      </c>
      <c r="E70" s="44" t="s">
        <v>169</v>
      </c>
      <c r="F70" s="44" t="s">
        <v>179</v>
      </c>
      <c r="G70" s="44" t="s">
        <v>201</v>
      </c>
      <c r="H70" s="44" t="s">
        <v>204</v>
      </c>
      <c r="I70" s="44"/>
      <c r="J70" s="44"/>
      <c r="K70" s="50"/>
      <c r="L70" s="50"/>
      <c r="M70" s="50"/>
      <c r="N70" s="50"/>
      <c r="O70" s="29">
        <f>C70*$K$3</f>
        <v>1</v>
      </c>
      <c r="P70" s="54">
        <f t="shared" ref="P70" si="30">IF(O70&lt;10, O70*K70, IF(O70&lt;100, O70*L70, IF(O70&lt;1000, O70*M70, O70*N70)))</f>
        <v>0</v>
      </c>
      <c r="Q70" s="30" t="e">
        <f>P70/$K$4</f>
        <v>#DIV/0!</v>
      </c>
      <c r="R70" s="35"/>
      <c r="S70" s="35"/>
      <c r="T70" s="35"/>
      <c r="U70" s="35"/>
      <c r="V70" s="35"/>
    </row>
    <row r="71" spans="1:22" ht="33" customHeight="1" x14ac:dyDescent="0.2">
      <c r="A71" s="34"/>
      <c r="B71" s="35"/>
      <c r="C71" s="35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x14ac:dyDescent="0.2">
      <c r="B72" s="4"/>
      <c r="D72" s="6"/>
      <c r="H72" s="2"/>
      <c r="I72" s="2"/>
    </row>
  </sheetData>
  <phoneticPr fontId="3" type="noConversion"/>
  <conditionalFormatting sqref="B8:Q8">
    <cfRule type="cellIs" dxfId="0" priority="6" stopIfTrue="1" operator="equal">
      <formula>"NO"</formula>
    </cfRule>
  </conditionalFormatting>
  <conditionalFormatting sqref="Q9:Q7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{DD69E4D0-8A5D-4260-BF74-15EC6DDB08EC}</x14:id>
        </ext>
      </extLst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5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9E4D0-8A5D-4260-BF74-15EC6DDB08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Q9:Q70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espych</dc:creator>
  <cp:lastModifiedBy>R B</cp:lastModifiedBy>
  <cp:lastPrinted>2005-05-19T06:05:32Z</cp:lastPrinted>
  <dcterms:created xsi:type="dcterms:W3CDTF">2004-05-26T01:39:55Z</dcterms:created>
  <dcterms:modified xsi:type="dcterms:W3CDTF">2023-07-04T16:45:00Z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