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00ca5af26616e3/Master/Masterarbeit/Anhang/"/>
    </mc:Choice>
  </mc:AlternateContent>
  <xr:revisionPtr revIDLastSave="2352" documentId="8_{CD4F5306-FBB6-4F73-8E9D-91DA1425FBF1}" xr6:coauthVersionLast="47" xr6:coauthVersionMax="47" xr10:uidLastSave="{E6310E0A-58F5-4DC4-8A6D-8F22874EA757}"/>
  <bookViews>
    <workbookView xWindow="-110" yWindow="-110" windowWidth="19420" windowHeight="10420" xr2:uid="{8DE37C91-C0A2-4C95-AD62-38FD42C1FE9E}"/>
  </bookViews>
  <sheets>
    <sheet name="Zugriffsstatistik" sheetId="3" r:id="rId1"/>
    <sheet name="Position" sheetId="2" r:id="rId2"/>
  </sheets>
  <definedNames>
    <definedName name="_xlchart.v1.0" hidden="1">Position!$B$2:$B$199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1" i="3" l="1"/>
  <c r="B200" i="2"/>
  <c r="C200" i="2"/>
  <c r="B203" i="2" s="1"/>
  <c r="D200" i="2"/>
  <c r="B204" i="2" s="1"/>
  <c r="E200" i="2"/>
  <c r="B205" i="2" s="1"/>
  <c r="G200" i="2"/>
  <c r="H200" i="2"/>
  <c r="B209" i="2" s="1"/>
  <c r="F183" i="2"/>
  <c r="I183" i="2"/>
  <c r="F79" i="2"/>
  <c r="F12" i="2"/>
  <c r="I12" i="2"/>
  <c r="F49" i="2"/>
  <c r="I49" i="2"/>
  <c r="F158" i="2"/>
  <c r="I158" i="2"/>
  <c r="F140" i="2"/>
  <c r="I140" i="2"/>
  <c r="I79" i="2"/>
  <c r="F126" i="2"/>
  <c r="I126" i="2"/>
  <c r="F134" i="2"/>
  <c r="I134" i="2"/>
  <c r="F156" i="2"/>
  <c r="I156" i="2"/>
  <c r="F122" i="2"/>
  <c r="I122" i="2"/>
  <c r="F145" i="2"/>
  <c r="F86" i="2"/>
  <c r="I86" i="2"/>
  <c r="F163" i="2"/>
  <c r="I163" i="2"/>
  <c r="F179" i="2"/>
  <c r="I179" i="2"/>
  <c r="F95" i="2"/>
  <c r="I95" i="2"/>
  <c r="F116" i="2"/>
  <c r="I116" i="2"/>
  <c r="F109" i="2"/>
  <c r="I109" i="2"/>
  <c r="F135" i="2"/>
  <c r="I135" i="2"/>
  <c r="F42" i="2"/>
  <c r="I42" i="2"/>
  <c r="F127" i="2"/>
  <c r="I127" i="2"/>
  <c r="F41" i="2"/>
  <c r="I41" i="2"/>
  <c r="I145" i="2"/>
  <c r="F32" i="2"/>
  <c r="I32" i="2"/>
  <c r="F192" i="2"/>
  <c r="I192" i="2"/>
  <c r="F139" i="2"/>
  <c r="I139" i="2"/>
  <c r="F119" i="2"/>
  <c r="I119" i="2"/>
  <c r="F19" i="2"/>
  <c r="I19" i="2"/>
  <c r="F85" i="2"/>
  <c r="I85" i="2"/>
  <c r="F171" i="2"/>
  <c r="I171" i="2"/>
  <c r="F30" i="2"/>
  <c r="I30" i="2"/>
  <c r="F199" i="2"/>
  <c r="I199" i="2"/>
  <c r="F69" i="2"/>
  <c r="I69" i="2"/>
  <c r="F16" i="2"/>
  <c r="I16" i="2"/>
  <c r="F128" i="2"/>
  <c r="I128" i="2"/>
  <c r="F31" i="2"/>
  <c r="I31" i="2"/>
  <c r="F37" i="2"/>
  <c r="I37" i="2"/>
  <c r="F108" i="2"/>
  <c r="I108" i="2"/>
  <c r="F188" i="2"/>
  <c r="I188" i="2"/>
  <c r="F60" i="2"/>
  <c r="I60" i="2"/>
  <c r="F154" i="2"/>
  <c r="I154" i="2"/>
  <c r="F191" i="2"/>
  <c r="I191" i="2"/>
  <c r="F196" i="2"/>
  <c r="F136" i="2"/>
  <c r="F61" i="2"/>
  <c r="I61" i="2"/>
  <c r="F106" i="2"/>
  <c r="I106" i="2"/>
  <c r="F162" i="2"/>
  <c r="I162" i="2"/>
  <c r="F120" i="2"/>
  <c r="I120" i="2"/>
  <c r="F165" i="2"/>
  <c r="I165" i="2"/>
  <c r="I196" i="2"/>
  <c r="F190" i="2"/>
  <c r="I190" i="2"/>
  <c r="F129" i="2"/>
  <c r="I129" i="2"/>
  <c r="F34" i="2"/>
  <c r="I34" i="2"/>
  <c r="F94" i="2"/>
  <c r="I94" i="2"/>
  <c r="F133" i="2"/>
  <c r="I133" i="2"/>
  <c r="F72" i="2"/>
  <c r="I72" i="2"/>
  <c r="F81" i="2"/>
  <c r="I81" i="2"/>
  <c r="F111" i="2"/>
  <c r="I111" i="2"/>
  <c r="I136" i="2"/>
  <c r="F84" i="2"/>
  <c r="I84" i="2"/>
  <c r="F4" i="2"/>
  <c r="I4" i="2"/>
  <c r="F18" i="2"/>
  <c r="I18" i="2"/>
  <c r="I168" i="2"/>
  <c r="F9" i="2"/>
  <c r="F147" i="2"/>
  <c r="I147" i="2"/>
  <c r="F91" i="2"/>
  <c r="I91" i="2"/>
  <c r="F182" i="2"/>
  <c r="I182" i="2"/>
  <c r="F15" i="2"/>
  <c r="I15" i="2"/>
  <c r="F27" i="2"/>
  <c r="I27" i="2"/>
  <c r="F173" i="2"/>
  <c r="I173" i="2"/>
  <c r="F169" i="2"/>
  <c r="I169" i="2"/>
  <c r="F168" i="2"/>
  <c r="F149" i="2"/>
  <c r="I149" i="2"/>
  <c r="F176" i="2"/>
  <c r="I176" i="2"/>
  <c r="F180" i="2"/>
  <c r="I180" i="2"/>
  <c r="F70" i="2"/>
  <c r="I70" i="2"/>
  <c r="I9" i="2"/>
  <c r="F170" i="2"/>
  <c r="I170" i="2"/>
  <c r="F189" i="2"/>
  <c r="I189" i="2"/>
  <c r="F117" i="2"/>
  <c r="I117" i="2"/>
  <c r="F143" i="2"/>
  <c r="I143" i="2"/>
  <c r="F14" i="2"/>
  <c r="I14" i="2"/>
  <c r="F38" i="2"/>
  <c r="I38" i="2"/>
  <c r="F74" i="2"/>
  <c r="I74" i="2"/>
  <c r="F59" i="2"/>
  <c r="I59" i="2"/>
  <c r="F141" i="2"/>
  <c r="I141" i="2"/>
  <c r="F33" i="2"/>
  <c r="I33" i="2"/>
  <c r="F39" i="2"/>
  <c r="I39" i="2"/>
  <c r="F78" i="2"/>
  <c r="I78" i="2"/>
  <c r="F36" i="2"/>
  <c r="I36" i="2"/>
  <c r="I62" i="2"/>
  <c r="F131" i="2"/>
  <c r="I131" i="2"/>
  <c r="F62" i="2"/>
  <c r="F65" i="2"/>
  <c r="I65" i="2"/>
  <c r="F17" i="2"/>
  <c r="I17" i="2"/>
  <c r="F43" i="2"/>
  <c r="I43" i="2"/>
  <c r="F185" i="2"/>
  <c r="I185" i="2"/>
  <c r="F137" i="2"/>
  <c r="I137" i="2"/>
  <c r="F88" i="2"/>
  <c r="I88" i="2"/>
  <c r="F164" i="2"/>
  <c r="I164" i="2"/>
  <c r="F53" i="2"/>
  <c r="I53" i="2"/>
  <c r="F67" i="2"/>
  <c r="I67" i="2"/>
  <c r="F40" i="2"/>
  <c r="I40" i="2"/>
  <c r="F160" i="2"/>
  <c r="I160" i="2"/>
  <c r="F112" i="2"/>
  <c r="I112" i="2"/>
  <c r="F113" i="2"/>
  <c r="I113" i="2"/>
  <c r="F93" i="2"/>
  <c r="I93" i="2"/>
  <c r="F98" i="2"/>
  <c r="I98" i="2"/>
  <c r="F148" i="2"/>
  <c r="I148" i="2"/>
  <c r="F121" i="2"/>
  <c r="I121" i="2"/>
  <c r="F175" i="2"/>
  <c r="I175" i="2"/>
  <c r="F96" i="2"/>
  <c r="I96" i="2"/>
  <c r="I13" i="2"/>
  <c r="F124" i="2"/>
  <c r="F56" i="2"/>
  <c r="I56" i="2"/>
  <c r="F80" i="2"/>
  <c r="I80" i="2"/>
  <c r="F107" i="2"/>
  <c r="I107" i="2"/>
  <c r="F13" i="2"/>
  <c r="F68" i="2"/>
  <c r="I68" i="2"/>
  <c r="I124" i="2"/>
  <c r="F3" i="2"/>
  <c r="I3" i="2"/>
  <c r="F2" i="2"/>
  <c r="I2" i="2"/>
  <c r="F44" i="2"/>
  <c r="I44" i="2"/>
  <c r="F64" i="2"/>
  <c r="I64" i="2"/>
  <c r="F92" i="2"/>
  <c r="I92" i="2"/>
  <c r="F177" i="2"/>
  <c r="I177" i="2"/>
  <c r="F11" i="2"/>
  <c r="I11" i="2"/>
  <c r="F138" i="2"/>
  <c r="I138" i="2"/>
  <c r="F87" i="2"/>
  <c r="I87" i="2"/>
  <c r="F181" i="2"/>
  <c r="I181" i="2"/>
  <c r="F63" i="2"/>
  <c r="I63" i="2"/>
  <c r="F186" i="2"/>
  <c r="I186" i="2"/>
  <c r="F100" i="2"/>
  <c r="I100" i="2"/>
  <c r="F101" i="2"/>
  <c r="I101" i="2"/>
  <c r="F114" i="2"/>
  <c r="I114" i="2"/>
  <c r="F22" i="2"/>
  <c r="I22" i="2"/>
  <c r="I21" i="2"/>
  <c r="F21" i="2"/>
  <c r="F167" i="2"/>
  <c r="I167" i="2"/>
  <c r="F153" i="2"/>
  <c r="I153" i="2"/>
  <c r="F6" i="2"/>
  <c r="I6" i="2"/>
  <c r="F71" i="2"/>
  <c r="I71" i="2"/>
  <c r="F123" i="2"/>
  <c r="I123" i="2"/>
  <c r="F28" i="2"/>
  <c r="F157" i="2"/>
  <c r="F82" i="2"/>
  <c r="F45" i="2"/>
  <c r="F104" i="2"/>
  <c r="F97" i="2"/>
  <c r="F10" i="2"/>
  <c r="F151" i="2"/>
  <c r="F55" i="2"/>
  <c r="F89" i="2"/>
  <c r="F8" i="2"/>
  <c r="F5" i="2"/>
  <c r="F161" i="2"/>
  <c r="F166" i="2"/>
  <c r="F29" i="2"/>
  <c r="F75" i="2"/>
  <c r="F7" i="2"/>
  <c r="F57" i="2"/>
  <c r="F48" i="2"/>
  <c r="F193" i="2"/>
  <c r="F20" i="2"/>
  <c r="F77" i="2"/>
  <c r="F194" i="2"/>
  <c r="F58" i="2"/>
  <c r="F35" i="2"/>
  <c r="F99" i="2"/>
  <c r="F132" i="2"/>
  <c r="F187" i="2"/>
  <c r="F178" i="2"/>
  <c r="F144" i="2"/>
  <c r="F115" i="2"/>
  <c r="F198" i="2"/>
  <c r="F52" i="2"/>
  <c r="F102" i="2"/>
  <c r="F54" i="2"/>
  <c r="F26" i="2"/>
  <c r="F105" i="2"/>
  <c r="F146" i="2"/>
  <c r="F155" i="2"/>
  <c r="F197" i="2"/>
  <c r="F184" i="2"/>
  <c r="F152" i="2"/>
  <c r="F125" i="2"/>
  <c r="F118" i="2"/>
  <c r="F142" i="2"/>
  <c r="F174" i="2"/>
  <c r="F130" i="2"/>
  <c r="F195" i="2"/>
  <c r="F25" i="2"/>
  <c r="F150" i="2"/>
  <c r="F103" i="2"/>
  <c r="F172" i="2"/>
  <c r="F51" i="2"/>
  <c r="F159" i="2"/>
  <c r="F76" i="2"/>
  <c r="F90" i="2"/>
  <c r="F24" i="2"/>
  <c r="F110" i="2"/>
  <c r="F50" i="2"/>
  <c r="F73" i="2"/>
  <c r="F46" i="2"/>
  <c r="F66" i="2"/>
  <c r="F83" i="2"/>
  <c r="F23" i="2"/>
  <c r="F47" i="2"/>
  <c r="I24" i="2"/>
  <c r="I90" i="2"/>
  <c r="I76" i="2"/>
  <c r="I159" i="2"/>
  <c r="I51" i="2"/>
  <c r="I47" i="2"/>
  <c r="I23" i="2"/>
  <c r="I110" i="2"/>
  <c r="I50" i="2"/>
  <c r="I73" i="2"/>
  <c r="I46" i="2"/>
  <c r="I66" i="2"/>
  <c r="I83" i="2"/>
  <c r="I28" i="2"/>
  <c r="I157" i="2"/>
  <c r="I82" i="2"/>
  <c r="I45" i="2"/>
  <c r="I104" i="2"/>
  <c r="I97" i="2"/>
  <c r="I10" i="2"/>
  <c r="I151" i="2"/>
  <c r="I55" i="2"/>
  <c r="I89" i="2"/>
  <c r="I8" i="2"/>
  <c r="I5" i="2"/>
  <c r="I161" i="2"/>
  <c r="I166" i="2"/>
  <c r="I29" i="2"/>
  <c r="I75" i="2"/>
  <c r="I7" i="2"/>
  <c r="I57" i="2"/>
  <c r="I48" i="2"/>
  <c r="I193" i="2"/>
  <c r="I20" i="2"/>
  <c r="I77" i="2"/>
  <c r="I194" i="2"/>
  <c r="I58" i="2"/>
  <c r="I35" i="2"/>
  <c r="I99" i="2"/>
  <c r="I132" i="2"/>
  <c r="I187" i="2"/>
  <c r="I178" i="2"/>
  <c r="I144" i="2"/>
  <c r="I115" i="2"/>
  <c r="I198" i="2"/>
  <c r="I52" i="2"/>
  <c r="I102" i="2"/>
  <c r="I54" i="2"/>
  <c r="I26" i="2"/>
  <c r="I105" i="2"/>
  <c r="I146" i="2"/>
  <c r="I155" i="2"/>
  <c r="I197" i="2"/>
  <c r="I184" i="2"/>
  <c r="I152" i="2"/>
  <c r="I125" i="2"/>
  <c r="I118" i="2"/>
  <c r="I142" i="2"/>
  <c r="I174" i="2"/>
  <c r="I130" i="2"/>
  <c r="I195" i="2"/>
  <c r="I25" i="2"/>
  <c r="I150" i="2"/>
  <c r="I103" i="2"/>
  <c r="I172" i="2"/>
  <c r="B169" i="3"/>
  <c r="BH171" i="3"/>
  <c r="BG171" i="3"/>
  <c r="BF171" i="3"/>
  <c r="BE171" i="3"/>
  <c r="BD171" i="3"/>
  <c r="BC171" i="3"/>
  <c r="BB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79" i="3" l="1"/>
  <c r="B181" i="3"/>
  <c r="B183" i="3"/>
  <c r="B185" i="3"/>
  <c r="B187" i="3"/>
  <c r="B177" i="3"/>
  <c r="B175" i="3"/>
  <c r="B176" i="3"/>
  <c r="B178" i="3"/>
  <c r="B180" i="3"/>
  <c r="B182" i="3"/>
  <c r="B184" i="3"/>
  <c r="B186" i="3"/>
  <c r="B174" i="3"/>
  <c r="F200" i="2"/>
  <c r="B206" i="2" s="1"/>
  <c r="C206" i="2" s="1"/>
  <c r="I200" i="2"/>
  <c r="C209" i="2" s="1"/>
  <c r="C203" i="2" l="1"/>
  <c r="C204" i="2"/>
  <c r="C205" i="2"/>
</calcChain>
</file>

<file path=xl/sharedStrings.xml><?xml version="1.0" encoding="utf-8"?>
<sst xmlns="http://schemas.openxmlformats.org/spreadsheetml/2006/main" count="283" uniqueCount="249">
  <si>
    <t>Bundeswehr</t>
  </si>
  <si>
    <t>Angestellte</t>
  </si>
  <si>
    <t>Führungskraft</t>
  </si>
  <si>
    <t>Sonstige</t>
  </si>
  <si>
    <t xml:space="preserve">Gesamt </t>
  </si>
  <si>
    <t>Führung</t>
  </si>
  <si>
    <t>Bundesagentur für Arbeit</t>
  </si>
  <si>
    <t>Landeshauptstadt München</t>
  </si>
  <si>
    <t>Arbeitgeber</t>
  </si>
  <si>
    <t>Deutsche Rentenversicherung</t>
  </si>
  <si>
    <t>Bundesverwaltungsamt</t>
  </si>
  <si>
    <t>Gebäudemanagement SH</t>
  </si>
  <si>
    <t>Hansestadt Hamburg</t>
  </si>
  <si>
    <t>Bundesamt für Migration &amp; Flüchtlinge</t>
  </si>
  <si>
    <t xml:space="preserve">Stadt Köln </t>
  </si>
  <si>
    <t>ITZBund</t>
  </si>
  <si>
    <t>IT NRW</t>
  </si>
  <si>
    <t>Land Mecklenburg Vorpommern</t>
  </si>
  <si>
    <t>Stadt Frankfurt am Main</t>
  </si>
  <si>
    <t xml:space="preserve">Berufsgenossenschaft Handel und Warenlogistik </t>
  </si>
  <si>
    <t>Bundesstadt Bonn</t>
  </si>
  <si>
    <t>Landeshaupstadt Stuttgart</t>
  </si>
  <si>
    <t>Dortmunder Stadtwerke</t>
  </si>
  <si>
    <t>Berliner Stadtreinigung</t>
  </si>
  <si>
    <t>Emschergenossenschaft</t>
  </si>
  <si>
    <t>Bayerische Versorgungskammer</t>
  </si>
  <si>
    <t xml:space="preserve">Bundesamt für Sicherheit &amp; Informationstechnik </t>
  </si>
  <si>
    <t>Stadt Leipzig</t>
  </si>
  <si>
    <t>Komm.ONE (Anstalt öff. Rechts)</t>
  </si>
  <si>
    <t>Berliner Feuerwehr</t>
  </si>
  <si>
    <t>Versorgungsanstalt des Bundes &amp; der Länder</t>
  </si>
  <si>
    <t>Destatis</t>
  </si>
  <si>
    <t>Stadt Nürnberg</t>
  </si>
  <si>
    <t>Land Schleswig Holstein</t>
  </si>
  <si>
    <t xml:space="preserve">Polizei Berlin </t>
  </si>
  <si>
    <t xml:space="preserve">HIL Heeresinstandsetzungslogistik </t>
  </si>
  <si>
    <t>Studentenwerk SH</t>
  </si>
  <si>
    <t>St. Elisabeth Stiftung</t>
  </si>
  <si>
    <t>BG Bau</t>
  </si>
  <si>
    <t>Verwaltungs-Berufsgenossenschaft</t>
  </si>
  <si>
    <t>Bundesanstalt für Digitalfunk der Behörden</t>
  </si>
  <si>
    <t>Landkreis Harburg</t>
  </si>
  <si>
    <t>Stadtreinigung Hamburg</t>
  </si>
  <si>
    <t>Landeshauptstadt Dresden</t>
  </si>
  <si>
    <t>Landesbetrieb RLP</t>
  </si>
  <si>
    <t>Bundesamt für Güterverkehr</t>
  </si>
  <si>
    <t>Deutsche Wetterdienst</t>
  </si>
  <si>
    <t>Deutsches Patent- &amp; Markenamt</t>
  </si>
  <si>
    <t>Landwirtschaftskammer NRW</t>
  </si>
  <si>
    <t>Erzbistum Paderborn</t>
  </si>
  <si>
    <t>Stadt Freiburg</t>
  </si>
  <si>
    <t>Stadt Villingen-Schwenningen</t>
  </si>
  <si>
    <t>Stadt Karlsruhe</t>
  </si>
  <si>
    <t>Stadt Augsburg</t>
  </si>
  <si>
    <t>Landratsamt Karlsruhe</t>
  </si>
  <si>
    <t>Stadt Esslingen am Neckar</t>
  </si>
  <si>
    <t>Bundesamt für die Sicherheit der nuklearen Entsorgung</t>
  </si>
  <si>
    <t>BVA</t>
  </si>
  <si>
    <t>Dt. RV</t>
  </si>
  <si>
    <t>München</t>
  </si>
  <si>
    <t>St. Hamburg</t>
  </si>
  <si>
    <t>Gebäudem. SH</t>
  </si>
  <si>
    <t>ITZ Bund</t>
  </si>
  <si>
    <t>Ba Migration</t>
  </si>
  <si>
    <t xml:space="preserve">St. Köln </t>
  </si>
  <si>
    <t xml:space="preserve">St. Bonn </t>
  </si>
  <si>
    <t>Gesamt</t>
  </si>
  <si>
    <t>St. Stuttgart</t>
  </si>
  <si>
    <t>L. MV</t>
  </si>
  <si>
    <t>BG Handel</t>
  </si>
  <si>
    <t>St. Frankfurt</t>
  </si>
  <si>
    <t>Dortm. STW</t>
  </si>
  <si>
    <t>Komm.ONE</t>
  </si>
  <si>
    <t>BA Arbeit</t>
  </si>
  <si>
    <t>Hessische Zentrale Datenverarbeitung</t>
  </si>
  <si>
    <t>Ber. Stadtrei</t>
  </si>
  <si>
    <t>Bay. Versorg.</t>
  </si>
  <si>
    <t>St. Leipzig</t>
  </si>
  <si>
    <t>St. Nürnberg</t>
  </si>
  <si>
    <t>BA Sicherheit</t>
  </si>
  <si>
    <t>Hess. Zent. DV</t>
  </si>
  <si>
    <t>Berl. FW</t>
  </si>
  <si>
    <t>Emschergen.</t>
  </si>
  <si>
    <t>Versorg. B L</t>
  </si>
  <si>
    <t>HIL</t>
  </si>
  <si>
    <t xml:space="preserve">Zentrale Stelle Informationstechnik </t>
  </si>
  <si>
    <t xml:space="preserve">Wirtschaftsbetriebe Duisburg </t>
  </si>
  <si>
    <t>Stadt Dresden</t>
  </si>
  <si>
    <t>Stadtwerke Potsdam</t>
  </si>
  <si>
    <t>Schulbau Hambug</t>
  </si>
  <si>
    <t>OOWV</t>
  </si>
  <si>
    <t>VRR</t>
  </si>
  <si>
    <t>Landesbund für Vogelschutz in Bayern e.V</t>
  </si>
  <si>
    <t xml:space="preserve">Stadt Solingen </t>
  </si>
  <si>
    <t>Auszubildende</t>
  </si>
  <si>
    <t>Stand: 10.01.22</t>
  </si>
  <si>
    <t>Empfehlung</t>
  </si>
  <si>
    <t>Aktueller Job</t>
  </si>
  <si>
    <t>Ex-Job</t>
  </si>
  <si>
    <t>Deutsche Rentenversicherung Hessen</t>
  </si>
  <si>
    <t>Stadt Konstanz</t>
  </si>
  <si>
    <t>Hessisches Polizeipräsidium Technik</t>
  </si>
  <si>
    <t>Kommunalverband für Jugend &amp; Soziales BW</t>
  </si>
  <si>
    <t xml:space="preserve">Bundesamt für Bauwesen &amp; Raumordnung </t>
  </si>
  <si>
    <t>Landratsamt Reutlingen</t>
  </si>
  <si>
    <t>Handwerkskammer für München und Oberbayern</t>
  </si>
  <si>
    <t>Behörde für Justiz und Verbraucherschutz Hamburg</t>
  </si>
  <si>
    <t>Stadt Friedrichshafen</t>
  </si>
  <si>
    <t>Stadt Osnabrück</t>
  </si>
  <si>
    <t>Bistum Essen</t>
  </si>
  <si>
    <t>bremenports GmbH &amp; Co. KG</t>
  </si>
  <si>
    <t>Landkreis Hameln-Pyrmont</t>
  </si>
  <si>
    <t>Landesamt für Zentrale Polizeiliche Dienste NRW</t>
  </si>
  <si>
    <t>Landesamt für Statistik Niedersachsen</t>
  </si>
  <si>
    <t>Straßen.NRW</t>
  </si>
  <si>
    <t>Freie Hansestadt Bremen</t>
  </si>
  <si>
    <t>Stadtverwaltung Kirchheim unter Teck</t>
  </si>
  <si>
    <t>Kassenärztliche Vereinigung Niedersachsen</t>
  </si>
  <si>
    <t>Regierungspräsidium Darmstadt</t>
  </si>
  <si>
    <t>Beschaffungsamt des BMI</t>
  </si>
  <si>
    <t>Stadtentwässerungsbetriebe Köln, AöR</t>
  </si>
  <si>
    <t>Kreis Stormarn</t>
  </si>
  <si>
    <t>Freistaat Bayern</t>
  </si>
  <si>
    <t>Bundespolizei Deutschland</t>
  </si>
  <si>
    <t>Agentur für Arbeit</t>
  </si>
  <si>
    <t>Auswärtiges Amt</t>
  </si>
  <si>
    <t>Landschaftsverband Rheinland</t>
  </si>
  <si>
    <t>Hamburg Port Authority</t>
  </si>
  <si>
    <t>Bezirk Oberbayern</t>
  </si>
  <si>
    <t>Landeshauptstadt Hannover</t>
  </si>
  <si>
    <t>IKK Südwest</t>
  </si>
  <si>
    <t>EAD</t>
  </si>
  <si>
    <t>Land Hessen</t>
  </si>
  <si>
    <t>Stadt Winterthur</t>
  </si>
  <si>
    <t>Landratsamt München</t>
  </si>
  <si>
    <t>Stadt Bochum</t>
  </si>
  <si>
    <t>Land Niedersachsen</t>
  </si>
  <si>
    <t>Kreisverwaltung Pinneberg</t>
  </si>
  <si>
    <t>Landkreis Darmstadt-Dieburg</t>
  </si>
  <si>
    <t>Landeshauptstadt Wiesbaden</t>
  </si>
  <si>
    <t>Stadt Krefeld</t>
  </si>
  <si>
    <t>Bundeskriminalamt (Wiesbaden)</t>
  </si>
  <si>
    <t>Generalzolldirektion</t>
  </si>
  <si>
    <t>Deutscher Bundestag</t>
  </si>
  <si>
    <t>Stadt Mannheim</t>
  </si>
  <si>
    <t>Kassenärztliche Vereinigung Nordrhein</t>
  </si>
  <si>
    <t>Regierung von Oberbayern</t>
  </si>
  <si>
    <t>Statistisches Landesamt Baden Württemberg</t>
  </si>
  <si>
    <t>Bundesnetzagentur</t>
  </si>
  <si>
    <t>Bezirksregierung Düsseldorf</t>
  </si>
  <si>
    <t>Freistaat Sachsen</t>
  </si>
  <si>
    <t>Finanzverwaltung NRW</t>
  </si>
  <si>
    <t>Polizei Bayern</t>
  </si>
  <si>
    <t>Bundesanstalt für Landwirtschaft und Ernährung</t>
  </si>
  <si>
    <t>IHK Berlin</t>
  </si>
  <si>
    <t>Bundesinstitut für Berufsbildung BIBB</t>
  </si>
  <si>
    <t>Bundesamt für Wirtschaft und Ausfuhrkontrolle</t>
  </si>
  <si>
    <t>Regierungspräsidium Stuttgart</t>
  </si>
  <si>
    <t xml:space="preserve">Europäisches Patentamt (EPA) </t>
  </si>
  <si>
    <t>Hansestadt Lübeck</t>
  </si>
  <si>
    <t>Bundesinstitut für Arzneimittel und Medizinprodukt...</t>
  </si>
  <si>
    <t>Bezirksamt Mitte von Berlin</t>
  </si>
  <si>
    <t>Senatsverwaltung für Bildung, Jugend und Familie</t>
  </si>
  <si>
    <t>Landratsamt Bodenseekreis</t>
  </si>
  <si>
    <t>Technische Hochschule Deggendorf</t>
  </si>
  <si>
    <t>Stadt Regensburg</t>
  </si>
  <si>
    <t>Berufsgenossenschaft für Gesundheitsdienst und Woh...</t>
  </si>
  <si>
    <t>Handwerkskammer Erfurt</t>
  </si>
  <si>
    <t>Stadtverwaltung Chemnitz</t>
  </si>
  <si>
    <t>Stadt Wuppertal</t>
  </si>
  <si>
    <t>Stadt Duisburg</t>
  </si>
  <si>
    <t>Stadt Paderborn</t>
  </si>
  <si>
    <t>Stadt Pforzheim</t>
  </si>
  <si>
    <t>Stadt Ulm</t>
  </si>
  <si>
    <t>Bundesamt für Justiz</t>
  </si>
  <si>
    <t>Bezirksamt Neukölln von Berlin</t>
  </si>
  <si>
    <t>Stadtverwaltung Laatzen</t>
  </si>
  <si>
    <t>Kreis Gütersloh</t>
  </si>
  <si>
    <t>stadt bielefeld</t>
  </si>
  <si>
    <t>Bezirksregierung Köln</t>
  </si>
  <si>
    <t>BAAINBw</t>
  </si>
  <si>
    <t>Pro Arbeit-Kreis Offenbach- (AöR)</t>
  </si>
  <si>
    <t>Landeshauptstadt Potsdam</t>
  </si>
  <si>
    <t>Handwerkskammer Ulm</t>
  </si>
  <si>
    <t>Polizei Hamburg IT-Abteilung</t>
  </si>
  <si>
    <t>Land Berlin</t>
  </si>
  <si>
    <t>Bundesanstalt für Arbeitsschutz und Arbeitsmedizin</t>
  </si>
  <si>
    <t>medius KLINIKEN gGmbH</t>
  </si>
  <si>
    <t>TourismusMarketing Niedersachsen GmbH</t>
  </si>
  <si>
    <t>Wetteraukreis</t>
  </si>
  <si>
    <t>Stadt Mönchengladbach</t>
  </si>
  <si>
    <t>Landratsamt Miesbach</t>
  </si>
  <si>
    <t>Stadt Ludwigsburg</t>
  </si>
  <si>
    <t>Landeshauptstadt Düsseldorf</t>
  </si>
  <si>
    <t>FHH</t>
  </si>
  <si>
    <t>Unfallkasse Nordrhein-Westfalen</t>
  </si>
  <si>
    <t>Stadt Herne</t>
  </si>
  <si>
    <t>Evangelische Kirche in Deutschland</t>
  </si>
  <si>
    <t>SVLFG</t>
  </si>
  <si>
    <t>Landeshauptstadt Kiel</t>
  </si>
  <si>
    <t>Bundesforst (BImA)</t>
  </si>
  <si>
    <t>Bundesamt für Strahlenschutz (BfS)</t>
  </si>
  <si>
    <t>MdK Baden-Württemberg</t>
  </si>
  <si>
    <t>Bezirksamt Tempelhof-Schöneberg von Berlin</t>
  </si>
  <si>
    <t>Handelskammer Hamburg</t>
  </si>
  <si>
    <t>Zollverwaltung</t>
  </si>
  <si>
    <t>Bundesamt für Soziale Sicherung (BAS)</t>
  </si>
  <si>
    <t>Stadt Reutlingen</t>
  </si>
  <si>
    <t>Jobcenter Dortmund</t>
  </si>
  <si>
    <t>Bezirksregierung Münster</t>
  </si>
  <si>
    <t>Landratsamt Konstanz</t>
  </si>
  <si>
    <t>Regierungspräsidium Gießen</t>
  </si>
  <si>
    <t>Universitätsklinik Frankfurt</t>
  </si>
  <si>
    <t>Bundesamt für Verbraucherschutz und Lebensmittelsi...</t>
  </si>
  <si>
    <t>Stadt Aachen</t>
  </si>
  <si>
    <t>Bundesministerium der Verteidigung</t>
  </si>
  <si>
    <t>Magistrat der Stadt Bremerhaven</t>
  </si>
  <si>
    <t>Bundesministerium für Bildung und Forschung</t>
  </si>
  <si>
    <t>Polizei Sachsen-Anhalt</t>
  </si>
  <si>
    <t>Landeshauptstadt Magdeburg</t>
  </si>
  <si>
    <t>Landkreis Osnabrück</t>
  </si>
  <si>
    <t>Land Brandenburg</t>
  </si>
  <si>
    <t>Stadtteilzentrum Steglitz e.V.</t>
  </si>
  <si>
    <t>Stadt Ludwigshafen am Rhein</t>
  </si>
  <si>
    <t>Jobcenter Kreis Segeberg</t>
  </si>
  <si>
    <t>Landratsamt Ortenaukreis</t>
  </si>
  <si>
    <t>Stadt Kassel</t>
  </si>
  <si>
    <t>Polizei Sachsen</t>
  </si>
  <si>
    <t>LMBV</t>
  </si>
  <si>
    <t>IHK Mittleres Ruhrgebiet</t>
  </si>
  <si>
    <t>Regierungspräsidium Karlsruhe</t>
  </si>
  <si>
    <t>Stadt Königswinter</t>
  </si>
  <si>
    <t>Deutsche Marine I Marinestützpunkt Wilhelmshaven</t>
  </si>
  <si>
    <t>Bezirk Mittelfranken</t>
  </si>
  <si>
    <t>Stadtverwaltung Rheinfelden (Baden)</t>
  </si>
  <si>
    <t>Ergebnis</t>
  </si>
  <si>
    <t xml:space="preserve">Position </t>
  </si>
  <si>
    <t>Anzahl</t>
  </si>
  <si>
    <t>Prozent</t>
  </si>
  <si>
    <t>Beschäftigung</t>
  </si>
  <si>
    <t>Aktuell</t>
  </si>
  <si>
    <t>Nicht-aktuell</t>
  </si>
  <si>
    <t>JobCenter Hannover</t>
  </si>
  <si>
    <t>Industrie- und Handelskammer (IHK) Region Stuttgart</t>
  </si>
  <si>
    <t>Spalte2</t>
  </si>
  <si>
    <t>Zeitraum</t>
  </si>
  <si>
    <t>Jahr</t>
  </si>
  <si>
    <t>Zugriffe</t>
  </si>
  <si>
    <t>Quellen: siehe Anhang 2; Spalte F (Link)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</si>
</sst>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00,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0" xfId="0" applyNumberFormat="1" applyAlignment="1">
      <alignment vertical="center" wrapText="1"/>
    </xf>
    <xf numFmtId="164" fontId="0" fillId="0" borderId="0" xfId="0" applyNumberFormat="1"/>
    <xf numFmtId="0" fontId="1" fillId="0" borderId="0" xfId="0" applyFont="1"/>
    <xf numFmtId="17" fontId="1" fillId="0" borderId="0" xfId="0" applyNumberFormat="1" applyFont="1" applyAlignment="1">
      <alignment vertical="center" wrapText="1"/>
    </xf>
    <xf numFmtId="9" fontId="0" fillId="0" borderId="0" xfId="1" applyNumberFormat="1" applyFont="1"/>
    <xf numFmtId="9" fontId="0" fillId="0" borderId="0" xfId="1" applyFont="1"/>
    <xf numFmtId="0" fontId="0" fillId="0" borderId="0" xfId="0" applyNumberFormat="1"/>
    <xf numFmtId="0" fontId="4" fillId="0" borderId="0" xfId="2" applyAlignment="1">
      <alignment vertical="center"/>
    </xf>
    <xf numFmtId="9" fontId="0" fillId="0" borderId="0" xfId="0" applyNumberFormat="1"/>
    <xf numFmtId="9" fontId="0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3">
    <cellStyle name="Link" xfId="2" builtinId="8"/>
    <cellStyle name="Prozent" xfId="1" builtinId="5"/>
    <cellStyle name="Standard" xfId="0" builtinId="0"/>
  </cellStyles>
  <dxfs count="68">
    <dxf>
      <numFmt numFmtId="13" formatCode="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64" formatCode="###,#00,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\ yy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9FBFD"/>
      <color rgb="FFD9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 b="1"/>
              <a:t>Zugriffsstatistik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0">
                    <a:srgbClr val="002060"/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squar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Zugriffsstatistik!$A$174:$A$187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Zugriffsstatistik!$B$174:$B$187</c:f>
              <c:numCache>
                <c:formatCode>###,#00,000</c:formatCode>
                <c:ptCount val="14"/>
                <c:pt idx="0">
                  <c:v>30386</c:v>
                </c:pt>
                <c:pt idx="1">
                  <c:v>46383</c:v>
                </c:pt>
                <c:pt idx="2">
                  <c:v>9490</c:v>
                </c:pt>
                <c:pt idx="3">
                  <c:v>19184</c:v>
                </c:pt>
                <c:pt idx="4">
                  <c:v>40845</c:v>
                </c:pt>
                <c:pt idx="5">
                  <c:v>160023</c:v>
                </c:pt>
                <c:pt idx="6">
                  <c:v>163442</c:v>
                </c:pt>
                <c:pt idx="7">
                  <c:v>248683</c:v>
                </c:pt>
                <c:pt idx="8">
                  <c:v>305162</c:v>
                </c:pt>
                <c:pt idx="9">
                  <c:v>455965</c:v>
                </c:pt>
                <c:pt idx="10">
                  <c:v>605679</c:v>
                </c:pt>
                <c:pt idx="11">
                  <c:v>789570</c:v>
                </c:pt>
                <c:pt idx="12">
                  <c:v>810434</c:v>
                </c:pt>
                <c:pt idx="13">
                  <c:v>1020248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A-41B5-9126-605E14EE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163920"/>
        <c:axId val="892165168"/>
      </c:lineChart>
      <c:catAx>
        <c:axId val="89216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92165168"/>
        <c:crosses val="autoZero"/>
        <c:auto val="1"/>
        <c:lblAlgn val="ctr"/>
        <c:lblOffset val="100"/>
        <c:noMultiLvlLbl val="0"/>
      </c:catAx>
      <c:valAx>
        <c:axId val="8921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9216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>
      <a:gsLst>
        <a:gs pos="68000">
          <a:schemeClr val="accent1">
            <a:lumMod val="9000"/>
            <a:lumOff val="91000"/>
          </a:schemeClr>
        </a:gs>
        <a:gs pos="100000">
          <a:srgbClr val="D9E2F3"/>
        </a:gs>
        <a:gs pos="4000">
          <a:srgbClr val="F9FBFD"/>
        </a:gs>
      </a:gsLst>
      <a:path path="shape">
        <a:fillToRect l="50000" t="50000" r="50000" b="50000"/>
      </a:path>
    </a:gra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Position!$B$202</c:f>
              <c:strCache>
                <c:ptCount val="1"/>
                <c:pt idx="0">
                  <c:v>Anzahl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rgbClr val="00206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C0-47B6-AEA7-0C34A238BE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rgbClr val="00206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5C0-47B6-AEA7-0C34A238BE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rgbClr val="00206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C0-47B6-AEA7-0C34A238BE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rgbClr val="002060"/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5C0-47B6-AEA7-0C34A238BEE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5C0-47B6-AEA7-0C34A238BEE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5C0-47B6-AEA7-0C34A238BEE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5C0-47B6-AEA7-0C34A238BEE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5C0-47B6-AEA7-0C34A238BEE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Position!$A$203:$A$206</c:f>
              <c:strCache>
                <c:ptCount val="4"/>
                <c:pt idx="0">
                  <c:v>Angestellte</c:v>
                </c:pt>
                <c:pt idx="1">
                  <c:v>Führungskraft</c:v>
                </c:pt>
                <c:pt idx="2">
                  <c:v>Auszubildende</c:v>
                </c:pt>
                <c:pt idx="3">
                  <c:v>Sonstige</c:v>
                </c:pt>
              </c:strCache>
            </c:strRef>
          </c:cat>
          <c:val>
            <c:numRef>
              <c:f>Position!$B$203:$B$206</c:f>
              <c:numCache>
                <c:formatCode>General</c:formatCode>
                <c:ptCount val="4"/>
                <c:pt idx="0">
                  <c:v>10797</c:v>
                </c:pt>
                <c:pt idx="1">
                  <c:v>2422</c:v>
                </c:pt>
                <c:pt idx="2">
                  <c:v>591</c:v>
                </c:pt>
                <c:pt idx="3">
                  <c:v>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0-47B6-AEA7-0C34A238BEE4}"/>
            </c:ext>
          </c:extLst>
        </c:ser>
        <c:ser>
          <c:idx val="1"/>
          <c:order val="1"/>
          <c:tx>
            <c:strRef>
              <c:f>Position!$C$202</c:f>
              <c:strCache>
                <c:ptCount val="1"/>
                <c:pt idx="0">
                  <c:v>Prozent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C0-47B6-AEA7-0C34A238BE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45C0-47B6-AEA7-0C34A238BE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5C0-47B6-AEA7-0C34A238BE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45C0-47B6-AEA7-0C34A238BEE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5C0-47B6-AEA7-0C34A238BEE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45C0-47B6-AEA7-0C34A238BEE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45C0-47B6-AEA7-0C34A238BEE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45C0-47B6-AEA7-0C34A238BEE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Position!$A$203:$A$206</c:f>
              <c:strCache>
                <c:ptCount val="4"/>
                <c:pt idx="0">
                  <c:v>Angestellte</c:v>
                </c:pt>
                <c:pt idx="1">
                  <c:v>Führungskraft</c:v>
                </c:pt>
                <c:pt idx="2">
                  <c:v>Auszubildende</c:v>
                </c:pt>
                <c:pt idx="3">
                  <c:v>Sonstige</c:v>
                </c:pt>
              </c:strCache>
            </c:strRef>
          </c:cat>
          <c:val>
            <c:numRef>
              <c:f>Position!$C$203:$C$206</c:f>
              <c:numCache>
                <c:formatCode>0%</c:formatCode>
                <c:ptCount val="4"/>
                <c:pt idx="0">
                  <c:v>0.70494907286497777</c:v>
                </c:pt>
                <c:pt idx="1">
                  <c:v>0.15813528336380256</c:v>
                </c:pt>
                <c:pt idx="2">
                  <c:v>3.8587098459127708E-2</c:v>
                </c:pt>
                <c:pt idx="3">
                  <c:v>9.8328545312091925E-2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0-47B6-AEA7-0C34A238BEE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de-DE"/>
              <a:t>Beschäftigte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620-4A49-9248-E82102D150EC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620-4A49-9248-E82102D150E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Position!$B$208:$C$208</c:f>
              <c:strCache>
                <c:ptCount val="2"/>
                <c:pt idx="0">
                  <c:v>Aktuell</c:v>
                </c:pt>
                <c:pt idx="1">
                  <c:v>Nicht-aktuell</c:v>
                </c:pt>
              </c:strCache>
            </c:strRef>
          </c:cat>
          <c:val>
            <c:numRef>
              <c:f>Position!$B$209:$C$209</c:f>
              <c:numCache>
                <c:formatCode>General</c:formatCode>
                <c:ptCount val="2"/>
                <c:pt idx="0">
                  <c:v>12533</c:v>
                </c:pt>
                <c:pt idx="1">
                  <c:v>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0-4A49-9248-E82102D150E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Weiterempfehlung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de-DE" sz="14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Weiterempfehlung</a:t>
          </a:r>
        </a:p>
      </cx:txPr>
    </cx:title>
    <cx:plotArea>
      <cx:plotAreaRegion>
        <cx:series layoutId="boxWhisker" uniqueId="{0FBAE94C-9B66-4948-8EAA-020A0FB032D9}">
          <cx:spPr>
            <a:solidFill>
              <a:srgbClr val="002060"/>
            </a:solidFill>
          </cx:spPr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de-DE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0" value="1"/>
            <cx:dataLabel idx="201">
              <cx:txPr>
                <a:bodyPr vertOverflow="overflow" horzOverflow="overflow" wrap="square" lIns="0" tIns="0" rIns="0" bIns="0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de-DE">
                      <a:solidFill>
                        <a:schemeClr val="bg1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68%</a:t>
                  </a:r>
                </a:p>
              </cx:txPr>
            </cx:dataLabel>
          </cx:dataLabels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 hidden="1">
        <cx:catScaling gapWidth="0.560000002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de-DE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1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de-DE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>
      <a:solidFill>
        <a:srgbClr val="00206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742956</xdr:colOff>
      <xdr:row>171</xdr:row>
      <xdr:rowOff>169862</xdr:rowOff>
    </xdr:from>
    <xdr:to>
      <xdr:col>8</xdr:col>
      <xdr:colOff>739781</xdr:colOff>
      <xdr:row>187</xdr:row>
      <xdr:rowOff>30162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49EDBB6-9F80-40C4-9FB3-0C7F54B7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209</xdr:row>
      <xdr:rowOff>177800</xdr:rowOff>
    </xdr:from>
    <xdr:to>
      <xdr:col>2</xdr:col>
      <xdr:colOff>695325</xdr:colOff>
      <xdr:row>224</xdr:row>
      <xdr:rowOff>158750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914B227-6694-478E-8848-EDED53971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282575</xdr:colOff>
      <xdr:row>226</xdr:row>
      <xdr:rowOff>15875</xdr:rowOff>
    </xdr:from>
    <xdr:to>
      <xdr:col>2</xdr:col>
      <xdr:colOff>695325</xdr:colOff>
      <xdr:row>240</xdr:row>
      <xdr:rowOff>177800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95E712F-8EDA-403A-BE72-E433121AB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263525</xdr:colOff>
      <xdr:row>242</xdr:row>
      <xdr:rowOff>19050</xdr:rowOff>
    </xdr:from>
    <xdr:to>
      <xdr:col>2</xdr:col>
      <xdr:colOff>676275</xdr:colOff>
      <xdr:row>256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368EEBEC-C643-482E-A787-4DF5613001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525" y="44583350"/>
              <a:ext cx="4572000" cy="273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0.11227</cdr:y>
    </cdr:from>
    <cdr:to>
      <cdr:x>1</cdr:x>
      <cdr:y>0.4456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9411B398-A73E-4142-B003-6C4DB08C6DAD}"/>
            </a:ext>
          </a:extLst>
        </cdr:cNvPr>
        <cdr:cNvSpPr txBox="1"/>
      </cdr:nvSpPr>
      <cdr:spPr>
        <a:xfrm xmlns:a="http://schemas.openxmlformats.org/drawingml/2006/main">
          <a:off x="4073525" y="307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0.26875</cdr:x>
      <cdr:y>0.3669</cdr:y>
    </cdr:from>
    <cdr:to>
      <cdr:x>0.37014</cdr:x>
      <cdr:y>0.43866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1943480D-9401-4105-9010-133F97139B45}"/>
            </a:ext>
          </a:extLst>
        </cdr:cNvPr>
        <cdr:cNvSpPr txBox="1"/>
      </cdr:nvSpPr>
      <cdr:spPr>
        <a:xfrm xmlns:a="http://schemas.openxmlformats.org/drawingml/2006/main">
          <a:off x="1228725" y="1006475"/>
          <a:ext cx="46355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>
              <a:latin typeface="Times New Roman" panose="02020603050405020304" pitchFamily="18" charset="0"/>
              <a:cs typeface="Times New Roman" panose="02020603050405020304" pitchFamily="18" charset="0"/>
            </a:rPr>
            <a:t>16</a:t>
          </a:r>
          <a:r>
            <a:rPr lang="de-DE" sz="1100"/>
            <a:t>%</a:t>
          </a:r>
        </a:p>
      </cdr:txBody>
    </cdr:sp>
  </cdr:relSizeAnchor>
  <cdr:relSizeAnchor xmlns:cdr="http://schemas.openxmlformats.org/drawingml/2006/chartDrawing">
    <cdr:from>
      <cdr:x>0.59931</cdr:x>
      <cdr:y>0.65625</cdr:y>
    </cdr:from>
    <cdr:to>
      <cdr:x>0.79931</cdr:x>
      <cdr:y>0.98958</cdr:y>
    </cdr:to>
    <cdr:sp macro="" textlink="">
      <cdr:nvSpPr>
        <cdr:cNvPr id="7" name="Textfeld 6">
          <a:extLst xmlns:a="http://schemas.openxmlformats.org/drawingml/2006/main">
            <a:ext uri="{FF2B5EF4-FFF2-40B4-BE49-F238E27FC236}">
              <a16:creationId xmlns:a16="http://schemas.microsoft.com/office/drawing/2014/main" id="{689A0CD4-AB1B-4F06-9DC6-A6035C76C870}"/>
            </a:ext>
          </a:extLst>
        </cdr:cNvPr>
        <cdr:cNvSpPr txBox="1"/>
      </cdr:nvSpPr>
      <cdr:spPr>
        <a:xfrm xmlns:a="http://schemas.openxmlformats.org/drawingml/2006/main">
          <a:off x="2740025" y="18002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>
              <a:latin typeface="Times New Roman" panose="02020603050405020304" pitchFamily="18" charset="0"/>
              <a:cs typeface="Times New Roman" panose="02020603050405020304" pitchFamily="18" charset="0"/>
            </a:rPr>
            <a:t>71%</a:t>
          </a:r>
        </a:p>
      </cdr:txBody>
    </cdr:sp>
  </cdr:relSizeAnchor>
  <cdr:relSizeAnchor xmlns:cdr="http://schemas.openxmlformats.org/drawingml/2006/chartDrawing">
    <cdr:from>
      <cdr:x>0.40208</cdr:x>
      <cdr:y>0.14005</cdr:y>
    </cdr:from>
    <cdr:to>
      <cdr:x>0.60208</cdr:x>
      <cdr:y>0.47338</cdr:y>
    </cdr:to>
    <cdr:sp macro="" textlink="">
      <cdr:nvSpPr>
        <cdr:cNvPr id="8" name="Textfeld 7">
          <a:extLst xmlns:a="http://schemas.openxmlformats.org/drawingml/2006/main">
            <a:ext uri="{FF2B5EF4-FFF2-40B4-BE49-F238E27FC236}">
              <a16:creationId xmlns:a16="http://schemas.microsoft.com/office/drawing/2014/main" id="{1CDB4688-15B9-4C1A-8C79-340B39F00FCF}"/>
            </a:ext>
          </a:extLst>
        </cdr:cNvPr>
        <cdr:cNvSpPr txBox="1"/>
      </cdr:nvSpPr>
      <cdr:spPr>
        <a:xfrm xmlns:a="http://schemas.openxmlformats.org/drawingml/2006/main">
          <a:off x="1838325" y="3841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>
              <a:latin typeface="Times New Roman" panose="02020603050405020304" pitchFamily="18" charset="0"/>
              <a:cs typeface="Times New Roman" panose="02020603050405020304" pitchFamily="18" charset="0"/>
            </a:rPr>
            <a:t>10</a:t>
          </a:r>
          <a:r>
            <a:rPr lang="de-DE" sz="1100"/>
            <a:t>%</a:t>
          </a:r>
        </a:p>
      </cdr:txBody>
    </cdr:sp>
  </cdr:relSizeAnchor>
  <cdr:relSizeAnchor xmlns:cdr="http://schemas.openxmlformats.org/drawingml/2006/chartDrawing">
    <cdr:from>
      <cdr:x>0.32708</cdr:x>
      <cdr:y>0.20718</cdr:y>
    </cdr:from>
    <cdr:to>
      <cdr:x>0.52708</cdr:x>
      <cdr:y>0.54051</cdr:y>
    </cdr:to>
    <cdr:sp macro="" textlink="">
      <cdr:nvSpPr>
        <cdr:cNvPr id="9" name="Textfeld 8">
          <a:extLst xmlns:a="http://schemas.openxmlformats.org/drawingml/2006/main">
            <a:ext uri="{FF2B5EF4-FFF2-40B4-BE49-F238E27FC236}">
              <a16:creationId xmlns:a16="http://schemas.microsoft.com/office/drawing/2014/main" id="{B786BB1D-5F91-4B85-92A8-DB05750CF4C6}"/>
            </a:ext>
          </a:extLst>
        </cdr:cNvPr>
        <cdr:cNvSpPr txBox="1"/>
      </cdr:nvSpPr>
      <cdr:spPr>
        <a:xfrm xmlns:a="http://schemas.openxmlformats.org/drawingml/2006/main">
          <a:off x="1495425" y="5683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4%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6F0799-B846-48C0-BDB6-42F3A3B9FD7A}" name="Tabelle5" displayName="Tabelle5" ref="A1:BH169" totalsRowShown="0" headerRowDxfId="67">
  <autoFilter ref="A1:BH169" xr:uid="{966F0799-B846-48C0-BDB6-42F3A3B9FD7A}"/>
  <tableColumns count="60">
    <tableColumn id="1" xr3:uid="{C3273EA4-AA4B-4FF2-9F35-DD13142EA808}" name="Zeitraum" dataDxfId="66"/>
    <tableColumn id="2" xr3:uid="{533ED16B-9E54-4160-98C0-999D3902FA5A}" name="Gesamt" dataDxfId="65">
      <calculatedColumnFormula>SUM(C2:BA2)</calculatedColumnFormula>
    </tableColumn>
    <tableColumn id="3" xr3:uid="{69D0DE87-9D26-4149-8D8D-522951CAF214}" name="Bundeswehr" dataDxfId="64"/>
    <tableColumn id="4" xr3:uid="{3AF63F58-47E6-487D-B620-59BCB663F2BF}" name="BA Arbeit" dataDxfId="63"/>
    <tableColumn id="5" xr3:uid="{92F76702-AB60-4ECD-AF99-206BC0A81A67}" name="München" dataDxfId="62"/>
    <tableColumn id="6" xr3:uid="{8EF03B73-767E-4D86-B0CE-9D000B9B7C90}" name="Dt. RV" dataDxfId="61"/>
    <tableColumn id="7" xr3:uid="{FBEB6E6E-BD3B-4221-8803-1FBDD409A227}" name="St. Hamburg" dataDxfId="60"/>
    <tableColumn id="8" xr3:uid="{F64E80F4-D767-4CC8-8091-29202FF0E65A}" name="BVA" dataDxfId="59"/>
    <tableColumn id="9" xr3:uid="{50F1B504-CF93-471D-B3A6-D5AB35B8E7CC}" name="Gebäudem. SH" dataDxfId="58"/>
    <tableColumn id="10" xr3:uid="{1F373C1F-FD8F-4669-B728-74468F5CF584}" name="ITZ Bund" dataDxfId="57"/>
    <tableColumn id="11" xr3:uid="{A3F26930-91E0-42AA-87E9-2583AFBE224F}" name="Ba Migration" dataDxfId="56"/>
    <tableColumn id="12" xr3:uid="{E57120D2-5F6B-4772-9BD5-01F7DB0A865A}" name="St. Köln " dataDxfId="55"/>
    <tableColumn id="13" xr3:uid="{65E43358-6C07-416A-8472-4BBE62A26A05}" name="IT NRW" dataDxfId="54"/>
    <tableColumn id="14" xr3:uid="{987E6438-4AE4-40F3-8D41-118E7538450E}" name="St. Bonn " dataDxfId="53"/>
    <tableColumn id="15" xr3:uid="{8F4AE544-04A9-42F6-9B90-05E651CAE3CA}" name="St. Stuttgart" dataDxfId="52"/>
    <tableColumn id="16" xr3:uid="{D4BF1147-1E45-427E-B16B-DB0E2C336B73}" name="L. MV" dataDxfId="51"/>
    <tableColumn id="17" xr3:uid="{78AEC6FC-D512-4E75-BF23-5FE551FB3475}" name="BG Handel" dataDxfId="50"/>
    <tableColumn id="18" xr3:uid="{FAC901E8-2AE4-47E0-B5F8-7646637C37CF}" name="St. Frankfurt" dataDxfId="49"/>
    <tableColumn id="19" xr3:uid="{449B5F49-EFF3-4D56-B0C0-1428A06EB426}" name="Dortm. STW" dataDxfId="48"/>
    <tableColumn id="20" xr3:uid="{5F3AEB1A-4A7D-426E-BE83-C3FF1AC90A78}" name="Komm.ONE" dataDxfId="47"/>
    <tableColumn id="21" xr3:uid="{C9A2537C-1BB0-4B4E-8A48-AC817D51A3C4}" name="Ber. Stadtrei" dataDxfId="46"/>
    <tableColumn id="22" xr3:uid="{770080ED-A9DD-40F5-B664-80C89040324C}" name="Bay. Versorg." dataDxfId="45"/>
    <tableColumn id="23" xr3:uid="{05D3F52F-0215-4FD9-BB30-2707D4959CE7}" name="St. Leipzig" dataDxfId="44"/>
    <tableColumn id="24" xr3:uid="{97964680-9BCE-4F04-9A73-E95026136FB5}" name="St. Nürnberg" dataDxfId="43"/>
    <tableColumn id="25" xr3:uid="{85A4BFDB-C45A-4653-A4FB-4D9745FA9F45}" name="BA Sicherheit" dataDxfId="42"/>
    <tableColumn id="26" xr3:uid="{B30A7B9F-EB8A-4EDD-932D-E687B4D047B2}" name="Hess. Zent. DV" dataDxfId="41"/>
    <tableColumn id="27" xr3:uid="{E77FFEA8-EF61-4DF3-9ABA-634F41F30747}" name="Berl. FW" dataDxfId="40"/>
    <tableColumn id="28" xr3:uid="{AC86DCF7-A66F-4669-A701-B19D70710C8E}" name="Emschergen." dataDxfId="39"/>
    <tableColumn id="29" xr3:uid="{1F580B7B-9363-4847-9B41-6B79C1125B73}" name="Destatis" dataDxfId="38"/>
    <tableColumn id="30" xr3:uid="{EA14ED10-B6E8-43E5-A26E-8CAC0A195341}" name="Versorg. B L" dataDxfId="37"/>
    <tableColumn id="31" xr3:uid="{33C40436-2681-4653-9B7B-05463A66ECC1}" name="BG Bau" dataDxfId="36"/>
    <tableColumn id="32" xr3:uid="{A9B36B68-D758-416B-A54B-0F1B6F223ED7}" name="HIL" dataDxfId="35"/>
    <tableColumn id="33" xr3:uid="{981B3C2A-9419-42E2-8FB5-9EA9F4CC64B1}" name="Verwaltungs-Berufsgenossenschaft" dataDxfId="34"/>
    <tableColumn id="34" xr3:uid="{4F60F62C-73AA-4956-93A8-840B39B43AE7}" name="Erzbistum Paderborn" dataDxfId="33"/>
    <tableColumn id="35" xr3:uid="{359F30D2-E5BC-4A2B-93F4-929A0AFC8630}" name="Bundesanstalt für Digitalfunk der Behörden" dataDxfId="32"/>
    <tableColumn id="36" xr3:uid="{AB3538FC-D9C2-4C00-838C-4B3C4B62C9B9}" name="Land Schleswig Holstein" dataDxfId="31"/>
    <tableColumn id="37" xr3:uid="{C4869D99-0626-48E1-8CE4-38F7E075B30C}" name="Polizei Berlin " dataDxfId="30"/>
    <tableColumn id="38" xr3:uid="{CDC4FA1B-924A-40F1-9A1A-3EDE1253AF33}" name="Studentenwerk SH" dataDxfId="29"/>
    <tableColumn id="39" xr3:uid="{24763CB3-6753-4172-9FAF-5BA20C427B67}" name="Stadtreinigung Hamburg" dataDxfId="28"/>
    <tableColumn id="40" xr3:uid="{8C264DD6-022D-484D-88FB-21B886AC346D}" name="St. Elisabeth Stiftung" dataDxfId="27"/>
    <tableColumn id="41" xr3:uid="{C025F734-8FD7-41E9-ADC0-8B214A30CD5D}" name="Landkreis Harburg" dataDxfId="26"/>
    <tableColumn id="42" xr3:uid="{F10DC170-C284-4D57-8787-C64C53D64CAB}" name="Zentrale Stelle Informationstechnik " dataDxfId="25"/>
    <tableColumn id="43" xr3:uid="{910C0FA2-C03E-495D-A548-28A39C9D9C76}" name="Deutsche Wetterdienst" dataDxfId="24"/>
    <tableColumn id="44" xr3:uid="{91B5C7F4-7327-41A7-B9CF-E6043BCDDEA6}" name="Landesbetrieb RLP" dataDxfId="23"/>
    <tableColumn id="45" xr3:uid="{8239D96F-1383-4607-B716-6F82C345EB56}" name="Deutsches Patent- &amp; Markenamt" dataDxfId="22"/>
    <tableColumn id="46" xr3:uid="{4BBE3BD2-ED13-4591-9EA1-6B27E7F874B5}" name="Bundesamt für Güterverkehr" dataDxfId="21"/>
    <tableColumn id="47" xr3:uid="{FF6C3202-8DE6-47F1-B419-BBBC32DCC11D}" name="Stadt Dresden" dataDxfId="20"/>
    <tableColumn id="48" xr3:uid="{AB4B7976-C7F5-4B57-8C2E-F489C69155FC}" name="Stadt Augsburg" dataDxfId="19"/>
    <tableColumn id="49" xr3:uid="{45684921-E6C0-4243-8D28-5C4CD1EE9E42}" name="Stadt Karlsruhe" dataDxfId="18"/>
    <tableColumn id="50" xr3:uid="{31712A40-11D3-4FED-BD9C-BB919AAB94E1}" name="Wirtschaftsbetriebe Duisburg " dataDxfId="17"/>
    <tableColumn id="51" xr3:uid="{84755BBF-F9C3-482E-A879-AFC9CE43EF09}" name="Stadtwerke Potsdam" dataDxfId="16"/>
    <tableColumn id="52" xr3:uid="{F7987FEC-20E3-4785-9965-1706C5355AA5}" name="Stadt Freiburg" dataDxfId="15"/>
    <tableColumn id="53" xr3:uid="{686F0976-0C50-4B24-AFFB-491681CF0CB5}" name="Spalte2" dataDxfId="14"/>
    <tableColumn id="54" xr3:uid="{6AD17055-2C1F-48A4-87CC-1FF0F9E43BEA}" name="Landwirtschaftskammer NRW" dataDxfId="13"/>
    <tableColumn id="55" xr3:uid="{22F89A2E-18AB-44EB-B3AB-69BA941726E1}" name="Landratsamt Karlsruhe" dataDxfId="12"/>
    <tableColumn id="56" xr3:uid="{F8A8558F-2F32-447C-B458-B5BE33EBC897}" name="Schulbau Hambug" dataDxfId="11"/>
    <tableColumn id="57" xr3:uid="{A71DBF9A-78AD-4477-A864-359F2DC8FD95}" name="Stadt Villingen-Schwenningen" dataDxfId="10"/>
    <tableColumn id="58" xr3:uid="{F96B15DC-A134-48E9-8E5D-8D6F7C24E7AE}" name="OOWV" dataDxfId="9"/>
    <tableColumn id="59" xr3:uid="{3F85D74D-569A-40AF-850B-D0D0B49A1C9C}" name="VRR" dataDxfId="8"/>
    <tableColumn id="60" xr3:uid="{4A501FAC-23AD-482E-A1F1-2DFC5BF682E6}" name="Bundesamt für die Sicherheit der nuklearen Entsorgung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BC2D36-9DF8-44E1-A0A3-BB97B56D82E1}" name="Tabelle6" displayName="Tabelle6" ref="A173:B187" totalsRowShown="0">
  <autoFilter ref="A173:B187" xr:uid="{C6BC2D36-9DF8-44E1-A0A3-BB97B56D82E1}"/>
  <tableColumns count="2">
    <tableColumn id="1" xr3:uid="{F545F31C-3F15-4F35-AB5C-537EA8DE9995}" name="Jahr" dataDxfId="6"/>
    <tableColumn id="2" xr3:uid="{CB3F6955-4CDF-4606-B4D5-73CC7A4753A8}" name="Zugriff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2D9408-4B8F-49E8-A832-B1825D90FC6C}" name="Tabelle1" displayName="Tabelle1" ref="A1:I200" totalsRowCount="1">
  <autoFilter ref="A1:I199" xr:uid="{BC2D9408-4B8F-49E8-A832-B1825D90FC6C}"/>
  <sortState xmlns:xlrd2="http://schemas.microsoft.com/office/spreadsheetml/2017/richdata2" ref="A2:I199">
    <sortCondition ref="A1:A199"/>
  </sortState>
  <tableColumns count="9">
    <tableColumn id="1" xr3:uid="{7D9BB075-DDF2-4A8B-8D61-6A87461ECA7A}" name="Arbeitgeber" totalsRowLabel="Ergebnis"/>
    <tableColumn id="11" xr3:uid="{0972D5A7-B3DD-4BE4-B7F0-9F35FD087245}" name="Empfehlung" totalsRowFunction="average" dataDxfId="4" totalsRowDxfId="3" dataCellStyle="Prozent"/>
    <tableColumn id="2" xr3:uid="{28930502-25E7-408F-8098-C794F68F7E13}" name="Angestellte" totalsRowFunction="sum"/>
    <tableColumn id="3" xr3:uid="{DF83997F-986D-44FB-837E-20732485463B}" name="Führung" totalsRowFunction="sum"/>
    <tableColumn id="12" xr3:uid="{477227D5-ED23-4E67-AA14-35A16C258CC2}" name="Auszubildende" totalsRowFunction="sum"/>
    <tableColumn id="4" xr3:uid="{431B0034-65F7-43A5-9AFD-DAD1E82FC30A}" name="Sonstige" totalsRowFunction="sum" dataDxfId="2">
      <calculatedColumnFormula>G2-C2-D2-E2</calculatedColumnFormula>
    </tableColumn>
    <tableColumn id="5" xr3:uid="{163B5C32-15C4-4352-A025-A18F8C79FCCB}" name="Gesamt " totalsRowFunction="sum"/>
    <tableColumn id="9" xr3:uid="{ED9BD3C0-1DC4-479B-A159-7FE8D966510E}" name="Aktueller Job" totalsRowFunction="sum"/>
    <tableColumn id="8" xr3:uid="{97B8BB45-818C-4926-9B7E-DC4096F2D60C}" name="Ex-Job" totalsRowFunction="sum" dataDxfId="1">
      <calculatedColumnFormula>Tabelle1[[#This Row],[Gesamt ]]-Tabelle1[[#This Row],[Aktueller Job]]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4D7E3B-136F-48E9-B348-0DEFA177DDA5}" name="Tabelle2" displayName="Tabelle2" ref="A202:C206" totalsRowShown="0">
  <autoFilter ref="A202:C206" xr:uid="{FE4D7E3B-136F-48E9-B348-0DEFA177DDA5}"/>
  <tableColumns count="3">
    <tableColumn id="1" xr3:uid="{9A683CAA-B879-4335-8A9A-771DD60E4FA4}" name="Position "/>
    <tableColumn id="2" xr3:uid="{E63B06D9-DFE1-44C2-B3FA-E857AA6C6980}" name="Anzahl"/>
    <tableColumn id="3" xr3:uid="{05909E2E-77EA-4E05-856E-C41C4A55FF78}" name="Prozent" dataDxfId="0">
      <calculatedColumnFormula>B203/(B203+B204+B205+B206)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E8C9A9-DE08-400D-ACFB-1C8F3496AA88}" name="Tabelle3" displayName="Tabelle3" ref="A208:C209" totalsRowShown="0">
  <autoFilter ref="A208:C209" xr:uid="{7AE8C9A9-DE08-400D-ACFB-1C8F3496AA88}"/>
  <tableColumns count="3">
    <tableColumn id="1" xr3:uid="{73C71949-C8E4-4D7D-989E-ED3BF0864503}" name="Beschäftigung"/>
    <tableColumn id="2" xr3:uid="{BCBEDCF9-A1D6-40E3-B3AC-3317A49BC83F}" name="Aktuell">
      <calculatedColumnFormula>Tabelle1[[#Totals],[Aktueller Job]]</calculatedColumnFormula>
    </tableColumn>
    <tableColumn id="3" xr3:uid="{DCF801F9-E3D5-44AC-B4C1-8704AE46DDBD}" name="Nicht-aktuell">
      <calculatedColumnFormula>Tabelle1[[#Totals],[Ex-Job]]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kununu.com/de/polizei-sachsen-anhalt" TargetMode="External"/><Relationship Id="rId21" Type="http://schemas.openxmlformats.org/officeDocument/2006/relationships/hyperlink" Target="https://www.kununu.com/de/agentur-fuer-arbeit" TargetMode="External"/><Relationship Id="rId42" Type="http://schemas.openxmlformats.org/officeDocument/2006/relationships/hyperlink" Target="https://www.kununu.com/de/kassenaerztliche-vereinigung-nordrhein" TargetMode="External"/><Relationship Id="rId63" Type="http://schemas.openxmlformats.org/officeDocument/2006/relationships/hyperlink" Target="https://www.kununu.com/de/berufsgenossenschaft-fuer-gesundheitsdienst-und-wohlfahrtspflege" TargetMode="External"/><Relationship Id="rId84" Type="http://schemas.openxmlformats.org/officeDocument/2006/relationships/hyperlink" Target="https://www.kununu.com/de/land-berlin" TargetMode="External"/><Relationship Id="rId16" Type="http://schemas.openxmlformats.org/officeDocument/2006/relationships/hyperlink" Target="https://www.kununu.com/de/beschaffungsamtdesbmi" TargetMode="External"/><Relationship Id="rId107" Type="http://schemas.openxmlformats.org/officeDocument/2006/relationships/hyperlink" Target="https://www.kununu.com/de/jobcenter-dortmund" TargetMode="External"/><Relationship Id="rId11" Type="http://schemas.openxmlformats.org/officeDocument/2006/relationships/hyperlink" Target="https://www.kununu.com/de/strassen-nrw" TargetMode="External"/><Relationship Id="rId32" Type="http://schemas.openxmlformats.org/officeDocument/2006/relationships/hyperlink" Target="https://www.kununu.com/de/stadt-bochum" TargetMode="External"/><Relationship Id="rId37" Type="http://schemas.openxmlformats.org/officeDocument/2006/relationships/hyperlink" Target="https://www.kununu.com/de/stadt-krefeld3" TargetMode="External"/><Relationship Id="rId53" Type="http://schemas.openxmlformats.org/officeDocument/2006/relationships/hyperlink" Target="https://www.kununu.com/de/bundesamt-fuer-wirtschaft-und-ausfuhrkontrolle1" TargetMode="External"/><Relationship Id="rId58" Type="http://schemas.openxmlformats.org/officeDocument/2006/relationships/hyperlink" Target="https://www.kununu.com/de/bezirksamt-mitte-von-berlin" TargetMode="External"/><Relationship Id="rId74" Type="http://schemas.openxmlformats.org/officeDocument/2006/relationships/hyperlink" Target="https://www.kununu.com/de/kreis-guetersloh1" TargetMode="External"/><Relationship Id="rId79" Type="http://schemas.openxmlformats.org/officeDocument/2006/relationships/hyperlink" Target="https://www.kununu.com/de/pro-arbeit-kreis-offenbach-aoer1" TargetMode="External"/><Relationship Id="rId102" Type="http://schemas.openxmlformats.org/officeDocument/2006/relationships/hyperlink" Target="https://www.kununu.com/de/bezirksamt-tempelhof-schoeneberg-von-berlin1" TargetMode="External"/><Relationship Id="rId123" Type="http://schemas.openxmlformats.org/officeDocument/2006/relationships/hyperlink" Target="https://www.kununu.com/de/jobcenter-kreis-segeberg1" TargetMode="External"/><Relationship Id="rId128" Type="http://schemas.openxmlformats.org/officeDocument/2006/relationships/hyperlink" Target="https://www.kununu.com/de/ihk-mittleres-ruhrgebiet" TargetMode="External"/><Relationship Id="rId5" Type="http://schemas.openxmlformats.org/officeDocument/2006/relationships/hyperlink" Target="https://www.kununu.com/de/bistum-essen1" TargetMode="External"/><Relationship Id="rId90" Type="http://schemas.openxmlformats.org/officeDocument/2006/relationships/hyperlink" Target="https://www.kununu.com/de/landratsamt-miesbach1" TargetMode="External"/><Relationship Id="rId95" Type="http://schemas.openxmlformats.org/officeDocument/2006/relationships/hyperlink" Target="https://www.kununu.com/de/stadt-herne" TargetMode="External"/><Relationship Id="rId22" Type="http://schemas.openxmlformats.org/officeDocument/2006/relationships/hyperlink" Target="https://www.kununu.com/de/auswaertiges-amt4" TargetMode="External"/><Relationship Id="rId27" Type="http://schemas.openxmlformats.org/officeDocument/2006/relationships/hyperlink" Target="https://www.kununu.com/de/ikk-suedwest5" TargetMode="External"/><Relationship Id="rId43" Type="http://schemas.openxmlformats.org/officeDocument/2006/relationships/hyperlink" Target="https://www.kununu.com/de/regierung-von-oberbayern1" TargetMode="External"/><Relationship Id="rId48" Type="http://schemas.openxmlformats.org/officeDocument/2006/relationships/hyperlink" Target="https://www.kununu.com/de/finanzverwaltung-nrw" TargetMode="External"/><Relationship Id="rId64" Type="http://schemas.openxmlformats.org/officeDocument/2006/relationships/hyperlink" Target="https://www.kununu.com/de/handwerkskammer-erfurt1" TargetMode="External"/><Relationship Id="rId69" Type="http://schemas.openxmlformats.org/officeDocument/2006/relationships/hyperlink" Target="https://www.kununu.com/de/stadt-pforzheim" TargetMode="External"/><Relationship Id="rId113" Type="http://schemas.openxmlformats.org/officeDocument/2006/relationships/hyperlink" Target="https://www.kununu.com/de/stadt-aachen" TargetMode="External"/><Relationship Id="rId118" Type="http://schemas.openxmlformats.org/officeDocument/2006/relationships/hyperlink" Target="https://www.kununu.com/de/landeshauptstadt-magdeburg1" TargetMode="External"/><Relationship Id="rId134" Type="http://schemas.openxmlformats.org/officeDocument/2006/relationships/drawing" Target="../drawings/drawing2.xml"/><Relationship Id="rId80" Type="http://schemas.openxmlformats.org/officeDocument/2006/relationships/hyperlink" Target="https://www.kununu.com/de/landeshauptstadt-potsdam" TargetMode="External"/><Relationship Id="rId85" Type="http://schemas.openxmlformats.org/officeDocument/2006/relationships/hyperlink" Target="https://www.kununu.com/de/bundesanstalt-fuer-arbeitsschutz-und-arbeitsmedizin" TargetMode="External"/><Relationship Id="rId12" Type="http://schemas.openxmlformats.org/officeDocument/2006/relationships/hyperlink" Target="https://www.kununu.com/de/freie-hansestadt-bremen1" TargetMode="External"/><Relationship Id="rId17" Type="http://schemas.openxmlformats.org/officeDocument/2006/relationships/hyperlink" Target="https://www.kununu.com/de/stadtentwaesserungsbetriebe-koeln-aoer1" TargetMode="External"/><Relationship Id="rId33" Type="http://schemas.openxmlformats.org/officeDocument/2006/relationships/hyperlink" Target="https://www.kununu.com/de/land-niedersachsen" TargetMode="External"/><Relationship Id="rId38" Type="http://schemas.openxmlformats.org/officeDocument/2006/relationships/hyperlink" Target="https://www.kununu.com/de/bundeskriminalamt-wiesbaden" TargetMode="External"/><Relationship Id="rId59" Type="http://schemas.openxmlformats.org/officeDocument/2006/relationships/hyperlink" Target="https://www.kununu.com/de/senatsverwaltung-fuer-bildung" TargetMode="External"/><Relationship Id="rId103" Type="http://schemas.openxmlformats.org/officeDocument/2006/relationships/hyperlink" Target="https://www.kununu.com/de/handelskammer-hamburg" TargetMode="External"/><Relationship Id="rId108" Type="http://schemas.openxmlformats.org/officeDocument/2006/relationships/hyperlink" Target="https://www.kununu.com/de/bezirksregierung-muenster" TargetMode="External"/><Relationship Id="rId124" Type="http://schemas.openxmlformats.org/officeDocument/2006/relationships/hyperlink" Target="https://www.kununu.com/de/landratsamt-ortenaukreis2" TargetMode="External"/><Relationship Id="rId129" Type="http://schemas.openxmlformats.org/officeDocument/2006/relationships/hyperlink" Target="https://www.kununu.com/de/regierungspraesidium-karlsruhe" TargetMode="External"/><Relationship Id="rId54" Type="http://schemas.openxmlformats.org/officeDocument/2006/relationships/hyperlink" Target="https://www.kununu.com/de/regierungspraesidium-stuttgart" TargetMode="External"/><Relationship Id="rId70" Type="http://schemas.openxmlformats.org/officeDocument/2006/relationships/hyperlink" Target="https://www.kununu.com/de/stadt-ulm" TargetMode="External"/><Relationship Id="rId75" Type="http://schemas.openxmlformats.org/officeDocument/2006/relationships/hyperlink" Target="https://www.kununu.com/de/stadt-bielefeld2" TargetMode="External"/><Relationship Id="rId91" Type="http://schemas.openxmlformats.org/officeDocument/2006/relationships/hyperlink" Target="https://www.kununu.com/de/stadt-ludwigsburg" TargetMode="External"/><Relationship Id="rId96" Type="http://schemas.openxmlformats.org/officeDocument/2006/relationships/hyperlink" Target="https://www.kununu.com/de/evangelische-kirche-in-deutschland2" TargetMode="External"/><Relationship Id="rId1" Type="http://schemas.openxmlformats.org/officeDocument/2006/relationships/hyperlink" Target="https://www.kununu.com/de/handwerkskammer-fuer-muenchen-und-oberbayern" TargetMode="External"/><Relationship Id="rId6" Type="http://schemas.openxmlformats.org/officeDocument/2006/relationships/hyperlink" Target="https://www.kununu.com/de/landratsamt-reutlingen2" TargetMode="External"/><Relationship Id="rId23" Type="http://schemas.openxmlformats.org/officeDocument/2006/relationships/hyperlink" Target="https://www.kununu.com/de/landschaftsverband-rheinland" TargetMode="External"/><Relationship Id="rId28" Type="http://schemas.openxmlformats.org/officeDocument/2006/relationships/hyperlink" Target="https://www.kununu.com/de/ead" TargetMode="External"/><Relationship Id="rId49" Type="http://schemas.openxmlformats.org/officeDocument/2006/relationships/hyperlink" Target="https://www.kununu.com/de/polizei-bayern" TargetMode="External"/><Relationship Id="rId114" Type="http://schemas.openxmlformats.org/officeDocument/2006/relationships/hyperlink" Target="https://www.kununu.com/de/bundesministerium-der-verteidigung" TargetMode="External"/><Relationship Id="rId119" Type="http://schemas.openxmlformats.org/officeDocument/2006/relationships/hyperlink" Target="https://www.kununu.com/de/landkreis-osnabrueck" TargetMode="External"/><Relationship Id="rId44" Type="http://schemas.openxmlformats.org/officeDocument/2006/relationships/hyperlink" Target="https://www.kununu.com/de/statistisches-landesamt-baden-wuerttemberg" TargetMode="External"/><Relationship Id="rId60" Type="http://schemas.openxmlformats.org/officeDocument/2006/relationships/hyperlink" Target="https://www.kununu.com/de/landratsamt-bodenseekreis" TargetMode="External"/><Relationship Id="rId65" Type="http://schemas.openxmlformats.org/officeDocument/2006/relationships/hyperlink" Target="https://www.kununu.com/de/stadtverwaltung-chemnitz1" TargetMode="External"/><Relationship Id="rId81" Type="http://schemas.openxmlformats.org/officeDocument/2006/relationships/hyperlink" Target="https://www.kununu.com/de/industrie-und-handelskammer-ihk-region-stuttgart" TargetMode="External"/><Relationship Id="rId86" Type="http://schemas.openxmlformats.org/officeDocument/2006/relationships/hyperlink" Target="https://www.kununu.com/de/medius-kliniken" TargetMode="External"/><Relationship Id="rId130" Type="http://schemas.openxmlformats.org/officeDocument/2006/relationships/hyperlink" Target="https://www.kununu.com/de/stadt-koenigswinter" TargetMode="External"/><Relationship Id="rId135" Type="http://schemas.openxmlformats.org/officeDocument/2006/relationships/table" Target="../tables/table3.xml"/><Relationship Id="rId13" Type="http://schemas.openxmlformats.org/officeDocument/2006/relationships/hyperlink" Target="https://www.kununu.com/de/stadtverwaltung-kirchheim-unter-teck" TargetMode="External"/><Relationship Id="rId18" Type="http://schemas.openxmlformats.org/officeDocument/2006/relationships/hyperlink" Target="https://www.kununu.com/de/kreis-stormarn1" TargetMode="External"/><Relationship Id="rId39" Type="http://schemas.openxmlformats.org/officeDocument/2006/relationships/hyperlink" Target="https://www.kununu.com/de/generalzolldirektion2" TargetMode="External"/><Relationship Id="rId109" Type="http://schemas.openxmlformats.org/officeDocument/2006/relationships/hyperlink" Target="https://www.kununu.com/de/landratsamt-konstanz" TargetMode="External"/><Relationship Id="rId34" Type="http://schemas.openxmlformats.org/officeDocument/2006/relationships/hyperlink" Target="https://www.kununu.com/de/kreisverwaltung-pinneberg2" TargetMode="External"/><Relationship Id="rId50" Type="http://schemas.openxmlformats.org/officeDocument/2006/relationships/hyperlink" Target="https://www.kununu.com/de/bundesanstalt-fuer-landwirtschaft-und-ernaehrung-ble1" TargetMode="External"/><Relationship Id="rId55" Type="http://schemas.openxmlformats.org/officeDocument/2006/relationships/hyperlink" Target="https://www.kununu.com/de/europaeisches-patentamt1" TargetMode="External"/><Relationship Id="rId76" Type="http://schemas.openxmlformats.org/officeDocument/2006/relationships/hyperlink" Target="https://www.kununu.com/de/bezirksregierung-koeln" TargetMode="External"/><Relationship Id="rId97" Type="http://schemas.openxmlformats.org/officeDocument/2006/relationships/hyperlink" Target="https://www.kununu.com/de/svlfg" TargetMode="External"/><Relationship Id="rId104" Type="http://schemas.openxmlformats.org/officeDocument/2006/relationships/hyperlink" Target="https://www.kununu.com/de/zollverwaltung2" TargetMode="External"/><Relationship Id="rId120" Type="http://schemas.openxmlformats.org/officeDocument/2006/relationships/hyperlink" Target="https://www.kununu.com/de/land-brandenburg1" TargetMode="External"/><Relationship Id="rId125" Type="http://schemas.openxmlformats.org/officeDocument/2006/relationships/hyperlink" Target="https://www.kununu.com/de/stadt-kassel1" TargetMode="External"/><Relationship Id="rId7" Type="http://schemas.openxmlformats.org/officeDocument/2006/relationships/hyperlink" Target="https://www.kununu.com/de/bremenports3" TargetMode="External"/><Relationship Id="rId71" Type="http://schemas.openxmlformats.org/officeDocument/2006/relationships/hyperlink" Target="https://www.kununu.com/de/bundesamt-fuer-jutsiz1" TargetMode="External"/><Relationship Id="rId92" Type="http://schemas.openxmlformats.org/officeDocument/2006/relationships/hyperlink" Target="https://www.kununu.com/de/landeshauptstadt-duesseldorf3" TargetMode="External"/><Relationship Id="rId2" Type="http://schemas.openxmlformats.org/officeDocument/2006/relationships/hyperlink" Target="https://www.kununu.com/de/justizbehoerde-hamburg" TargetMode="External"/><Relationship Id="rId29" Type="http://schemas.openxmlformats.org/officeDocument/2006/relationships/hyperlink" Target="https://www.kununu.com/de/land-hessen" TargetMode="External"/><Relationship Id="rId24" Type="http://schemas.openxmlformats.org/officeDocument/2006/relationships/hyperlink" Target="https://www.kununu.com/de/hpa-hamburg-port-authority" TargetMode="External"/><Relationship Id="rId40" Type="http://schemas.openxmlformats.org/officeDocument/2006/relationships/hyperlink" Target="https://www.kununu.com/de/deutscher-bundestag1" TargetMode="External"/><Relationship Id="rId45" Type="http://schemas.openxmlformats.org/officeDocument/2006/relationships/hyperlink" Target="https://www.kununu.com/de/bundesnetzagentur" TargetMode="External"/><Relationship Id="rId66" Type="http://schemas.openxmlformats.org/officeDocument/2006/relationships/hyperlink" Target="https://www.kununu.com/de/stadt-wuppertal" TargetMode="External"/><Relationship Id="rId87" Type="http://schemas.openxmlformats.org/officeDocument/2006/relationships/hyperlink" Target="https://www.kununu.com/de/tourismusmarketing-niedersachsen" TargetMode="External"/><Relationship Id="rId110" Type="http://schemas.openxmlformats.org/officeDocument/2006/relationships/hyperlink" Target="https://www.kununu.com/de/regierungspraesidium-giessen" TargetMode="External"/><Relationship Id="rId115" Type="http://schemas.openxmlformats.org/officeDocument/2006/relationships/hyperlink" Target="https://www.kununu.com/de/magistrat-bremerhaven" TargetMode="External"/><Relationship Id="rId131" Type="http://schemas.openxmlformats.org/officeDocument/2006/relationships/hyperlink" Target="https://www.kununu.com/de/deutsche-marine-i-marinestuetzpunkt-wilhelmshaven" TargetMode="External"/><Relationship Id="rId136" Type="http://schemas.openxmlformats.org/officeDocument/2006/relationships/table" Target="../tables/table4.xml"/><Relationship Id="rId61" Type="http://schemas.openxmlformats.org/officeDocument/2006/relationships/hyperlink" Target="https://www.kununu.com/de/technische-hochschule-deggendorf1" TargetMode="External"/><Relationship Id="rId82" Type="http://schemas.openxmlformats.org/officeDocument/2006/relationships/hyperlink" Target="https://www.kununu.com/de/handwerkskammer-ulm3" TargetMode="External"/><Relationship Id="rId19" Type="http://schemas.openxmlformats.org/officeDocument/2006/relationships/hyperlink" Target="https://www.kununu.com/de/freistaat-bayern" TargetMode="External"/><Relationship Id="rId14" Type="http://schemas.openxmlformats.org/officeDocument/2006/relationships/hyperlink" Target="https://www.kununu.com/de/kassenaerztliche-vereinigung-niedersachsen1" TargetMode="External"/><Relationship Id="rId30" Type="http://schemas.openxmlformats.org/officeDocument/2006/relationships/hyperlink" Target="https://www.kununu.com/de/stadt-winterthur" TargetMode="External"/><Relationship Id="rId35" Type="http://schemas.openxmlformats.org/officeDocument/2006/relationships/hyperlink" Target="https://www.kununu.com/de/landkreis-darmstadt-dieburg" TargetMode="External"/><Relationship Id="rId56" Type="http://schemas.openxmlformats.org/officeDocument/2006/relationships/hyperlink" Target="https://www.kununu.com/de/hansestadt-luebeck" TargetMode="External"/><Relationship Id="rId77" Type="http://schemas.openxmlformats.org/officeDocument/2006/relationships/hyperlink" Target="https://www.kununu.com/de/baainbw" TargetMode="External"/><Relationship Id="rId100" Type="http://schemas.openxmlformats.org/officeDocument/2006/relationships/hyperlink" Target="https://www.kununu.com/de/bundesamt-fuer-strahlenschutz5" TargetMode="External"/><Relationship Id="rId105" Type="http://schemas.openxmlformats.org/officeDocument/2006/relationships/hyperlink" Target="https://www.kununu.com/de/bundesamt-fuer-soziale-sicherung-bas2" TargetMode="External"/><Relationship Id="rId126" Type="http://schemas.openxmlformats.org/officeDocument/2006/relationships/hyperlink" Target="https://www.kununu.com/de/polizei-sachsen" TargetMode="External"/><Relationship Id="rId8" Type="http://schemas.openxmlformats.org/officeDocument/2006/relationships/hyperlink" Target="https://www.kununu.com/de/landkreis-hameln-pyrmont" TargetMode="External"/><Relationship Id="rId51" Type="http://schemas.openxmlformats.org/officeDocument/2006/relationships/hyperlink" Target="https://www.kununu.com/de/ihk-berlin" TargetMode="External"/><Relationship Id="rId72" Type="http://schemas.openxmlformats.org/officeDocument/2006/relationships/hyperlink" Target="https://www.kununu.com/de/bezirksamt-neukoelln-von-berlin" TargetMode="External"/><Relationship Id="rId93" Type="http://schemas.openxmlformats.org/officeDocument/2006/relationships/hyperlink" Target="https://www.kununu.com/de/fhh" TargetMode="External"/><Relationship Id="rId98" Type="http://schemas.openxmlformats.org/officeDocument/2006/relationships/hyperlink" Target="https://www.kununu.com/de/landeshauptstadt-kiel" TargetMode="External"/><Relationship Id="rId121" Type="http://schemas.openxmlformats.org/officeDocument/2006/relationships/hyperlink" Target="https://www.kununu.com/de/stadtteilzentrum-steglitz-ev2" TargetMode="External"/><Relationship Id="rId3" Type="http://schemas.openxmlformats.org/officeDocument/2006/relationships/hyperlink" Target="https://www.kununu.com/de/stadt-friedrichshafen" TargetMode="External"/><Relationship Id="rId25" Type="http://schemas.openxmlformats.org/officeDocument/2006/relationships/hyperlink" Target="https://www.kununu.com/de/bezirk-oberbayern" TargetMode="External"/><Relationship Id="rId46" Type="http://schemas.openxmlformats.org/officeDocument/2006/relationships/hyperlink" Target="https://www.kununu.com/de/bezirksregierung-duesseldorf" TargetMode="External"/><Relationship Id="rId67" Type="http://schemas.openxmlformats.org/officeDocument/2006/relationships/hyperlink" Target="https://www.kununu.com/de/stadt-duisburg" TargetMode="External"/><Relationship Id="rId116" Type="http://schemas.openxmlformats.org/officeDocument/2006/relationships/hyperlink" Target="https://www.kununu.com/de/bundesministerium-fuer-bildung-und-forschung2" TargetMode="External"/><Relationship Id="rId137" Type="http://schemas.openxmlformats.org/officeDocument/2006/relationships/table" Target="../tables/table5.xml"/><Relationship Id="rId20" Type="http://schemas.openxmlformats.org/officeDocument/2006/relationships/hyperlink" Target="https://www.kununu.com/de/bundespolizei1" TargetMode="External"/><Relationship Id="rId41" Type="http://schemas.openxmlformats.org/officeDocument/2006/relationships/hyperlink" Target="https://www.kununu.com/de/stadt-mannheim" TargetMode="External"/><Relationship Id="rId62" Type="http://schemas.openxmlformats.org/officeDocument/2006/relationships/hyperlink" Target="https://www.kununu.com/de/stadt-regensburg" TargetMode="External"/><Relationship Id="rId83" Type="http://schemas.openxmlformats.org/officeDocument/2006/relationships/hyperlink" Target="https://www.kununu.com/de/polizei-hamburg" TargetMode="External"/><Relationship Id="rId88" Type="http://schemas.openxmlformats.org/officeDocument/2006/relationships/hyperlink" Target="https://www.kununu.com/de/kreisverwaltung-wetterau" TargetMode="External"/><Relationship Id="rId111" Type="http://schemas.openxmlformats.org/officeDocument/2006/relationships/hyperlink" Target="https://www.kununu.com/de/universitaetsklinik-frankfurt" TargetMode="External"/><Relationship Id="rId132" Type="http://schemas.openxmlformats.org/officeDocument/2006/relationships/hyperlink" Target="https://www.kununu.com/de/bezirk-mittelfranken2" TargetMode="External"/><Relationship Id="rId15" Type="http://schemas.openxmlformats.org/officeDocument/2006/relationships/hyperlink" Target="https://www.kununu.com/de/regierungspraesidium-darmstadt3" TargetMode="External"/><Relationship Id="rId36" Type="http://schemas.openxmlformats.org/officeDocument/2006/relationships/hyperlink" Target="https://www.kununu.com/de/landeshauptstadtwiesbaden" TargetMode="External"/><Relationship Id="rId57" Type="http://schemas.openxmlformats.org/officeDocument/2006/relationships/hyperlink" Target="https://www.kununu.com/de/bundesinstitut-fuer-arzneimittel-und-medizinprodukte1" TargetMode="External"/><Relationship Id="rId106" Type="http://schemas.openxmlformats.org/officeDocument/2006/relationships/hyperlink" Target="https://www.kununu.com/de/stadt-reutlingen" TargetMode="External"/><Relationship Id="rId127" Type="http://schemas.openxmlformats.org/officeDocument/2006/relationships/hyperlink" Target="https://www.kununu.com/de/lmbv3" TargetMode="External"/><Relationship Id="rId10" Type="http://schemas.openxmlformats.org/officeDocument/2006/relationships/hyperlink" Target="https://www.kununu.com/de/landesamt-fuer-statistik-niedersachsen" TargetMode="External"/><Relationship Id="rId31" Type="http://schemas.openxmlformats.org/officeDocument/2006/relationships/hyperlink" Target="https://www.kununu.com/de/landratsamt-muenchen" TargetMode="External"/><Relationship Id="rId52" Type="http://schemas.openxmlformats.org/officeDocument/2006/relationships/hyperlink" Target="https://www.kununu.com/de/bundesinstitut-fuer-berufsbildung-bibb" TargetMode="External"/><Relationship Id="rId73" Type="http://schemas.openxmlformats.org/officeDocument/2006/relationships/hyperlink" Target="https://www.kununu.com/de/stadtverwaltung-laatzen" TargetMode="External"/><Relationship Id="rId78" Type="http://schemas.openxmlformats.org/officeDocument/2006/relationships/hyperlink" Target="https://www.kununu.com/de/jobcenter" TargetMode="External"/><Relationship Id="rId94" Type="http://schemas.openxmlformats.org/officeDocument/2006/relationships/hyperlink" Target="https://www.kununu.com/de/unfallkasse-nrw1" TargetMode="External"/><Relationship Id="rId99" Type="http://schemas.openxmlformats.org/officeDocument/2006/relationships/hyperlink" Target="https://www.kununu.com/de/bundesforst-bima" TargetMode="External"/><Relationship Id="rId101" Type="http://schemas.openxmlformats.org/officeDocument/2006/relationships/hyperlink" Target="https://www.kununu.com/de/mdk-baden-wuerttemberg2" TargetMode="External"/><Relationship Id="rId122" Type="http://schemas.openxmlformats.org/officeDocument/2006/relationships/hyperlink" Target="https://www.kununu.com/de/stadtverwaltung-ludwigshafen-am-rhein" TargetMode="External"/><Relationship Id="rId4" Type="http://schemas.openxmlformats.org/officeDocument/2006/relationships/hyperlink" Target="https://www.kununu.com/de/stadt-osnabrueck1" TargetMode="External"/><Relationship Id="rId9" Type="http://schemas.openxmlformats.org/officeDocument/2006/relationships/hyperlink" Target="https://www.kununu.com/de/landesamt-fuer-zentrale-polizeiliche-dienste-nrw1" TargetMode="External"/><Relationship Id="rId26" Type="http://schemas.openxmlformats.org/officeDocument/2006/relationships/hyperlink" Target="https://www.kununu.com/de/landeshauptstadt-hannover" TargetMode="External"/><Relationship Id="rId47" Type="http://schemas.openxmlformats.org/officeDocument/2006/relationships/hyperlink" Target="https://www.kununu.com/de/freistaat-sachsen" TargetMode="External"/><Relationship Id="rId68" Type="http://schemas.openxmlformats.org/officeDocument/2006/relationships/hyperlink" Target="https://www.kununu.com/de/stadt-paderborn" TargetMode="External"/><Relationship Id="rId89" Type="http://schemas.openxmlformats.org/officeDocument/2006/relationships/hyperlink" Target="https://www.kununu.com/de/stadt-moenchengladbach" TargetMode="External"/><Relationship Id="rId112" Type="http://schemas.openxmlformats.org/officeDocument/2006/relationships/hyperlink" Target="https://www.kununu.com/de/bundesamt-fuer-verbraucherschutz-und-lebensmittelsicherheit-bvl" TargetMode="External"/><Relationship Id="rId133" Type="http://schemas.openxmlformats.org/officeDocument/2006/relationships/hyperlink" Target="https://www.kununu.com/de/stadtverwaltung-rheinfeld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EB9D-87C0-4D72-ACE0-5742E1110630}">
  <dimension ref="A1:BH189"/>
  <sheetViews>
    <sheetView tabSelected="1" workbookViewId="0">
      <pane ySplit="1" topLeftCell="A157" activePane="bottomLeft" state="frozen"/>
      <selection pane="bottomLeft" activeCell="K178" sqref="K178"/>
    </sheetView>
  </sheetViews>
  <sheetFormatPr baseColWidth="10" defaultColWidth="13" defaultRowHeight="14.5" x14ac:dyDescent="0.35"/>
  <cols>
    <col min="1" max="1" width="10.90625" style="5" customWidth="1"/>
    <col min="2" max="2" width="11.08984375" bestFit="1" customWidth="1"/>
    <col min="3" max="3" width="13.26953125" customWidth="1"/>
    <col min="4" max="6" width="10.90625"/>
    <col min="7" max="7" width="13.1796875" customWidth="1"/>
    <col min="8" max="8" width="10.90625"/>
    <col min="9" max="9" width="15.1796875" customWidth="1"/>
    <col min="10" max="10" width="10.90625"/>
    <col min="11" max="11" width="13.54296875" customWidth="1"/>
    <col min="12" max="14" width="10.90625"/>
    <col min="15" max="15" width="13" customWidth="1"/>
    <col min="16" max="16" width="10.90625"/>
    <col min="17" max="17" width="11.54296875" customWidth="1"/>
    <col min="18" max="18" width="13.36328125" customWidth="1"/>
    <col min="19" max="19" width="13" customWidth="1"/>
    <col min="20" max="20" width="12.453125" customWidth="1"/>
    <col min="21" max="21" width="13.26953125" customWidth="1"/>
    <col min="22" max="22" width="13.81640625" customWidth="1"/>
    <col min="23" max="23" width="11" customWidth="1"/>
    <col min="24" max="24" width="13.36328125" customWidth="1"/>
    <col min="25" max="25" width="13.81640625" customWidth="1"/>
    <col min="26" max="26" width="15" customWidth="1"/>
    <col min="27" max="27" width="10.90625"/>
    <col min="28" max="28" width="13.453125" customWidth="1"/>
    <col min="29" max="29" width="10.90625"/>
    <col min="30" max="30" width="12.6328125" customWidth="1"/>
    <col min="31" max="32" width="10.90625"/>
    <col min="33" max="33" width="32.1796875" customWidth="1"/>
    <col min="34" max="34" width="20.54296875" customWidth="1"/>
    <col min="35" max="35" width="39.1796875" customWidth="1"/>
    <col min="36" max="36" width="22.54296875" customWidth="1"/>
    <col min="37" max="37" width="13.90625" customWidth="1"/>
    <col min="38" max="38" width="18.36328125" customWidth="1"/>
    <col min="39" max="39" width="23.1796875" customWidth="1"/>
    <col min="40" max="40" width="20.08984375" customWidth="1"/>
    <col min="41" max="41" width="18.08984375" customWidth="1"/>
    <col min="42" max="42" width="32.81640625" customWidth="1"/>
    <col min="43" max="43" width="22.26953125" customWidth="1"/>
    <col min="44" max="44" width="18.1796875" customWidth="1"/>
    <col min="45" max="45" width="30.453125" customWidth="1"/>
    <col min="46" max="46" width="27" customWidth="1"/>
    <col min="47" max="47" width="14.7265625" customWidth="1"/>
    <col min="48" max="48" width="15.54296875" customWidth="1"/>
    <col min="49" max="49" width="15.7265625" customWidth="1"/>
    <col min="50" max="50" width="27.90625" customWidth="1"/>
    <col min="51" max="51" width="20.36328125" customWidth="1"/>
    <col min="52" max="52" width="14.6328125" customWidth="1"/>
    <col min="53" max="53" width="10.90625"/>
    <col min="54" max="54" width="27.7265625" customWidth="1"/>
    <col min="55" max="55" width="21.90625" customWidth="1"/>
    <col min="56" max="56" width="17.81640625" customWidth="1"/>
    <col min="57" max="57" width="27.453125" customWidth="1"/>
    <col min="58" max="59" width="10.90625"/>
    <col min="60" max="60" width="46.7265625" customWidth="1"/>
    <col min="61" max="61" width="13" customWidth="1"/>
  </cols>
  <sheetData>
    <row r="1" spans="1:60" s="5" customFormat="1" x14ac:dyDescent="0.35">
      <c r="A1" s="5" t="s">
        <v>245</v>
      </c>
      <c r="B1" s="5" t="s">
        <v>66</v>
      </c>
      <c r="C1" s="5" t="s">
        <v>0</v>
      </c>
      <c r="D1" s="5" t="s">
        <v>73</v>
      </c>
      <c r="E1" s="5" t="s">
        <v>59</v>
      </c>
      <c r="F1" s="5" t="s">
        <v>58</v>
      </c>
      <c r="G1" s="5" t="s">
        <v>60</v>
      </c>
      <c r="H1" s="5" t="s">
        <v>57</v>
      </c>
      <c r="I1" s="5" t="s">
        <v>61</v>
      </c>
      <c r="J1" s="5" t="s">
        <v>62</v>
      </c>
      <c r="K1" s="5" t="s">
        <v>63</v>
      </c>
      <c r="L1" s="5" t="s">
        <v>64</v>
      </c>
      <c r="M1" s="5" t="s">
        <v>16</v>
      </c>
      <c r="N1" s="5" t="s">
        <v>65</v>
      </c>
      <c r="O1" s="5" t="s">
        <v>67</v>
      </c>
      <c r="P1" s="5" t="s">
        <v>68</v>
      </c>
      <c r="Q1" s="5" t="s">
        <v>69</v>
      </c>
      <c r="R1" s="5" t="s">
        <v>70</v>
      </c>
      <c r="S1" s="5" t="s">
        <v>71</v>
      </c>
      <c r="T1" s="5" t="s">
        <v>72</v>
      </c>
      <c r="U1" s="5" t="s">
        <v>75</v>
      </c>
      <c r="V1" s="5" t="s">
        <v>76</v>
      </c>
      <c r="W1" s="5" t="s">
        <v>77</v>
      </c>
      <c r="X1" s="5" t="s">
        <v>78</v>
      </c>
      <c r="Y1" s="5" t="s">
        <v>79</v>
      </c>
      <c r="Z1" s="5" t="s">
        <v>80</v>
      </c>
      <c r="AA1" s="5" t="s">
        <v>81</v>
      </c>
      <c r="AB1" s="5" t="s">
        <v>82</v>
      </c>
      <c r="AC1" s="5" t="s">
        <v>31</v>
      </c>
      <c r="AD1" s="5" t="s">
        <v>83</v>
      </c>
      <c r="AE1" s="5" t="s">
        <v>38</v>
      </c>
      <c r="AF1" s="5" t="s">
        <v>84</v>
      </c>
      <c r="AG1" s="5" t="s">
        <v>39</v>
      </c>
      <c r="AH1" s="5" t="s">
        <v>49</v>
      </c>
      <c r="AI1" s="5" t="s">
        <v>40</v>
      </c>
      <c r="AJ1" s="5" t="s">
        <v>33</v>
      </c>
      <c r="AK1" s="5" t="s">
        <v>34</v>
      </c>
      <c r="AL1" s="5" t="s">
        <v>36</v>
      </c>
      <c r="AM1" s="5" t="s">
        <v>42</v>
      </c>
      <c r="AN1" s="5" t="s">
        <v>37</v>
      </c>
      <c r="AO1" s="5" t="s">
        <v>41</v>
      </c>
      <c r="AP1" s="5" t="s">
        <v>85</v>
      </c>
      <c r="AQ1" s="5" t="s">
        <v>46</v>
      </c>
      <c r="AR1" s="5" t="s">
        <v>44</v>
      </c>
      <c r="AS1" s="5" t="s">
        <v>47</v>
      </c>
      <c r="AT1" s="5" t="s">
        <v>45</v>
      </c>
      <c r="AU1" s="5" t="s">
        <v>87</v>
      </c>
      <c r="AV1" s="5" t="s">
        <v>53</v>
      </c>
      <c r="AW1" s="5" t="s">
        <v>52</v>
      </c>
      <c r="AX1" s="5" t="s">
        <v>86</v>
      </c>
      <c r="AY1" s="5" t="s">
        <v>88</v>
      </c>
      <c r="AZ1" s="5" t="s">
        <v>50</v>
      </c>
      <c r="BA1" s="5" t="s">
        <v>244</v>
      </c>
      <c r="BB1" s="5" t="s">
        <v>48</v>
      </c>
      <c r="BC1" s="5" t="s">
        <v>54</v>
      </c>
      <c r="BD1" s="5" t="s">
        <v>89</v>
      </c>
      <c r="BE1" s="5" t="s">
        <v>51</v>
      </c>
      <c r="BF1" s="5" t="s">
        <v>90</v>
      </c>
      <c r="BG1" s="5" t="s">
        <v>91</v>
      </c>
      <c r="BH1" s="5" t="s">
        <v>56</v>
      </c>
    </row>
    <row r="2" spans="1:60" x14ac:dyDescent="0.35">
      <c r="A2" s="6">
        <v>39448</v>
      </c>
      <c r="B2" s="3">
        <f>SUM(C2:BA2)</f>
        <v>315</v>
      </c>
      <c r="C2" s="1">
        <v>48</v>
      </c>
      <c r="D2">
        <v>72</v>
      </c>
      <c r="E2">
        <v>0</v>
      </c>
      <c r="F2" s="1">
        <v>62</v>
      </c>
      <c r="G2" s="1">
        <v>0</v>
      </c>
      <c r="H2">
        <v>0</v>
      </c>
      <c r="I2">
        <v>0</v>
      </c>
      <c r="J2">
        <v>0</v>
      </c>
      <c r="K2">
        <v>0</v>
      </c>
      <c r="L2" s="1">
        <v>35</v>
      </c>
      <c r="M2">
        <v>0</v>
      </c>
      <c r="N2">
        <v>0</v>
      </c>
      <c r="O2">
        <v>0</v>
      </c>
      <c r="P2">
        <v>0</v>
      </c>
      <c r="Q2">
        <v>0</v>
      </c>
      <c r="R2" s="1">
        <v>15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 s="1">
        <v>43</v>
      </c>
      <c r="AF2">
        <v>0</v>
      </c>
      <c r="AG2" s="1">
        <v>22</v>
      </c>
      <c r="AH2">
        <v>0</v>
      </c>
      <c r="AI2" s="1">
        <v>0</v>
      </c>
      <c r="AJ2">
        <v>0</v>
      </c>
      <c r="AK2" s="1">
        <v>0</v>
      </c>
      <c r="AL2">
        <v>0</v>
      </c>
      <c r="AM2" s="1">
        <v>0</v>
      </c>
      <c r="AN2">
        <v>0</v>
      </c>
      <c r="AO2" s="1">
        <v>0</v>
      </c>
      <c r="AP2">
        <v>0</v>
      </c>
      <c r="AQ2" s="1">
        <v>0</v>
      </c>
      <c r="AR2" s="1">
        <v>13</v>
      </c>
      <c r="AS2" s="1">
        <v>0</v>
      </c>
      <c r="AT2" s="1">
        <v>5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/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</row>
    <row r="3" spans="1:60" x14ac:dyDescent="0.35">
      <c r="A3" s="6">
        <v>39479</v>
      </c>
      <c r="B3" s="3">
        <f t="shared" ref="B3:B66" si="0">SUM(C3:BA3)</f>
        <v>553</v>
      </c>
      <c r="C3" s="1">
        <v>107</v>
      </c>
      <c r="D3" s="1">
        <v>90</v>
      </c>
      <c r="E3">
        <v>0</v>
      </c>
      <c r="F3" s="1">
        <v>70</v>
      </c>
      <c r="G3" s="1">
        <v>0</v>
      </c>
      <c r="H3">
        <v>0</v>
      </c>
      <c r="I3">
        <v>0</v>
      </c>
      <c r="J3">
        <v>0</v>
      </c>
      <c r="K3">
        <v>0</v>
      </c>
      <c r="L3" s="1">
        <v>58</v>
      </c>
      <c r="M3">
        <v>0</v>
      </c>
      <c r="N3">
        <v>0</v>
      </c>
      <c r="O3">
        <v>0</v>
      </c>
      <c r="P3">
        <v>0</v>
      </c>
      <c r="Q3">
        <v>0</v>
      </c>
      <c r="R3" s="1">
        <v>51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 s="1">
        <v>61</v>
      </c>
      <c r="AF3">
        <v>0</v>
      </c>
      <c r="AG3" s="1">
        <v>36</v>
      </c>
      <c r="AH3">
        <v>0</v>
      </c>
      <c r="AI3" s="1">
        <v>0</v>
      </c>
      <c r="AJ3">
        <v>0</v>
      </c>
      <c r="AK3" s="1">
        <v>0</v>
      </c>
      <c r="AL3">
        <v>0</v>
      </c>
      <c r="AM3" s="1">
        <v>0</v>
      </c>
      <c r="AN3">
        <v>0</v>
      </c>
      <c r="AO3" s="1">
        <v>0</v>
      </c>
      <c r="AP3">
        <v>0</v>
      </c>
      <c r="AQ3" s="1">
        <v>0</v>
      </c>
      <c r="AR3" s="1">
        <v>19</v>
      </c>
      <c r="AS3" s="1">
        <v>0</v>
      </c>
      <c r="AT3" s="1">
        <v>61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/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</row>
    <row r="4" spans="1:60" x14ac:dyDescent="0.35">
      <c r="A4" s="6">
        <v>39508</v>
      </c>
      <c r="B4" s="3">
        <f t="shared" si="0"/>
        <v>887</v>
      </c>
      <c r="C4" s="1">
        <v>198</v>
      </c>
      <c r="D4" s="1">
        <v>171</v>
      </c>
      <c r="E4">
        <v>0</v>
      </c>
      <c r="F4" s="1">
        <v>80</v>
      </c>
      <c r="G4" s="1">
        <v>0</v>
      </c>
      <c r="H4">
        <v>0</v>
      </c>
      <c r="I4">
        <v>0</v>
      </c>
      <c r="J4">
        <v>0</v>
      </c>
      <c r="K4">
        <v>0</v>
      </c>
      <c r="L4" s="1">
        <v>67</v>
      </c>
      <c r="M4">
        <v>0</v>
      </c>
      <c r="N4">
        <v>0</v>
      </c>
      <c r="O4">
        <v>0</v>
      </c>
      <c r="P4">
        <v>0</v>
      </c>
      <c r="Q4">
        <v>0</v>
      </c>
      <c r="R4" s="1">
        <v>107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1">
        <v>100</v>
      </c>
      <c r="AF4">
        <v>0</v>
      </c>
      <c r="AG4" s="1">
        <v>49</v>
      </c>
      <c r="AH4">
        <v>0</v>
      </c>
      <c r="AI4" s="1">
        <v>0</v>
      </c>
      <c r="AJ4">
        <v>0</v>
      </c>
      <c r="AK4" s="1">
        <v>0</v>
      </c>
      <c r="AL4">
        <v>0</v>
      </c>
      <c r="AM4" s="1">
        <v>0</v>
      </c>
      <c r="AN4">
        <v>0</v>
      </c>
      <c r="AO4" s="1">
        <v>0</v>
      </c>
      <c r="AP4">
        <v>0</v>
      </c>
      <c r="AQ4" s="1">
        <v>0</v>
      </c>
      <c r="AR4" s="1">
        <v>45</v>
      </c>
      <c r="AS4" s="1">
        <v>0</v>
      </c>
      <c r="AT4" s="1">
        <v>70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/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</row>
    <row r="5" spans="1:60" x14ac:dyDescent="0.35">
      <c r="A5" s="6">
        <v>39539</v>
      </c>
      <c r="B5" s="3">
        <f t="shared" si="0"/>
        <v>803</v>
      </c>
      <c r="C5" s="1">
        <v>187</v>
      </c>
      <c r="D5" s="1">
        <v>193</v>
      </c>
      <c r="E5">
        <v>0</v>
      </c>
      <c r="F5" s="1">
        <v>60</v>
      </c>
      <c r="G5" s="1">
        <v>32</v>
      </c>
      <c r="H5">
        <v>0</v>
      </c>
      <c r="I5">
        <v>0</v>
      </c>
      <c r="J5">
        <v>0</v>
      </c>
      <c r="K5">
        <v>0</v>
      </c>
      <c r="L5" s="1">
        <v>51</v>
      </c>
      <c r="M5">
        <v>0</v>
      </c>
      <c r="N5">
        <v>0</v>
      </c>
      <c r="O5">
        <v>0</v>
      </c>
      <c r="P5">
        <v>0</v>
      </c>
      <c r="Q5">
        <v>0</v>
      </c>
      <c r="R5" s="1">
        <v>56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">
        <v>21</v>
      </c>
      <c r="AB5">
        <v>0</v>
      </c>
      <c r="AC5">
        <v>0</v>
      </c>
      <c r="AD5">
        <v>0</v>
      </c>
      <c r="AE5" s="1">
        <v>106</v>
      </c>
      <c r="AF5">
        <v>0</v>
      </c>
      <c r="AG5" s="1">
        <v>27</v>
      </c>
      <c r="AH5">
        <v>0</v>
      </c>
      <c r="AI5" s="1">
        <v>0</v>
      </c>
      <c r="AJ5">
        <v>0</v>
      </c>
      <c r="AK5" s="1">
        <v>0</v>
      </c>
      <c r="AL5">
        <v>0</v>
      </c>
      <c r="AM5" s="1">
        <v>0</v>
      </c>
      <c r="AN5">
        <v>0</v>
      </c>
      <c r="AO5" s="1">
        <v>0</v>
      </c>
      <c r="AP5">
        <v>0</v>
      </c>
      <c r="AQ5" s="1">
        <v>0</v>
      </c>
      <c r="AR5" s="1">
        <v>38</v>
      </c>
      <c r="AS5" s="1">
        <v>0</v>
      </c>
      <c r="AT5" s="1">
        <v>32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/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</row>
    <row r="6" spans="1:60" x14ac:dyDescent="0.35">
      <c r="A6" s="6">
        <v>39569</v>
      </c>
      <c r="B6" s="3">
        <f t="shared" si="0"/>
        <v>1286</v>
      </c>
      <c r="C6" s="1">
        <v>252</v>
      </c>
      <c r="D6" s="1">
        <v>285</v>
      </c>
      <c r="E6" s="1">
        <v>71</v>
      </c>
      <c r="F6" s="1">
        <v>70</v>
      </c>
      <c r="G6" s="1">
        <v>48</v>
      </c>
      <c r="H6">
        <v>0</v>
      </c>
      <c r="I6">
        <v>0</v>
      </c>
      <c r="J6">
        <v>0</v>
      </c>
      <c r="K6">
        <v>0</v>
      </c>
      <c r="L6" s="1">
        <v>48</v>
      </c>
      <c r="M6">
        <v>0</v>
      </c>
      <c r="N6" s="1">
        <v>64</v>
      </c>
      <c r="O6">
        <v>0</v>
      </c>
      <c r="P6">
        <v>0</v>
      </c>
      <c r="Q6">
        <v>0</v>
      </c>
      <c r="R6" s="1">
        <v>66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">
        <v>53</v>
      </c>
      <c r="AB6">
        <v>0</v>
      </c>
      <c r="AC6">
        <v>0</v>
      </c>
      <c r="AD6">
        <v>0</v>
      </c>
      <c r="AE6" s="1">
        <v>144</v>
      </c>
      <c r="AF6">
        <v>0</v>
      </c>
      <c r="AG6" s="1">
        <v>43</v>
      </c>
      <c r="AH6">
        <v>0</v>
      </c>
      <c r="AI6" s="1">
        <v>0</v>
      </c>
      <c r="AJ6">
        <v>0</v>
      </c>
      <c r="AK6" s="1">
        <v>0</v>
      </c>
      <c r="AL6">
        <v>0</v>
      </c>
      <c r="AM6" s="1">
        <v>0</v>
      </c>
      <c r="AN6">
        <v>0</v>
      </c>
      <c r="AO6" s="1">
        <v>0</v>
      </c>
      <c r="AP6">
        <v>0</v>
      </c>
      <c r="AQ6" s="1">
        <v>0</v>
      </c>
      <c r="AR6" s="1">
        <v>39</v>
      </c>
      <c r="AS6" s="1">
        <v>0</v>
      </c>
      <c r="AT6" s="1">
        <v>103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/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</row>
    <row r="7" spans="1:60" x14ac:dyDescent="0.35">
      <c r="A7" s="6">
        <v>39600</v>
      </c>
      <c r="B7" s="3">
        <f t="shared" si="0"/>
        <v>1530</v>
      </c>
      <c r="C7" s="1">
        <v>231</v>
      </c>
      <c r="D7" s="1">
        <v>255</v>
      </c>
      <c r="E7" s="1">
        <v>115</v>
      </c>
      <c r="F7" s="1">
        <v>59</v>
      </c>
      <c r="G7" s="1">
        <v>51</v>
      </c>
      <c r="H7">
        <v>0</v>
      </c>
      <c r="I7">
        <v>0</v>
      </c>
      <c r="J7">
        <v>0</v>
      </c>
      <c r="K7">
        <v>0</v>
      </c>
      <c r="L7" s="1">
        <v>60</v>
      </c>
      <c r="M7">
        <v>0</v>
      </c>
      <c r="N7" s="1">
        <v>172</v>
      </c>
      <c r="O7">
        <v>0</v>
      </c>
      <c r="P7">
        <v>0</v>
      </c>
      <c r="Q7">
        <v>0</v>
      </c>
      <c r="R7" s="1">
        <v>93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">
        <v>54</v>
      </c>
      <c r="AB7">
        <v>0</v>
      </c>
      <c r="AC7">
        <v>0</v>
      </c>
      <c r="AD7">
        <v>0</v>
      </c>
      <c r="AE7" s="1">
        <v>155</v>
      </c>
      <c r="AF7">
        <v>0</v>
      </c>
      <c r="AG7" s="1">
        <v>75</v>
      </c>
      <c r="AH7">
        <v>0</v>
      </c>
      <c r="AI7" s="1">
        <v>0</v>
      </c>
      <c r="AJ7">
        <v>0</v>
      </c>
      <c r="AK7" s="1">
        <v>0</v>
      </c>
      <c r="AL7">
        <v>0</v>
      </c>
      <c r="AM7" s="1">
        <v>0</v>
      </c>
      <c r="AN7">
        <v>0</v>
      </c>
      <c r="AO7" s="1">
        <v>0</v>
      </c>
      <c r="AP7">
        <v>0</v>
      </c>
      <c r="AQ7" s="1">
        <v>0</v>
      </c>
      <c r="AR7" s="1">
        <v>39</v>
      </c>
      <c r="AS7" s="1">
        <v>0</v>
      </c>
      <c r="AT7" s="1">
        <v>166</v>
      </c>
      <c r="AU7" s="1">
        <v>0</v>
      </c>
      <c r="AV7" s="1">
        <v>5</v>
      </c>
      <c r="AW7" s="1">
        <v>0</v>
      </c>
      <c r="AX7" s="1">
        <v>0</v>
      </c>
      <c r="AY7" s="1">
        <v>0</v>
      </c>
      <c r="AZ7" s="1">
        <v>0</v>
      </c>
      <c r="BA7" s="1"/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</row>
    <row r="8" spans="1:60" x14ac:dyDescent="0.35">
      <c r="A8" s="6">
        <v>39630</v>
      </c>
      <c r="B8" s="3">
        <f t="shared" si="0"/>
        <v>3950</v>
      </c>
      <c r="C8" s="1">
        <v>677</v>
      </c>
      <c r="D8" s="1">
        <v>806</v>
      </c>
      <c r="E8" s="1">
        <v>657</v>
      </c>
      <c r="F8" s="1">
        <v>104</v>
      </c>
      <c r="G8" s="1">
        <v>31</v>
      </c>
      <c r="H8">
        <v>0</v>
      </c>
      <c r="I8">
        <v>0</v>
      </c>
      <c r="J8">
        <v>0</v>
      </c>
      <c r="K8">
        <v>0</v>
      </c>
      <c r="L8" s="1">
        <v>113</v>
      </c>
      <c r="M8">
        <v>0</v>
      </c>
      <c r="N8" s="1">
        <v>92</v>
      </c>
      <c r="O8">
        <v>0</v>
      </c>
      <c r="P8">
        <v>0</v>
      </c>
      <c r="Q8">
        <v>0</v>
      </c>
      <c r="R8" s="1">
        <v>297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">
        <v>176</v>
      </c>
      <c r="AB8">
        <v>0</v>
      </c>
      <c r="AC8" s="1">
        <v>138</v>
      </c>
      <c r="AD8">
        <v>0</v>
      </c>
      <c r="AE8" s="1">
        <v>184</v>
      </c>
      <c r="AF8">
        <v>0</v>
      </c>
      <c r="AG8" s="1">
        <v>97</v>
      </c>
      <c r="AH8">
        <v>0</v>
      </c>
      <c r="AI8" s="1">
        <v>0</v>
      </c>
      <c r="AJ8">
        <v>0</v>
      </c>
      <c r="AK8" s="1">
        <v>0</v>
      </c>
      <c r="AL8">
        <v>0</v>
      </c>
      <c r="AM8" s="1">
        <v>0</v>
      </c>
      <c r="AN8">
        <v>0</v>
      </c>
      <c r="AO8" s="1">
        <v>0</v>
      </c>
      <c r="AP8">
        <v>0</v>
      </c>
      <c r="AQ8" s="1">
        <v>0</v>
      </c>
      <c r="AR8" s="1">
        <v>237</v>
      </c>
      <c r="AS8" s="1">
        <v>0</v>
      </c>
      <c r="AT8" s="1">
        <v>251</v>
      </c>
      <c r="AU8" s="1">
        <v>0</v>
      </c>
      <c r="AV8" s="1">
        <v>90</v>
      </c>
      <c r="AW8" s="1">
        <v>0</v>
      </c>
      <c r="AX8" s="1">
        <v>0</v>
      </c>
      <c r="AY8" s="1">
        <v>0</v>
      </c>
      <c r="AZ8" s="1">
        <v>0</v>
      </c>
      <c r="BA8" s="1"/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</row>
    <row r="9" spans="1:60" x14ac:dyDescent="0.35">
      <c r="A9" s="6">
        <v>39661</v>
      </c>
      <c r="B9" s="3">
        <f t="shared" si="0"/>
        <v>3404</v>
      </c>
      <c r="C9" s="1">
        <v>554</v>
      </c>
      <c r="D9" s="1">
        <v>620</v>
      </c>
      <c r="E9" s="1">
        <v>496</v>
      </c>
      <c r="F9" s="1">
        <v>130</v>
      </c>
      <c r="G9" s="1">
        <v>62</v>
      </c>
      <c r="H9">
        <v>0</v>
      </c>
      <c r="I9">
        <v>0</v>
      </c>
      <c r="J9">
        <v>0</v>
      </c>
      <c r="K9">
        <v>0</v>
      </c>
      <c r="L9" s="1">
        <v>63</v>
      </c>
      <c r="M9">
        <v>0</v>
      </c>
      <c r="N9" s="1">
        <v>114</v>
      </c>
      <c r="O9">
        <v>0</v>
      </c>
      <c r="P9" s="1">
        <v>99</v>
      </c>
      <c r="Q9">
        <v>0</v>
      </c>
      <c r="R9" s="1">
        <v>210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">
        <v>229</v>
      </c>
      <c r="AB9">
        <v>0</v>
      </c>
      <c r="AC9" s="1">
        <v>60</v>
      </c>
      <c r="AD9">
        <v>0</v>
      </c>
      <c r="AE9" s="1">
        <v>207</v>
      </c>
      <c r="AF9">
        <v>0</v>
      </c>
      <c r="AG9" s="1">
        <v>110</v>
      </c>
      <c r="AH9">
        <v>0</v>
      </c>
      <c r="AI9" s="1">
        <v>0</v>
      </c>
      <c r="AJ9">
        <v>0</v>
      </c>
      <c r="AK9" s="1">
        <v>0</v>
      </c>
      <c r="AL9">
        <v>0</v>
      </c>
      <c r="AM9" s="1">
        <v>0</v>
      </c>
      <c r="AN9">
        <v>0</v>
      </c>
      <c r="AO9" s="1">
        <v>0</v>
      </c>
      <c r="AP9">
        <v>0</v>
      </c>
      <c r="AQ9" s="1">
        <v>0</v>
      </c>
      <c r="AR9" s="1">
        <v>197</v>
      </c>
      <c r="AS9" s="1">
        <v>0</v>
      </c>
      <c r="AT9" s="1">
        <v>221</v>
      </c>
      <c r="AU9" s="1">
        <v>0</v>
      </c>
      <c r="AV9" s="1">
        <v>32</v>
      </c>
      <c r="AW9" s="1">
        <v>0</v>
      </c>
      <c r="AX9" s="1">
        <v>0</v>
      </c>
      <c r="AY9" s="1">
        <v>0</v>
      </c>
      <c r="AZ9" s="1">
        <v>0</v>
      </c>
      <c r="BA9" s="1"/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</row>
    <row r="10" spans="1:60" x14ac:dyDescent="0.35">
      <c r="A10" s="6">
        <v>39692</v>
      </c>
      <c r="B10" s="3">
        <f t="shared" si="0"/>
        <v>3709</v>
      </c>
      <c r="C10" s="1">
        <v>728</v>
      </c>
      <c r="D10" s="1">
        <v>694</v>
      </c>
      <c r="E10" s="1">
        <v>387</v>
      </c>
      <c r="F10" s="1">
        <v>160</v>
      </c>
      <c r="G10" s="1">
        <v>100</v>
      </c>
      <c r="H10">
        <v>0</v>
      </c>
      <c r="I10">
        <v>0</v>
      </c>
      <c r="J10">
        <v>0</v>
      </c>
      <c r="K10">
        <v>0</v>
      </c>
      <c r="L10" s="1">
        <v>101</v>
      </c>
      <c r="M10">
        <v>0</v>
      </c>
      <c r="N10" s="1">
        <v>176</v>
      </c>
      <c r="O10">
        <v>0</v>
      </c>
      <c r="P10" s="1">
        <v>110</v>
      </c>
      <c r="Q10">
        <v>0</v>
      </c>
      <c r="R10" s="1">
        <v>259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">
        <v>143</v>
      </c>
      <c r="AB10">
        <v>0</v>
      </c>
      <c r="AC10" s="1">
        <v>145</v>
      </c>
      <c r="AD10">
        <v>0</v>
      </c>
      <c r="AE10" s="1">
        <v>215</v>
      </c>
      <c r="AF10">
        <v>0</v>
      </c>
      <c r="AG10" s="1">
        <v>112</v>
      </c>
      <c r="AH10">
        <v>0</v>
      </c>
      <c r="AI10" s="1">
        <v>0</v>
      </c>
      <c r="AJ10">
        <v>0</v>
      </c>
      <c r="AK10" s="1">
        <v>0</v>
      </c>
      <c r="AL10">
        <v>0</v>
      </c>
      <c r="AM10" s="1">
        <v>0</v>
      </c>
      <c r="AN10">
        <v>0</v>
      </c>
      <c r="AO10" s="1">
        <v>0</v>
      </c>
      <c r="AP10">
        <v>0</v>
      </c>
      <c r="AQ10" s="1">
        <v>0</v>
      </c>
      <c r="AR10" s="1">
        <v>134</v>
      </c>
      <c r="AS10" s="1">
        <v>0</v>
      </c>
      <c r="AT10" s="1">
        <v>198</v>
      </c>
      <c r="AU10" s="1">
        <v>0</v>
      </c>
      <c r="AV10" s="1">
        <v>47</v>
      </c>
      <c r="AW10" s="1">
        <v>0</v>
      </c>
      <c r="AX10" s="1">
        <v>0</v>
      </c>
      <c r="AY10" s="1">
        <v>0</v>
      </c>
      <c r="AZ10" s="1">
        <v>0</v>
      </c>
      <c r="BA10" s="1"/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</row>
    <row r="11" spans="1:60" x14ac:dyDescent="0.35">
      <c r="A11" s="6">
        <v>39722</v>
      </c>
      <c r="B11" s="3">
        <f t="shared" si="0"/>
        <v>4724</v>
      </c>
      <c r="C11" s="1">
        <v>986</v>
      </c>
      <c r="D11" s="1">
        <v>862</v>
      </c>
      <c r="E11" s="1">
        <v>458</v>
      </c>
      <c r="F11" s="1">
        <v>167</v>
      </c>
      <c r="G11" s="1">
        <v>160</v>
      </c>
      <c r="H11">
        <v>0</v>
      </c>
      <c r="I11">
        <v>0</v>
      </c>
      <c r="J11">
        <v>0</v>
      </c>
      <c r="K11">
        <v>0</v>
      </c>
      <c r="L11" s="1">
        <v>115</v>
      </c>
      <c r="M11">
        <v>0</v>
      </c>
      <c r="N11" s="1">
        <v>65</v>
      </c>
      <c r="O11">
        <v>0</v>
      </c>
      <c r="P11" s="1">
        <v>101</v>
      </c>
      <c r="Q11">
        <v>0</v>
      </c>
      <c r="R11" s="1">
        <v>351</v>
      </c>
      <c r="S11" s="1">
        <v>58</v>
      </c>
      <c r="T11">
        <v>0</v>
      </c>
      <c r="U11">
        <v>0</v>
      </c>
      <c r="V11">
        <v>0</v>
      </c>
      <c r="W11">
        <v>0</v>
      </c>
      <c r="X11" s="1">
        <v>9</v>
      </c>
      <c r="Y11">
        <v>0</v>
      </c>
      <c r="Z11">
        <v>0</v>
      </c>
      <c r="AA11" s="1">
        <v>236</v>
      </c>
      <c r="AB11">
        <v>0</v>
      </c>
      <c r="AC11" s="1">
        <v>139</v>
      </c>
      <c r="AD11">
        <v>0</v>
      </c>
      <c r="AE11" s="1">
        <v>260</v>
      </c>
      <c r="AF11">
        <v>0</v>
      </c>
      <c r="AG11" s="1">
        <v>107</v>
      </c>
      <c r="AH11">
        <v>0</v>
      </c>
      <c r="AI11" s="1">
        <v>0</v>
      </c>
      <c r="AJ11">
        <v>0</v>
      </c>
      <c r="AK11" s="1">
        <v>0</v>
      </c>
      <c r="AL11">
        <v>0</v>
      </c>
      <c r="AM11" s="1">
        <v>0</v>
      </c>
      <c r="AN11">
        <v>0</v>
      </c>
      <c r="AO11" s="1">
        <v>0</v>
      </c>
      <c r="AP11">
        <v>0</v>
      </c>
      <c r="AQ11" s="1">
        <v>0</v>
      </c>
      <c r="AR11" s="1">
        <v>226</v>
      </c>
      <c r="AS11" s="1">
        <v>0</v>
      </c>
      <c r="AT11" s="1">
        <v>271</v>
      </c>
      <c r="AU11" s="1">
        <v>0</v>
      </c>
      <c r="AV11" s="1">
        <v>72</v>
      </c>
      <c r="AW11" s="1">
        <v>81</v>
      </c>
      <c r="AX11" s="1">
        <v>0</v>
      </c>
      <c r="AY11" s="1">
        <v>0</v>
      </c>
      <c r="AZ11" s="1">
        <v>0</v>
      </c>
      <c r="BA11" s="1"/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</row>
    <row r="12" spans="1:60" x14ac:dyDescent="0.35">
      <c r="A12" s="6">
        <v>39753</v>
      </c>
      <c r="B12" s="3">
        <f t="shared" si="0"/>
        <v>4905</v>
      </c>
      <c r="C12" s="1">
        <v>940</v>
      </c>
      <c r="D12" s="1">
        <v>895</v>
      </c>
      <c r="E12" s="1">
        <v>654</v>
      </c>
      <c r="F12" s="1">
        <v>174</v>
      </c>
      <c r="G12" s="1">
        <v>86</v>
      </c>
      <c r="H12">
        <v>0</v>
      </c>
      <c r="I12">
        <v>0</v>
      </c>
      <c r="J12">
        <v>0</v>
      </c>
      <c r="K12">
        <v>0</v>
      </c>
      <c r="L12" s="1">
        <v>113</v>
      </c>
      <c r="M12">
        <v>0</v>
      </c>
      <c r="N12" s="1">
        <v>41</v>
      </c>
      <c r="O12">
        <v>0</v>
      </c>
      <c r="P12" s="1">
        <v>69</v>
      </c>
      <c r="Q12">
        <v>0</v>
      </c>
      <c r="R12" s="1">
        <v>437</v>
      </c>
      <c r="S12" s="1">
        <v>239</v>
      </c>
      <c r="T12">
        <v>0</v>
      </c>
      <c r="U12">
        <v>0</v>
      </c>
      <c r="V12">
        <v>0</v>
      </c>
      <c r="W12">
        <v>0</v>
      </c>
      <c r="X12" s="1">
        <v>19</v>
      </c>
      <c r="Y12">
        <v>0</v>
      </c>
      <c r="Z12">
        <v>0</v>
      </c>
      <c r="AA12" s="1">
        <v>178</v>
      </c>
      <c r="AB12">
        <v>0</v>
      </c>
      <c r="AC12" s="1">
        <v>108</v>
      </c>
      <c r="AD12">
        <v>0</v>
      </c>
      <c r="AE12" s="1">
        <v>198</v>
      </c>
      <c r="AF12">
        <v>0</v>
      </c>
      <c r="AG12" s="1">
        <v>111</v>
      </c>
      <c r="AH12">
        <v>0</v>
      </c>
      <c r="AI12" s="1">
        <v>0</v>
      </c>
      <c r="AJ12">
        <v>0</v>
      </c>
      <c r="AK12" s="1">
        <v>0</v>
      </c>
      <c r="AL12">
        <v>0</v>
      </c>
      <c r="AM12" s="1">
        <v>0</v>
      </c>
      <c r="AN12">
        <v>0</v>
      </c>
      <c r="AO12" s="1">
        <v>0</v>
      </c>
      <c r="AP12">
        <v>0</v>
      </c>
      <c r="AQ12" s="1">
        <v>0</v>
      </c>
      <c r="AR12" s="1">
        <v>289</v>
      </c>
      <c r="AS12" s="1">
        <v>0</v>
      </c>
      <c r="AT12" s="1">
        <v>231</v>
      </c>
      <c r="AU12" s="1">
        <v>0</v>
      </c>
      <c r="AV12" s="1">
        <v>39</v>
      </c>
      <c r="AW12" s="1">
        <v>42</v>
      </c>
      <c r="AX12" s="1">
        <v>0</v>
      </c>
      <c r="AY12" s="1">
        <v>0</v>
      </c>
      <c r="AZ12" s="1">
        <v>42</v>
      </c>
      <c r="BA12" s="1"/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</row>
    <row r="13" spans="1:60" x14ac:dyDescent="0.35">
      <c r="A13" s="6">
        <v>39783</v>
      </c>
      <c r="B13" s="3">
        <f t="shared" si="0"/>
        <v>4320</v>
      </c>
      <c r="C13" s="1">
        <v>907</v>
      </c>
      <c r="D13" s="1">
        <v>693</v>
      </c>
      <c r="E13" s="1">
        <v>560</v>
      </c>
      <c r="F13" s="1">
        <v>168</v>
      </c>
      <c r="G13" s="1">
        <v>57</v>
      </c>
      <c r="H13">
        <v>0</v>
      </c>
      <c r="I13">
        <v>0</v>
      </c>
      <c r="J13">
        <v>0</v>
      </c>
      <c r="K13">
        <v>0</v>
      </c>
      <c r="L13" s="1">
        <v>48</v>
      </c>
      <c r="M13">
        <v>0</v>
      </c>
      <c r="N13" s="1">
        <v>89</v>
      </c>
      <c r="O13">
        <v>0</v>
      </c>
      <c r="P13" s="1">
        <v>61</v>
      </c>
      <c r="Q13">
        <v>0</v>
      </c>
      <c r="R13" s="1">
        <v>417</v>
      </c>
      <c r="S13" s="1">
        <v>182</v>
      </c>
      <c r="T13">
        <v>0</v>
      </c>
      <c r="U13">
        <v>0</v>
      </c>
      <c r="V13">
        <v>0</v>
      </c>
      <c r="W13">
        <v>0</v>
      </c>
      <c r="X13" s="1">
        <v>15</v>
      </c>
      <c r="Y13">
        <v>0</v>
      </c>
      <c r="Z13">
        <v>0</v>
      </c>
      <c r="AA13" s="1">
        <v>145</v>
      </c>
      <c r="AB13">
        <v>0</v>
      </c>
      <c r="AC13" s="1">
        <v>75</v>
      </c>
      <c r="AD13">
        <v>0</v>
      </c>
      <c r="AE13" s="1">
        <v>217</v>
      </c>
      <c r="AF13">
        <v>0</v>
      </c>
      <c r="AG13" s="1">
        <v>95</v>
      </c>
      <c r="AH13">
        <v>0</v>
      </c>
      <c r="AI13" s="1">
        <v>0</v>
      </c>
      <c r="AJ13">
        <v>0</v>
      </c>
      <c r="AK13" s="1">
        <v>0</v>
      </c>
      <c r="AL13">
        <v>0</v>
      </c>
      <c r="AM13" s="1">
        <v>0</v>
      </c>
      <c r="AN13">
        <v>0</v>
      </c>
      <c r="AO13" s="1">
        <v>0</v>
      </c>
      <c r="AP13">
        <v>0</v>
      </c>
      <c r="AQ13" s="1">
        <v>0</v>
      </c>
      <c r="AR13" s="1">
        <v>285</v>
      </c>
      <c r="AS13" s="1">
        <v>0</v>
      </c>
      <c r="AT13" s="1">
        <v>159</v>
      </c>
      <c r="AU13" s="1">
        <v>0</v>
      </c>
      <c r="AV13" s="1">
        <v>24</v>
      </c>
      <c r="AW13" s="1">
        <v>16</v>
      </c>
      <c r="AX13" s="1">
        <v>0</v>
      </c>
      <c r="AY13" s="1">
        <v>0</v>
      </c>
      <c r="AZ13" s="1">
        <v>107</v>
      </c>
      <c r="BA13" s="1"/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</row>
    <row r="14" spans="1:60" x14ac:dyDescent="0.35">
      <c r="A14" s="6">
        <v>39814</v>
      </c>
      <c r="B14" s="3">
        <f t="shared" si="0"/>
        <v>5072</v>
      </c>
      <c r="C14" s="1">
        <v>1024</v>
      </c>
      <c r="D14" s="1">
        <v>651</v>
      </c>
      <c r="E14" s="1">
        <v>494</v>
      </c>
      <c r="F14" s="1">
        <v>243</v>
      </c>
      <c r="G14" s="1">
        <v>59</v>
      </c>
      <c r="H14">
        <v>0</v>
      </c>
      <c r="I14">
        <v>0</v>
      </c>
      <c r="J14">
        <v>0</v>
      </c>
      <c r="K14">
        <v>0</v>
      </c>
      <c r="L14" s="1">
        <v>107</v>
      </c>
      <c r="M14">
        <v>0</v>
      </c>
      <c r="N14" s="1">
        <v>25</v>
      </c>
      <c r="O14">
        <v>0</v>
      </c>
      <c r="P14" s="1">
        <v>65</v>
      </c>
      <c r="Q14">
        <v>0</v>
      </c>
      <c r="R14" s="1">
        <v>474</v>
      </c>
      <c r="S14" s="1">
        <v>280</v>
      </c>
      <c r="T14">
        <v>0</v>
      </c>
      <c r="U14" s="1">
        <v>217</v>
      </c>
      <c r="V14">
        <v>0</v>
      </c>
      <c r="W14">
        <v>0</v>
      </c>
      <c r="X14" s="1">
        <v>22</v>
      </c>
      <c r="Y14">
        <v>0</v>
      </c>
      <c r="Z14">
        <v>0</v>
      </c>
      <c r="AA14" s="1">
        <v>216</v>
      </c>
      <c r="AB14">
        <v>0</v>
      </c>
      <c r="AC14" s="1">
        <v>109</v>
      </c>
      <c r="AD14">
        <v>0</v>
      </c>
      <c r="AE14" s="1">
        <v>412</v>
      </c>
      <c r="AF14">
        <v>0</v>
      </c>
      <c r="AG14" s="1">
        <v>89</v>
      </c>
      <c r="AH14">
        <v>0</v>
      </c>
      <c r="AI14" s="1">
        <v>0</v>
      </c>
      <c r="AJ14">
        <v>0</v>
      </c>
      <c r="AK14" s="1">
        <v>0</v>
      </c>
      <c r="AL14">
        <v>0</v>
      </c>
      <c r="AM14" s="1">
        <v>0</v>
      </c>
      <c r="AN14">
        <v>0</v>
      </c>
      <c r="AO14" s="1">
        <v>0</v>
      </c>
      <c r="AP14">
        <v>0</v>
      </c>
      <c r="AQ14" s="1">
        <v>0</v>
      </c>
      <c r="AR14" s="1">
        <v>174</v>
      </c>
      <c r="AS14" s="1">
        <v>0</v>
      </c>
      <c r="AT14" s="1">
        <v>280</v>
      </c>
      <c r="AU14" s="1">
        <v>0</v>
      </c>
      <c r="AV14" s="1">
        <v>37</v>
      </c>
      <c r="AW14" s="1">
        <v>34</v>
      </c>
      <c r="AX14" s="1">
        <v>0</v>
      </c>
      <c r="AY14" s="1">
        <v>0</v>
      </c>
      <c r="AZ14" s="1">
        <v>60</v>
      </c>
      <c r="BA14" s="1"/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</row>
    <row r="15" spans="1:60" x14ac:dyDescent="0.35">
      <c r="A15" s="6">
        <v>39845</v>
      </c>
      <c r="B15" s="3">
        <f t="shared" si="0"/>
        <v>4358</v>
      </c>
      <c r="C15" s="1">
        <v>1101</v>
      </c>
      <c r="D15" s="1">
        <v>672</v>
      </c>
      <c r="E15" s="1">
        <v>177</v>
      </c>
      <c r="F15" s="1">
        <v>116</v>
      </c>
      <c r="G15" s="1">
        <v>42</v>
      </c>
      <c r="H15">
        <v>0</v>
      </c>
      <c r="I15">
        <v>0</v>
      </c>
      <c r="J15">
        <v>0</v>
      </c>
      <c r="K15">
        <v>0</v>
      </c>
      <c r="L15" s="1">
        <v>116</v>
      </c>
      <c r="M15">
        <v>0</v>
      </c>
      <c r="N15" s="1">
        <v>32</v>
      </c>
      <c r="O15">
        <v>0</v>
      </c>
      <c r="P15" s="1">
        <v>47</v>
      </c>
      <c r="Q15">
        <v>0</v>
      </c>
      <c r="R15" s="1">
        <v>367</v>
      </c>
      <c r="S15" s="1">
        <v>251</v>
      </c>
      <c r="T15">
        <v>0</v>
      </c>
      <c r="U15" s="1">
        <v>135</v>
      </c>
      <c r="V15">
        <v>0</v>
      </c>
      <c r="W15">
        <v>0</v>
      </c>
      <c r="X15" s="1">
        <v>19</v>
      </c>
      <c r="Y15">
        <v>0</v>
      </c>
      <c r="Z15">
        <v>0</v>
      </c>
      <c r="AA15" s="1">
        <v>173</v>
      </c>
      <c r="AB15">
        <v>0</v>
      </c>
      <c r="AC15" s="1">
        <v>141</v>
      </c>
      <c r="AD15">
        <v>0</v>
      </c>
      <c r="AE15" s="1">
        <v>295</v>
      </c>
      <c r="AF15">
        <v>0</v>
      </c>
      <c r="AG15" s="1">
        <v>56</v>
      </c>
      <c r="AH15">
        <v>0</v>
      </c>
      <c r="AI15" s="1">
        <v>0</v>
      </c>
      <c r="AJ15">
        <v>0</v>
      </c>
      <c r="AK15" s="1">
        <v>0</v>
      </c>
      <c r="AL15">
        <v>0</v>
      </c>
      <c r="AM15" s="1">
        <v>0</v>
      </c>
      <c r="AN15">
        <v>0</v>
      </c>
      <c r="AO15" s="1">
        <v>0</v>
      </c>
      <c r="AP15">
        <v>0</v>
      </c>
      <c r="AQ15" s="1">
        <v>0</v>
      </c>
      <c r="AR15" s="1">
        <v>108</v>
      </c>
      <c r="AS15" s="1">
        <v>0</v>
      </c>
      <c r="AT15" s="1">
        <v>443</v>
      </c>
      <c r="AU15" s="1">
        <v>0</v>
      </c>
      <c r="AV15" s="1">
        <v>34</v>
      </c>
      <c r="AW15" s="1">
        <v>14</v>
      </c>
      <c r="AX15" s="1">
        <v>0</v>
      </c>
      <c r="AY15" s="1">
        <v>0</v>
      </c>
      <c r="AZ15" s="1">
        <v>19</v>
      </c>
      <c r="BA15" s="1"/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</row>
    <row r="16" spans="1:60" x14ac:dyDescent="0.35">
      <c r="A16" s="6">
        <v>39873</v>
      </c>
      <c r="B16" s="3">
        <f t="shared" si="0"/>
        <v>4698</v>
      </c>
      <c r="C16" s="1">
        <v>1371</v>
      </c>
      <c r="D16" s="1">
        <v>657</v>
      </c>
      <c r="E16" s="1">
        <v>112</v>
      </c>
      <c r="F16" s="1">
        <v>156</v>
      </c>
      <c r="G16" s="1">
        <v>141</v>
      </c>
      <c r="H16">
        <v>0</v>
      </c>
      <c r="I16">
        <v>0</v>
      </c>
      <c r="J16">
        <v>0</v>
      </c>
      <c r="K16">
        <v>0</v>
      </c>
      <c r="L16" s="1">
        <v>94</v>
      </c>
      <c r="M16">
        <v>0</v>
      </c>
      <c r="N16" s="1">
        <v>84</v>
      </c>
      <c r="O16">
        <v>0</v>
      </c>
      <c r="P16" s="1">
        <v>82</v>
      </c>
      <c r="Q16">
        <v>0</v>
      </c>
      <c r="R16" s="1">
        <v>370</v>
      </c>
      <c r="S16" s="1">
        <v>222</v>
      </c>
      <c r="T16">
        <v>0</v>
      </c>
      <c r="U16" s="1">
        <v>93</v>
      </c>
      <c r="V16">
        <v>0</v>
      </c>
      <c r="W16">
        <v>0</v>
      </c>
      <c r="X16" s="1">
        <v>25</v>
      </c>
      <c r="Y16">
        <v>0</v>
      </c>
      <c r="Z16">
        <v>0</v>
      </c>
      <c r="AA16" s="1">
        <v>155</v>
      </c>
      <c r="AB16">
        <v>0</v>
      </c>
      <c r="AC16" s="1">
        <v>139</v>
      </c>
      <c r="AD16">
        <v>0</v>
      </c>
      <c r="AE16" s="1">
        <v>236</v>
      </c>
      <c r="AF16">
        <v>0</v>
      </c>
      <c r="AG16" s="1">
        <v>45</v>
      </c>
      <c r="AH16">
        <v>0</v>
      </c>
      <c r="AI16" s="1">
        <v>0</v>
      </c>
      <c r="AJ16">
        <v>0</v>
      </c>
      <c r="AK16" s="1">
        <v>0</v>
      </c>
      <c r="AL16">
        <v>0</v>
      </c>
      <c r="AM16" s="1">
        <v>0</v>
      </c>
      <c r="AN16">
        <v>0</v>
      </c>
      <c r="AO16" s="1">
        <v>0</v>
      </c>
      <c r="AP16">
        <v>0</v>
      </c>
      <c r="AQ16" s="1">
        <v>0</v>
      </c>
      <c r="AR16" s="1">
        <v>128</v>
      </c>
      <c r="AS16" s="1">
        <v>0</v>
      </c>
      <c r="AT16" s="1">
        <v>454</v>
      </c>
      <c r="AU16" s="1">
        <v>0</v>
      </c>
      <c r="AV16" s="1">
        <v>66</v>
      </c>
      <c r="AW16" s="1">
        <v>40</v>
      </c>
      <c r="AX16" s="1">
        <v>0</v>
      </c>
      <c r="AY16" s="1">
        <v>0</v>
      </c>
      <c r="AZ16" s="1">
        <v>28</v>
      </c>
      <c r="BA16" s="1"/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</row>
    <row r="17" spans="1:60" x14ac:dyDescent="0.35">
      <c r="A17" s="6">
        <v>39904</v>
      </c>
      <c r="B17" s="3">
        <f t="shared" si="0"/>
        <v>4489</v>
      </c>
      <c r="C17" s="1">
        <v>1095</v>
      </c>
      <c r="D17" s="1">
        <v>587</v>
      </c>
      <c r="E17" s="1">
        <v>138</v>
      </c>
      <c r="F17" s="1">
        <v>247</v>
      </c>
      <c r="G17" s="1">
        <v>169</v>
      </c>
      <c r="H17">
        <v>0</v>
      </c>
      <c r="I17">
        <v>0</v>
      </c>
      <c r="J17">
        <v>0</v>
      </c>
      <c r="K17">
        <v>0</v>
      </c>
      <c r="L17" s="1">
        <v>82</v>
      </c>
      <c r="M17">
        <v>0</v>
      </c>
      <c r="N17" s="1">
        <v>89</v>
      </c>
      <c r="O17">
        <v>0</v>
      </c>
      <c r="P17" s="1">
        <v>66</v>
      </c>
      <c r="Q17">
        <v>0</v>
      </c>
      <c r="R17" s="1">
        <v>315</v>
      </c>
      <c r="S17" s="1">
        <v>260</v>
      </c>
      <c r="T17">
        <v>0</v>
      </c>
      <c r="U17" s="1">
        <v>58</v>
      </c>
      <c r="V17">
        <v>0</v>
      </c>
      <c r="W17">
        <v>0</v>
      </c>
      <c r="X17" s="1">
        <v>45</v>
      </c>
      <c r="Y17">
        <v>0</v>
      </c>
      <c r="Z17">
        <v>0</v>
      </c>
      <c r="AA17" s="1">
        <v>196</v>
      </c>
      <c r="AB17">
        <v>0</v>
      </c>
      <c r="AC17" s="1">
        <v>156</v>
      </c>
      <c r="AD17">
        <v>0</v>
      </c>
      <c r="AE17" s="1">
        <v>179</v>
      </c>
      <c r="AF17">
        <v>0</v>
      </c>
      <c r="AG17" s="1">
        <v>128</v>
      </c>
      <c r="AH17">
        <v>0</v>
      </c>
      <c r="AI17" s="1">
        <v>0</v>
      </c>
      <c r="AJ17">
        <v>0</v>
      </c>
      <c r="AK17" s="1">
        <v>0</v>
      </c>
      <c r="AL17">
        <v>0</v>
      </c>
      <c r="AM17" s="1">
        <v>0</v>
      </c>
      <c r="AN17">
        <v>0</v>
      </c>
      <c r="AO17" s="1">
        <v>0</v>
      </c>
      <c r="AP17">
        <v>0</v>
      </c>
      <c r="AQ17" s="1">
        <v>0</v>
      </c>
      <c r="AR17" s="1">
        <v>92</v>
      </c>
      <c r="AS17" s="1">
        <v>0</v>
      </c>
      <c r="AT17" s="1">
        <v>447</v>
      </c>
      <c r="AU17" s="1">
        <v>0</v>
      </c>
      <c r="AV17" s="1">
        <v>51</v>
      </c>
      <c r="AW17" s="1">
        <v>50</v>
      </c>
      <c r="AX17" s="1">
        <v>0</v>
      </c>
      <c r="AY17" s="1">
        <v>0</v>
      </c>
      <c r="AZ17" s="1">
        <v>39</v>
      </c>
      <c r="BA17" s="1"/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</row>
    <row r="18" spans="1:60" x14ac:dyDescent="0.35">
      <c r="A18" s="6">
        <v>39934</v>
      </c>
      <c r="B18" s="3">
        <f t="shared" si="0"/>
        <v>4910</v>
      </c>
      <c r="C18" s="1">
        <v>961</v>
      </c>
      <c r="D18" s="1">
        <v>582</v>
      </c>
      <c r="E18" s="1">
        <v>197</v>
      </c>
      <c r="F18" s="1">
        <v>255</v>
      </c>
      <c r="G18" s="1">
        <v>133</v>
      </c>
      <c r="H18">
        <v>0</v>
      </c>
      <c r="I18">
        <v>0</v>
      </c>
      <c r="J18">
        <v>0</v>
      </c>
      <c r="K18">
        <v>0</v>
      </c>
      <c r="L18" s="1">
        <v>121</v>
      </c>
      <c r="M18">
        <v>0</v>
      </c>
      <c r="N18" s="1">
        <v>113</v>
      </c>
      <c r="O18">
        <v>0</v>
      </c>
      <c r="P18" s="1">
        <v>143</v>
      </c>
      <c r="Q18">
        <v>0</v>
      </c>
      <c r="R18" s="1">
        <v>285</v>
      </c>
      <c r="S18" s="1">
        <v>301</v>
      </c>
      <c r="T18">
        <v>0</v>
      </c>
      <c r="U18" s="1">
        <v>110</v>
      </c>
      <c r="V18">
        <v>0</v>
      </c>
      <c r="W18">
        <v>0</v>
      </c>
      <c r="X18" s="1">
        <v>14</v>
      </c>
      <c r="Y18">
        <v>0</v>
      </c>
      <c r="Z18">
        <v>0</v>
      </c>
      <c r="AA18" s="1">
        <v>161</v>
      </c>
      <c r="AB18">
        <v>0</v>
      </c>
      <c r="AC18" s="1">
        <v>250</v>
      </c>
      <c r="AD18">
        <v>0</v>
      </c>
      <c r="AE18" s="1">
        <v>192</v>
      </c>
      <c r="AF18">
        <v>0</v>
      </c>
      <c r="AG18" s="1">
        <v>166</v>
      </c>
      <c r="AH18">
        <v>0</v>
      </c>
      <c r="AI18" s="1">
        <v>0</v>
      </c>
      <c r="AJ18">
        <v>0</v>
      </c>
      <c r="AK18" s="1">
        <v>0</v>
      </c>
      <c r="AL18">
        <v>0</v>
      </c>
      <c r="AM18" s="1">
        <v>147</v>
      </c>
      <c r="AN18">
        <v>0</v>
      </c>
      <c r="AO18" s="1">
        <v>0</v>
      </c>
      <c r="AP18">
        <v>0</v>
      </c>
      <c r="AQ18" s="1">
        <v>0</v>
      </c>
      <c r="AR18" s="1">
        <v>161</v>
      </c>
      <c r="AS18" s="1">
        <v>0</v>
      </c>
      <c r="AT18" s="1">
        <v>532</v>
      </c>
      <c r="AU18" s="1">
        <v>0</v>
      </c>
      <c r="AV18" s="1">
        <v>35</v>
      </c>
      <c r="AW18" s="1">
        <v>32</v>
      </c>
      <c r="AX18" s="1">
        <v>0</v>
      </c>
      <c r="AY18" s="1">
        <v>0</v>
      </c>
      <c r="AZ18" s="1">
        <v>19</v>
      </c>
      <c r="BA18" s="1"/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</row>
    <row r="19" spans="1:60" x14ac:dyDescent="0.35">
      <c r="A19" s="6">
        <v>39965</v>
      </c>
      <c r="B19" s="3">
        <f t="shared" si="0"/>
        <v>5107</v>
      </c>
      <c r="C19" s="1">
        <v>1045</v>
      </c>
      <c r="D19" s="1">
        <v>596</v>
      </c>
      <c r="E19" s="1">
        <v>324</v>
      </c>
      <c r="F19" s="1">
        <v>198</v>
      </c>
      <c r="G19" s="1">
        <v>106</v>
      </c>
      <c r="H19" s="1">
        <v>216</v>
      </c>
      <c r="I19">
        <v>0</v>
      </c>
      <c r="J19">
        <v>0</v>
      </c>
      <c r="K19">
        <v>0</v>
      </c>
      <c r="L19" s="1">
        <v>109</v>
      </c>
      <c r="M19">
        <v>0</v>
      </c>
      <c r="N19" s="1">
        <v>196</v>
      </c>
      <c r="O19">
        <v>0</v>
      </c>
      <c r="P19" s="1">
        <v>130</v>
      </c>
      <c r="Q19">
        <v>0</v>
      </c>
      <c r="R19" s="1">
        <v>366</v>
      </c>
      <c r="S19" s="1">
        <v>321</v>
      </c>
      <c r="T19">
        <v>0</v>
      </c>
      <c r="U19" s="1">
        <v>21</v>
      </c>
      <c r="V19">
        <v>0</v>
      </c>
      <c r="W19">
        <v>0</v>
      </c>
      <c r="X19" s="1">
        <v>18</v>
      </c>
      <c r="Y19">
        <v>0</v>
      </c>
      <c r="Z19">
        <v>0</v>
      </c>
      <c r="AA19" s="1">
        <v>175</v>
      </c>
      <c r="AB19">
        <v>0</v>
      </c>
      <c r="AC19" s="1">
        <v>90</v>
      </c>
      <c r="AD19">
        <v>0</v>
      </c>
      <c r="AE19" s="1">
        <v>187</v>
      </c>
      <c r="AF19">
        <v>0</v>
      </c>
      <c r="AG19" s="1">
        <v>104</v>
      </c>
      <c r="AH19">
        <v>0</v>
      </c>
      <c r="AI19" s="1">
        <v>0</v>
      </c>
      <c r="AJ19">
        <v>0</v>
      </c>
      <c r="AK19" s="1">
        <v>0</v>
      </c>
      <c r="AL19">
        <v>0</v>
      </c>
      <c r="AM19" s="1">
        <v>175</v>
      </c>
      <c r="AN19">
        <v>0</v>
      </c>
      <c r="AO19" s="1">
        <v>0</v>
      </c>
      <c r="AP19">
        <v>0</v>
      </c>
      <c r="AQ19" s="1">
        <v>0</v>
      </c>
      <c r="AR19" s="1">
        <v>181</v>
      </c>
      <c r="AS19" s="1">
        <v>0</v>
      </c>
      <c r="AT19" s="1">
        <v>395</v>
      </c>
      <c r="AU19" s="1">
        <v>0</v>
      </c>
      <c r="AV19" s="1">
        <v>60</v>
      </c>
      <c r="AW19" s="1">
        <v>64</v>
      </c>
      <c r="AX19" s="1">
        <v>0</v>
      </c>
      <c r="AY19" s="1">
        <v>0</v>
      </c>
      <c r="AZ19" s="1">
        <v>30</v>
      </c>
      <c r="BA19" s="1"/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</row>
    <row r="20" spans="1:60" x14ac:dyDescent="0.35">
      <c r="A20" s="6">
        <v>39995</v>
      </c>
      <c r="B20" s="3">
        <f t="shared" si="0"/>
        <v>4839</v>
      </c>
      <c r="C20" s="1">
        <v>916</v>
      </c>
      <c r="D20" s="1">
        <v>580</v>
      </c>
      <c r="E20" s="1">
        <v>477</v>
      </c>
      <c r="F20" s="1">
        <v>255</v>
      </c>
      <c r="G20" s="1">
        <v>102</v>
      </c>
      <c r="H20" s="1">
        <v>48</v>
      </c>
      <c r="I20">
        <v>0</v>
      </c>
      <c r="J20">
        <v>0</v>
      </c>
      <c r="K20">
        <v>0</v>
      </c>
      <c r="L20" s="1">
        <v>126</v>
      </c>
      <c r="M20">
        <v>0</v>
      </c>
      <c r="N20" s="1">
        <v>159</v>
      </c>
      <c r="O20">
        <v>0</v>
      </c>
      <c r="P20" s="1">
        <v>97</v>
      </c>
      <c r="Q20">
        <v>0</v>
      </c>
      <c r="R20" s="1">
        <v>212</v>
      </c>
      <c r="S20" s="1">
        <v>310</v>
      </c>
      <c r="T20">
        <v>0</v>
      </c>
      <c r="U20" s="1">
        <v>11</v>
      </c>
      <c r="V20">
        <v>0</v>
      </c>
      <c r="W20">
        <v>0</v>
      </c>
      <c r="X20" s="1">
        <v>56</v>
      </c>
      <c r="Y20">
        <v>0</v>
      </c>
      <c r="Z20">
        <v>0</v>
      </c>
      <c r="AA20" s="1">
        <v>124</v>
      </c>
      <c r="AB20">
        <v>0</v>
      </c>
      <c r="AC20" s="1">
        <v>175</v>
      </c>
      <c r="AD20">
        <v>0</v>
      </c>
      <c r="AE20" s="1">
        <v>214</v>
      </c>
      <c r="AF20">
        <v>0</v>
      </c>
      <c r="AG20" s="1">
        <v>98</v>
      </c>
      <c r="AH20">
        <v>0</v>
      </c>
      <c r="AI20" s="1">
        <v>0</v>
      </c>
      <c r="AJ20">
        <v>0</v>
      </c>
      <c r="AK20" s="1">
        <v>0</v>
      </c>
      <c r="AL20">
        <v>0</v>
      </c>
      <c r="AM20" s="1">
        <v>69</v>
      </c>
      <c r="AN20">
        <v>0</v>
      </c>
      <c r="AO20" s="1">
        <v>0</v>
      </c>
      <c r="AP20">
        <v>0</v>
      </c>
      <c r="AQ20" s="1">
        <v>0</v>
      </c>
      <c r="AR20" s="1">
        <v>69</v>
      </c>
      <c r="AS20" s="1">
        <v>0</v>
      </c>
      <c r="AT20" s="1">
        <v>645</v>
      </c>
      <c r="AU20" s="1">
        <v>0</v>
      </c>
      <c r="AV20" s="1">
        <v>64</v>
      </c>
      <c r="AW20" s="1">
        <v>18</v>
      </c>
      <c r="AX20" s="1">
        <v>0</v>
      </c>
      <c r="AY20" s="1">
        <v>0</v>
      </c>
      <c r="AZ20" s="1">
        <v>14</v>
      </c>
      <c r="BA20" s="1"/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</row>
    <row r="21" spans="1:60" x14ac:dyDescent="0.35">
      <c r="A21" s="6">
        <v>40026</v>
      </c>
      <c r="B21" s="3">
        <f t="shared" si="0"/>
        <v>5650</v>
      </c>
      <c r="C21" s="1">
        <v>1045</v>
      </c>
      <c r="D21" s="1">
        <v>648</v>
      </c>
      <c r="E21" s="1">
        <v>578</v>
      </c>
      <c r="F21" s="1">
        <v>314</v>
      </c>
      <c r="G21" s="1">
        <v>95</v>
      </c>
      <c r="H21" s="1">
        <v>31</v>
      </c>
      <c r="I21">
        <v>0</v>
      </c>
      <c r="J21">
        <v>0</v>
      </c>
      <c r="K21">
        <v>0</v>
      </c>
      <c r="L21" s="1">
        <v>240</v>
      </c>
      <c r="M21">
        <v>0</v>
      </c>
      <c r="N21" s="1">
        <v>138</v>
      </c>
      <c r="O21">
        <v>0</v>
      </c>
      <c r="P21" s="1">
        <v>129</v>
      </c>
      <c r="Q21">
        <v>0</v>
      </c>
      <c r="R21" s="1">
        <v>250</v>
      </c>
      <c r="S21" s="1">
        <v>349</v>
      </c>
      <c r="T21">
        <v>0</v>
      </c>
      <c r="U21" s="1">
        <v>39</v>
      </c>
      <c r="V21">
        <v>0</v>
      </c>
      <c r="W21">
        <v>0</v>
      </c>
      <c r="X21" s="1">
        <v>123</v>
      </c>
      <c r="Y21">
        <v>0</v>
      </c>
      <c r="Z21">
        <v>0</v>
      </c>
      <c r="AA21" s="1">
        <v>103</v>
      </c>
      <c r="AB21">
        <v>0</v>
      </c>
      <c r="AC21" s="1">
        <v>111</v>
      </c>
      <c r="AD21">
        <v>0</v>
      </c>
      <c r="AE21" s="1">
        <v>231</v>
      </c>
      <c r="AF21">
        <v>0</v>
      </c>
      <c r="AG21" s="1">
        <v>248</v>
      </c>
      <c r="AH21">
        <v>0</v>
      </c>
      <c r="AI21" s="1">
        <v>0</v>
      </c>
      <c r="AJ21">
        <v>0</v>
      </c>
      <c r="AK21" s="1">
        <v>0</v>
      </c>
      <c r="AL21">
        <v>0</v>
      </c>
      <c r="AM21" s="1">
        <v>58</v>
      </c>
      <c r="AN21">
        <v>0</v>
      </c>
      <c r="AO21" s="1">
        <v>0</v>
      </c>
      <c r="AP21">
        <v>0</v>
      </c>
      <c r="AQ21" s="1">
        <v>0</v>
      </c>
      <c r="AR21" s="1">
        <v>63</v>
      </c>
      <c r="AS21" s="1">
        <v>0</v>
      </c>
      <c r="AT21" s="1">
        <v>604</v>
      </c>
      <c r="AU21" s="1">
        <v>0</v>
      </c>
      <c r="AV21" s="1">
        <v>141</v>
      </c>
      <c r="AW21" s="1">
        <v>71</v>
      </c>
      <c r="AX21" s="1">
        <v>0</v>
      </c>
      <c r="AY21" s="1">
        <v>0</v>
      </c>
      <c r="AZ21" s="1">
        <v>41</v>
      </c>
      <c r="BA21" s="1"/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</row>
    <row r="22" spans="1:60" x14ac:dyDescent="0.35">
      <c r="A22" s="6">
        <v>40057</v>
      </c>
      <c r="B22" s="3">
        <f t="shared" si="0"/>
        <v>3345</v>
      </c>
      <c r="C22" s="1">
        <v>652</v>
      </c>
      <c r="D22" s="1">
        <v>483</v>
      </c>
      <c r="E22" s="1">
        <v>270</v>
      </c>
      <c r="F22" s="1">
        <v>149</v>
      </c>
      <c r="G22" s="1">
        <v>108</v>
      </c>
      <c r="H22" s="1">
        <v>17</v>
      </c>
      <c r="I22">
        <v>0</v>
      </c>
      <c r="J22">
        <v>0</v>
      </c>
      <c r="K22">
        <v>0</v>
      </c>
      <c r="L22" s="1">
        <v>185</v>
      </c>
      <c r="M22">
        <v>0</v>
      </c>
      <c r="N22" s="1">
        <v>66</v>
      </c>
      <c r="O22">
        <v>0</v>
      </c>
      <c r="P22" s="1">
        <v>54</v>
      </c>
      <c r="Q22">
        <v>0</v>
      </c>
      <c r="R22" s="1">
        <v>219</v>
      </c>
      <c r="S22" s="1">
        <v>152</v>
      </c>
      <c r="T22">
        <v>0</v>
      </c>
      <c r="U22" s="1">
        <v>15</v>
      </c>
      <c r="V22">
        <v>0</v>
      </c>
      <c r="W22">
        <v>0</v>
      </c>
      <c r="X22" s="1">
        <v>103</v>
      </c>
      <c r="Y22">
        <v>0</v>
      </c>
      <c r="Z22">
        <v>0</v>
      </c>
      <c r="AA22" s="1">
        <v>81</v>
      </c>
      <c r="AB22">
        <v>0</v>
      </c>
      <c r="AC22" s="1">
        <v>58</v>
      </c>
      <c r="AD22">
        <v>0</v>
      </c>
      <c r="AE22" s="1">
        <v>103</v>
      </c>
      <c r="AF22">
        <v>0</v>
      </c>
      <c r="AG22" s="1">
        <v>141</v>
      </c>
      <c r="AH22">
        <v>0</v>
      </c>
      <c r="AI22" s="1">
        <v>0</v>
      </c>
      <c r="AJ22">
        <v>0</v>
      </c>
      <c r="AK22" s="1">
        <v>0</v>
      </c>
      <c r="AL22">
        <v>0</v>
      </c>
      <c r="AM22" s="1">
        <v>8</v>
      </c>
      <c r="AN22">
        <v>0</v>
      </c>
      <c r="AO22" s="1">
        <v>0</v>
      </c>
      <c r="AP22">
        <v>0</v>
      </c>
      <c r="AQ22" s="1">
        <v>0</v>
      </c>
      <c r="AR22" s="1">
        <v>35</v>
      </c>
      <c r="AS22" s="1">
        <v>0</v>
      </c>
      <c r="AT22" s="1">
        <v>339</v>
      </c>
      <c r="AU22" s="1">
        <v>0</v>
      </c>
      <c r="AV22" s="1">
        <v>56</v>
      </c>
      <c r="AW22" s="1">
        <v>10</v>
      </c>
      <c r="AX22" s="1">
        <v>0</v>
      </c>
      <c r="AY22" s="1">
        <v>0</v>
      </c>
      <c r="AZ22" s="1">
        <v>41</v>
      </c>
      <c r="BA22" s="1"/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</row>
    <row r="23" spans="1:60" x14ac:dyDescent="0.35">
      <c r="A23" s="6">
        <v>40087</v>
      </c>
      <c r="B23" s="3">
        <f t="shared" si="0"/>
        <v>1072</v>
      </c>
      <c r="C23" s="1">
        <v>170</v>
      </c>
      <c r="D23" s="1">
        <v>145</v>
      </c>
      <c r="E23" s="1">
        <v>79</v>
      </c>
      <c r="F23" s="1">
        <v>50</v>
      </c>
      <c r="G23" s="1">
        <v>80</v>
      </c>
      <c r="H23" s="1">
        <v>15</v>
      </c>
      <c r="I23">
        <v>0</v>
      </c>
      <c r="J23">
        <v>0</v>
      </c>
      <c r="K23">
        <v>0</v>
      </c>
      <c r="L23" s="1">
        <v>58</v>
      </c>
      <c r="M23">
        <v>0</v>
      </c>
      <c r="N23" s="1">
        <v>25</v>
      </c>
      <c r="O23">
        <v>0</v>
      </c>
      <c r="P23" s="1">
        <v>5</v>
      </c>
      <c r="Q23">
        <v>0</v>
      </c>
      <c r="R23" s="1">
        <v>64</v>
      </c>
      <c r="S23" s="1">
        <v>73</v>
      </c>
      <c r="T23">
        <v>0</v>
      </c>
      <c r="U23" s="1">
        <v>2</v>
      </c>
      <c r="V23">
        <v>0</v>
      </c>
      <c r="W23">
        <v>0</v>
      </c>
      <c r="X23" s="1">
        <v>34</v>
      </c>
      <c r="Y23">
        <v>0</v>
      </c>
      <c r="Z23">
        <v>0</v>
      </c>
      <c r="AA23" s="1">
        <v>17</v>
      </c>
      <c r="AB23">
        <v>0</v>
      </c>
      <c r="AC23" s="1">
        <v>23</v>
      </c>
      <c r="AD23">
        <v>0</v>
      </c>
      <c r="AE23" s="1">
        <v>40</v>
      </c>
      <c r="AF23">
        <v>0</v>
      </c>
      <c r="AG23" s="1">
        <v>40</v>
      </c>
      <c r="AH23">
        <v>0</v>
      </c>
      <c r="AI23" s="1">
        <v>0</v>
      </c>
      <c r="AJ23">
        <v>0</v>
      </c>
      <c r="AK23" s="1">
        <v>0</v>
      </c>
      <c r="AL23">
        <v>0</v>
      </c>
      <c r="AM23" s="1">
        <v>3</v>
      </c>
      <c r="AN23">
        <v>0</v>
      </c>
      <c r="AO23" s="1">
        <v>0</v>
      </c>
      <c r="AP23">
        <v>0</v>
      </c>
      <c r="AQ23" s="1">
        <v>0</v>
      </c>
      <c r="AR23" s="1">
        <v>10</v>
      </c>
      <c r="AS23" s="1">
        <v>0</v>
      </c>
      <c r="AT23" s="1">
        <v>123</v>
      </c>
      <c r="AU23" s="1">
        <v>0</v>
      </c>
      <c r="AV23" s="1">
        <v>13</v>
      </c>
      <c r="AW23" s="1">
        <v>2</v>
      </c>
      <c r="AX23" s="1">
        <v>0</v>
      </c>
      <c r="AY23" s="1">
        <v>0</v>
      </c>
      <c r="AZ23" s="1">
        <v>1</v>
      </c>
      <c r="BA23" s="1"/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</row>
    <row r="24" spans="1:60" x14ac:dyDescent="0.35">
      <c r="A24" s="6">
        <v>40118</v>
      </c>
      <c r="B24" s="3">
        <f t="shared" si="0"/>
        <v>1498</v>
      </c>
      <c r="C24" s="1">
        <v>311</v>
      </c>
      <c r="D24" s="1">
        <v>123</v>
      </c>
      <c r="E24" s="1">
        <v>171</v>
      </c>
      <c r="F24" s="1">
        <v>67</v>
      </c>
      <c r="G24" s="1">
        <v>19</v>
      </c>
      <c r="H24" s="1">
        <v>18</v>
      </c>
      <c r="I24">
        <v>0</v>
      </c>
      <c r="J24">
        <v>0</v>
      </c>
      <c r="K24">
        <v>0</v>
      </c>
      <c r="L24" s="1">
        <v>58</v>
      </c>
      <c r="M24">
        <v>0</v>
      </c>
      <c r="N24" s="1">
        <v>30</v>
      </c>
      <c r="O24">
        <v>0</v>
      </c>
      <c r="P24" s="1">
        <v>16</v>
      </c>
      <c r="Q24">
        <v>0</v>
      </c>
      <c r="R24" s="1">
        <v>110</v>
      </c>
      <c r="S24" s="1">
        <v>101</v>
      </c>
      <c r="T24">
        <v>0</v>
      </c>
      <c r="U24" s="1">
        <v>3</v>
      </c>
      <c r="V24">
        <v>0</v>
      </c>
      <c r="W24">
        <v>0</v>
      </c>
      <c r="X24" s="1">
        <v>8</v>
      </c>
      <c r="Y24">
        <v>0</v>
      </c>
      <c r="Z24">
        <v>0</v>
      </c>
      <c r="AA24" s="1">
        <v>43</v>
      </c>
      <c r="AB24">
        <v>0</v>
      </c>
      <c r="AC24" s="1">
        <v>35</v>
      </c>
      <c r="AD24">
        <v>0</v>
      </c>
      <c r="AE24" s="1">
        <v>101</v>
      </c>
      <c r="AF24">
        <v>0</v>
      </c>
      <c r="AG24" s="1">
        <v>56</v>
      </c>
      <c r="AH24">
        <v>0</v>
      </c>
      <c r="AI24" s="1">
        <v>0</v>
      </c>
      <c r="AJ24">
        <v>0</v>
      </c>
      <c r="AK24" s="1">
        <v>0</v>
      </c>
      <c r="AL24">
        <v>0</v>
      </c>
      <c r="AM24" s="1">
        <v>7</v>
      </c>
      <c r="AN24">
        <v>0</v>
      </c>
      <c r="AO24" s="1">
        <v>0</v>
      </c>
      <c r="AP24">
        <v>0</v>
      </c>
      <c r="AQ24" s="1">
        <v>0</v>
      </c>
      <c r="AR24" s="1">
        <v>15</v>
      </c>
      <c r="AS24" s="1">
        <v>0</v>
      </c>
      <c r="AT24" s="1">
        <v>163</v>
      </c>
      <c r="AU24" s="1">
        <v>0</v>
      </c>
      <c r="AV24" s="1">
        <v>24</v>
      </c>
      <c r="AW24" s="1">
        <v>8</v>
      </c>
      <c r="AX24" s="1">
        <v>0</v>
      </c>
      <c r="AY24" s="1">
        <v>0</v>
      </c>
      <c r="AZ24" s="1">
        <v>11</v>
      </c>
      <c r="BA24" s="1"/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</row>
    <row r="25" spans="1:60" x14ac:dyDescent="0.35">
      <c r="A25" s="6">
        <v>40148</v>
      </c>
      <c r="B25" s="3">
        <f t="shared" si="0"/>
        <v>1345</v>
      </c>
      <c r="C25" s="1">
        <v>243</v>
      </c>
      <c r="D25" s="1">
        <v>110</v>
      </c>
      <c r="E25" s="1">
        <v>57</v>
      </c>
      <c r="F25" s="1">
        <v>100</v>
      </c>
      <c r="G25" s="1">
        <v>32</v>
      </c>
      <c r="H25" s="1">
        <v>24</v>
      </c>
      <c r="I25">
        <v>0</v>
      </c>
      <c r="J25">
        <v>0</v>
      </c>
      <c r="K25">
        <v>0</v>
      </c>
      <c r="L25" s="1">
        <v>54</v>
      </c>
      <c r="M25">
        <v>0</v>
      </c>
      <c r="N25" s="1">
        <v>39</v>
      </c>
      <c r="O25">
        <v>0</v>
      </c>
      <c r="P25" s="1">
        <v>1</v>
      </c>
      <c r="Q25">
        <v>0</v>
      </c>
      <c r="R25" s="1">
        <v>90</v>
      </c>
      <c r="S25" s="1">
        <v>103</v>
      </c>
      <c r="T25">
        <v>0</v>
      </c>
      <c r="U25" s="1">
        <v>2</v>
      </c>
      <c r="V25">
        <v>0</v>
      </c>
      <c r="W25">
        <v>0</v>
      </c>
      <c r="X25" s="1">
        <v>10</v>
      </c>
      <c r="Y25">
        <v>0</v>
      </c>
      <c r="Z25">
        <v>0</v>
      </c>
      <c r="AA25" s="1">
        <v>56</v>
      </c>
      <c r="AB25">
        <v>0</v>
      </c>
      <c r="AC25" s="1">
        <v>25</v>
      </c>
      <c r="AD25">
        <v>0</v>
      </c>
      <c r="AE25" s="1">
        <v>77</v>
      </c>
      <c r="AF25">
        <v>0</v>
      </c>
      <c r="AG25" s="1">
        <v>81</v>
      </c>
      <c r="AH25">
        <v>0</v>
      </c>
      <c r="AI25" s="1">
        <v>0</v>
      </c>
      <c r="AJ25">
        <v>0</v>
      </c>
      <c r="AK25" s="1">
        <v>0</v>
      </c>
      <c r="AL25">
        <v>0</v>
      </c>
      <c r="AM25" s="1">
        <v>1</v>
      </c>
      <c r="AN25">
        <v>0</v>
      </c>
      <c r="AO25" s="1">
        <v>0</v>
      </c>
      <c r="AP25">
        <v>0</v>
      </c>
      <c r="AQ25" s="1">
        <v>0</v>
      </c>
      <c r="AR25" s="1">
        <v>11</v>
      </c>
      <c r="AS25" s="1">
        <v>0</v>
      </c>
      <c r="AT25" s="1">
        <v>191</v>
      </c>
      <c r="AU25" s="1">
        <v>0</v>
      </c>
      <c r="AV25" s="1">
        <v>15</v>
      </c>
      <c r="AW25" s="1">
        <v>13</v>
      </c>
      <c r="AX25" s="1">
        <v>0</v>
      </c>
      <c r="AY25" s="1">
        <v>0</v>
      </c>
      <c r="AZ25" s="1">
        <v>10</v>
      </c>
      <c r="BA25" s="1"/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</row>
    <row r="26" spans="1:60" x14ac:dyDescent="0.35">
      <c r="A26" s="6">
        <v>40179</v>
      </c>
      <c r="B26" s="3">
        <f t="shared" si="0"/>
        <v>1353</v>
      </c>
      <c r="C26" s="1">
        <v>211</v>
      </c>
      <c r="D26" s="1">
        <v>116</v>
      </c>
      <c r="E26" s="1">
        <v>111</v>
      </c>
      <c r="F26" s="1">
        <v>61</v>
      </c>
      <c r="G26" s="1">
        <v>38</v>
      </c>
      <c r="H26" s="1">
        <v>23</v>
      </c>
      <c r="I26">
        <v>0</v>
      </c>
      <c r="J26">
        <v>0</v>
      </c>
      <c r="K26">
        <v>0</v>
      </c>
      <c r="L26" s="1">
        <v>98</v>
      </c>
      <c r="M26">
        <v>0</v>
      </c>
      <c r="N26" s="1">
        <v>25</v>
      </c>
      <c r="O26">
        <v>0</v>
      </c>
      <c r="P26" s="1">
        <v>6</v>
      </c>
      <c r="Q26">
        <v>0</v>
      </c>
      <c r="R26" s="1">
        <v>88</v>
      </c>
      <c r="S26" s="1">
        <v>102</v>
      </c>
      <c r="T26">
        <v>0</v>
      </c>
      <c r="U26" s="1">
        <v>10</v>
      </c>
      <c r="V26">
        <v>0</v>
      </c>
      <c r="W26">
        <v>0</v>
      </c>
      <c r="X26" s="1">
        <v>46</v>
      </c>
      <c r="Y26">
        <v>0</v>
      </c>
      <c r="Z26" s="1">
        <v>5</v>
      </c>
      <c r="AA26" s="1">
        <v>36</v>
      </c>
      <c r="AB26">
        <v>0</v>
      </c>
      <c r="AC26" s="1">
        <v>32</v>
      </c>
      <c r="AD26">
        <v>0</v>
      </c>
      <c r="AE26" s="1">
        <v>78</v>
      </c>
      <c r="AF26">
        <v>0</v>
      </c>
      <c r="AG26" s="1">
        <v>45</v>
      </c>
      <c r="AH26">
        <v>0</v>
      </c>
      <c r="AI26" s="1">
        <v>0</v>
      </c>
      <c r="AJ26">
        <v>0</v>
      </c>
      <c r="AK26" s="1">
        <v>0</v>
      </c>
      <c r="AL26">
        <v>0</v>
      </c>
      <c r="AM26" s="1">
        <v>5</v>
      </c>
      <c r="AN26">
        <v>0</v>
      </c>
      <c r="AO26" s="1">
        <v>0</v>
      </c>
      <c r="AP26">
        <v>0</v>
      </c>
      <c r="AQ26" s="1">
        <v>0</v>
      </c>
      <c r="AR26" s="1">
        <v>11</v>
      </c>
      <c r="AS26" s="1">
        <v>0</v>
      </c>
      <c r="AT26" s="1">
        <v>180</v>
      </c>
      <c r="AU26" s="1">
        <v>0</v>
      </c>
      <c r="AV26" s="1">
        <v>8</v>
      </c>
      <c r="AW26" s="1">
        <v>17</v>
      </c>
      <c r="AX26" s="1">
        <v>0</v>
      </c>
      <c r="AY26" s="1">
        <v>0</v>
      </c>
      <c r="AZ26" s="1">
        <v>1</v>
      </c>
      <c r="BA26" s="1"/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</row>
    <row r="27" spans="1:60" x14ac:dyDescent="0.35">
      <c r="A27" s="6">
        <v>40210</v>
      </c>
      <c r="B27" s="3">
        <f t="shared" si="0"/>
        <v>1166</v>
      </c>
      <c r="C27" s="1">
        <v>178</v>
      </c>
      <c r="D27" s="1">
        <v>69</v>
      </c>
      <c r="E27" s="1">
        <v>71</v>
      </c>
      <c r="F27" s="1">
        <v>95</v>
      </c>
      <c r="G27" s="1">
        <v>46</v>
      </c>
      <c r="H27" s="1">
        <v>30</v>
      </c>
      <c r="I27">
        <v>0</v>
      </c>
      <c r="J27">
        <v>0</v>
      </c>
      <c r="K27">
        <v>0</v>
      </c>
      <c r="L27" s="1">
        <v>44</v>
      </c>
      <c r="M27">
        <v>0</v>
      </c>
      <c r="N27" s="1">
        <v>31</v>
      </c>
      <c r="O27">
        <v>0</v>
      </c>
      <c r="P27" s="1">
        <v>7</v>
      </c>
      <c r="Q27">
        <v>0</v>
      </c>
      <c r="R27" s="1">
        <v>81</v>
      </c>
      <c r="S27" s="1">
        <v>73</v>
      </c>
      <c r="T27">
        <v>0</v>
      </c>
      <c r="U27" s="1">
        <v>53</v>
      </c>
      <c r="V27">
        <v>0</v>
      </c>
      <c r="W27">
        <v>0</v>
      </c>
      <c r="X27" s="1">
        <v>11</v>
      </c>
      <c r="Y27">
        <v>0</v>
      </c>
      <c r="Z27" s="1">
        <v>7</v>
      </c>
      <c r="AA27" s="1">
        <v>38</v>
      </c>
      <c r="AB27">
        <v>0</v>
      </c>
      <c r="AC27" s="1">
        <v>15</v>
      </c>
      <c r="AD27">
        <v>0</v>
      </c>
      <c r="AE27" s="1">
        <v>73</v>
      </c>
      <c r="AF27">
        <v>0</v>
      </c>
      <c r="AG27" s="1">
        <v>47</v>
      </c>
      <c r="AH27">
        <v>0</v>
      </c>
      <c r="AI27" s="1">
        <v>0</v>
      </c>
      <c r="AJ27">
        <v>0</v>
      </c>
      <c r="AK27" s="1">
        <v>0</v>
      </c>
      <c r="AL27">
        <v>0</v>
      </c>
      <c r="AM27" s="1">
        <v>8</v>
      </c>
      <c r="AN27">
        <v>0</v>
      </c>
      <c r="AO27" s="1">
        <v>0</v>
      </c>
      <c r="AP27">
        <v>0</v>
      </c>
      <c r="AQ27" s="1">
        <v>0</v>
      </c>
      <c r="AR27" s="1">
        <v>12</v>
      </c>
      <c r="AS27" s="1">
        <v>0</v>
      </c>
      <c r="AT27" s="1">
        <v>157</v>
      </c>
      <c r="AU27" s="1">
        <v>0</v>
      </c>
      <c r="AV27" s="1">
        <v>9</v>
      </c>
      <c r="AW27" s="1">
        <v>7</v>
      </c>
      <c r="AX27" s="1">
        <v>0</v>
      </c>
      <c r="AY27" s="1">
        <v>0</v>
      </c>
      <c r="AZ27" s="1">
        <v>4</v>
      </c>
      <c r="BA27" s="1"/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</row>
    <row r="28" spans="1:60" x14ac:dyDescent="0.35">
      <c r="A28" s="6">
        <v>40238</v>
      </c>
      <c r="B28" s="3">
        <f t="shared" si="0"/>
        <v>1125</v>
      </c>
      <c r="C28" s="1">
        <v>176</v>
      </c>
      <c r="D28" s="1">
        <v>61</v>
      </c>
      <c r="E28" s="1">
        <v>117</v>
      </c>
      <c r="F28" s="1">
        <v>74</v>
      </c>
      <c r="G28" s="1">
        <v>29</v>
      </c>
      <c r="H28" s="1">
        <v>18</v>
      </c>
      <c r="I28">
        <v>0</v>
      </c>
      <c r="J28">
        <v>0</v>
      </c>
      <c r="K28">
        <v>0</v>
      </c>
      <c r="L28" s="1">
        <v>40</v>
      </c>
      <c r="M28">
        <v>0</v>
      </c>
      <c r="N28" s="1">
        <v>49</v>
      </c>
      <c r="O28">
        <v>0</v>
      </c>
      <c r="P28" s="1">
        <v>4</v>
      </c>
      <c r="Q28">
        <v>0</v>
      </c>
      <c r="R28" s="1">
        <v>58</v>
      </c>
      <c r="S28" s="1">
        <v>96</v>
      </c>
      <c r="T28">
        <v>0</v>
      </c>
      <c r="U28" s="1">
        <v>40</v>
      </c>
      <c r="V28">
        <v>0</v>
      </c>
      <c r="W28">
        <v>0</v>
      </c>
      <c r="X28" s="1">
        <v>17</v>
      </c>
      <c r="Y28">
        <v>0</v>
      </c>
      <c r="Z28" s="1">
        <v>6</v>
      </c>
      <c r="AA28" s="1">
        <v>30</v>
      </c>
      <c r="AB28">
        <v>0</v>
      </c>
      <c r="AC28" s="1">
        <v>27</v>
      </c>
      <c r="AD28">
        <v>0</v>
      </c>
      <c r="AE28" s="1">
        <v>52</v>
      </c>
      <c r="AF28">
        <v>0</v>
      </c>
      <c r="AG28" s="1">
        <v>38</v>
      </c>
      <c r="AH28">
        <v>0</v>
      </c>
      <c r="AI28" s="1">
        <v>0</v>
      </c>
      <c r="AJ28">
        <v>0</v>
      </c>
      <c r="AK28" s="1">
        <v>0</v>
      </c>
      <c r="AL28">
        <v>0</v>
      </c>
      <c r="AM28" s="1">
        <v>8</v>
      </c>
      <c r="AN28">
        <v>0</v>
      </c>
      <c r="AO28" s="1">
        <v>0</v>
      </c>
      <c r="AP28">
        <v>0</v>
      </c>
      <c r="AQ28" s="1">
        <v>0</v>
      </c>
      <c r="AR28" s="1">
        <v>8</v>
      </c>
      <c r="AS28" s="1">
        <v>0</v>
      </c>
      <c r="AT28" s="1">
        <v>166</v>
      </c>
      <c r="AU28" s="1">
        <v>0</v>
      </c>
      <c r="AV28" s="1">
        <v>8</v>
      </c>
      <c r="AW28" s="1">
        <v>2</v>
      </c>
      <c r="AX28" s="1">
        <v>0</v>
      </c>
      <c r="AY28" s="1">
        <v>0</v>
      </c>
      <c r="AZ28" s="1">
        <v>1</v>
      </c>
      <c r="BA28" s="1"/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</row>
    <row r="29" spans="1:60" x14ac:dyDescent="0.35">
      <c r="A29" s="6">
        <v>40269</v>
      </c>
      <c r="B29" s="3">
        <f t="shared" si="0"/>
        <v>924</v>
      </c>
      <c r="C29" s="1">
        <v>116</v>
      </c>
      <c r="D29" s="1">
        <v>62</v>
      </c>
      <c r="E29" s="1">
        <v>61</v>
      </c>
      <c r="F29" s="1">
        <v>61</v>
      </c>
      <c r="G29" s="1">
        <v>31</v>
      </c>
      <c r="H29" s="1">
        <v>19</v>
      </c>
      <c r="I29">
        <v>0</v>
      </c>
      <c r="J29">
        <v>0</v>
      </c>
      <c r="K29">
        <v>0</v>
      </c>
      <c r="L29" s="1">
        <v>46</v>
      </c>
      <c r="M29">
        <v>0</v>
      </c>
      <c r="N29" s="1">
        <v>37</v>
      </c>
      <c r="O29">
        <v>0</v>
      </c>
      <c r="P29" s="1">
        <v>4</v>
      </c>
      <c r="Q29">
        <v>0</v>
      </c>
      <c r="R29" s="1">
        <v>51</v>
      </c>
      <c r="S29" s="1">
        <v>97</v>
      </c>
      <c r="T29">
        <v>0</v>
      </c>
      <c r="U29" s="1">
        <v>49</v>
      </c>
      <c r="V29">
        <v>0</v>
      </c>
      <c r="W29">
        <v>0</v>
      </c>
      <c r="X29" s="1">
        <v>26</v>
      </c>
      <c r="Y29">
        <v>0</v>
      </c>
      <c r="Z29" s="1">
        <v>3</v>
      </c>
      <c r="AA29" s="1">
        <v>12</v>
      </c>
      <c r="AB29">
        <v>0</v>
      </c>
      <c r="AC29" s="1">
        <v>20</v>
      </c>
      <c r="AD29">
        <v>0</v>
      </c>
      <c r="AE29" s="1">
        <v>26</v>
      </c>
      <c r="AF29">
        <v>0</v>
      </c>
      <c r="AG29" s="1">
        <v>32</v>
      </c>
      <c r="AH29">
        <v>0</v>
      </c>
      <c r="AI29" s="1">
        <v>0</v>
      </c>
      <c r="AJ29">
        <v>0</v>
      </c>
      <c r="AK29" s="1">
        <v>0</v>
      </c>
      <c r="AL29">
        <v>0</v>
      </c>
      <c r="AM29" s="1">
        <v>8</v>
      </c>
      <c r="AN29">
        <v>0</v>
      </c>
      <c r="AO29" s="1">
        <v>0</v>
      </c>
      <c r="AP29">
        <v>0</v>
      </c>
      <c r="AQ29" s="1">
        <v>0</v>
      </c>
      <c r="AR29" s="1">
        <v>16</v>
      </c>
      <c r="AS29" s="1">
        <v>0</v>
      </c>
      <c r="AT29" s="1">
        <v>135</v>
      </c>
      <c r="AU29" s="1">
        <v>0</v>
      </c>
      <c r="AV29" s="1">
        <v>5</v>
      </c>
      <c r="AW29" s="1">
        <v>6</v>
      </c>
      <c r="AX29" s="1">
        <v>0</v>
      </c>
      <c r="AY29" s="1">
        <v>0</v>
      </c>
      <c r="AZ29" s="1">
        <v>1</v>
      </c>
      <c r="BA29" s="1"/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</row>
    <row r="30" spans="1:60" x14ac:dyDescent="0.35">
      <c r="A30" s="6">
        <v>40299</v>
      </c>
      <c r="B30" s="3">
        <f t="shared" si="0"/>
        <v>795</v>
      </c>
      <c r="C30" s="1">
        <v>100</v>
      </c>
      <c r="D30" s="1">
        <v>53</v>
      </c>
      <c r="E30" s="1">
        <v>110</v>
      </c>
      <c r="F30" s="1">
        <v>31</v>
      </c>
      <c r="G30" s="1">
        <v>39</v>
      </c>
      <c r="H30" s="1">
        <v>14</v>
      </c>
      <c r="I30">
        <v>0</v>
      </c>
      <c r="J30">
        <v>0</v>
      </c>
      <c r="K30">
        <v>0</v>
      </c>
      <c r="L30" s="1">
        <v>0</v>
      </c>
      <c r="M30">
        <v>0</v>
      </c>
      <c r="N30" s="1">
        <v>0</v>
      </c>
      <c r="O30">
        <v>0</v>
      </c>
      <c r="P30" s="1">
        <v>5</v>
      </c>
      <c r="Q30">
        <v>0</v>
      </c>
      <c r="R30" s="1">
        <v>48</v>
      </c>
      <c r="S30" s="1">
        <v>74</v>
      </c>
      <c r="T30">
        <v>0</v>
      </c>
      <c r="U30" s="1">
        <v>56</v>
      </c>
      <c r="V30">
        <v>0</v>
      </c>
      <c r="W30">
        <v>0</v>
      </c>
      <c r="X30" s="1">
        <v>26</v>
      </c>
      <c r="Y30">
        <v>0</v>
      </c>
      <c r="Z30" s="1">
        <v>4</v>
      </c>
      <c r="AA30" s="1">
        <v>8</v>
      </c>
      <c r="AB30">
        <v>0</v>
      </c>
      <c r="AC30" s="1">
        <v>16</v>
      </c>
      <c r="AD30">
        <v>0</v>
      </c>
      <c r="AE30" s="1">
        <v>46</v>
      </c>
      <c r="AF30">
        <v>0</v>
      </c>
      <c r="AG30" s="1">
        <v>25</v>
      </c>
      <c r="AH30">
        <v>0</v>
      </c>
      <c r="AI30" s="1">
        <v>0</v>
      </c>
      <c r="AJ30">
        <v>0</v>
      </c>
      <c r="AK30" s="1">
        <v>0</v>
      </c>
      <c r="AL30">
        <v>0</v>
      </c>
      <c r="AM30" s="1">
        <v>19</v>
      </c>
      <c r="AN30">
        <v>0</v>
      </c>
      <c r="AO30" s="1">
        <v>0</v>
      </c>
      <c r="AP30">
        <v>0</v>
      </c>
      <c r="AQ30" s="1">
        <v>0</v>
      </c>
      <c r="AR30" s="1">
        <v>11</v>
      </c>
      <c r="AS30" s="1">
        <v>0</v>
      </c>
      <c r="AT30" s="1">
        <v>71</v>
      </c>
      <c r="AU30" s="1">
        <v>0</v>
      </c>
      <c r="AV30" s="1">
        <v>7</v>
      </c>
      <c r="AW30" s="1">
        <v>3</v>
      </c>
      <c r="AX30" s="1">
        <v>27</v>
      </c>
      <c r="AY30" s="1">
        <v>0</v>
      </c>
      <c r="AZ30" s="1">
        <v>2</v>
      </c>
      <c r="BA30" s="1"/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</row>
    <row r="31" spans="1:60" x14ac:dyDescent="0.35">
      <c r="A31" s="6">
        <v>40330</v>
      </c>
      <c r="B31" s="3">
        <f t="shared" si="0"/>
        <v>536</v>
      </c>
      <c r="C31" s="1">
        <v>98</v>
      </c>
      <c r="D31" s="1">
        <v>62</v>
      </c>
      <c r="E31" s="1">
        <v>50</v>
      </c>
      <c r="F31" s="1">
        <v>25</v>
      </c>
      <c r="G31" s="1">
        <v>35</v>
      </c>
      <c r="H31" s="1">
        <v>20</v>
      </c>
      <c r="I31">
        <v>0</v>
      </c>
      <c r="J31">
        <v>0</v>
      </c>
      <c r="K31">
        <v>0</v>
      </c>
      <c r="L31" s="1">
        <v>0</v>
      </c>
      <c r="M31">
        <v>0</v>
      </c>
      <c r="N31" s="1">
        <v>0</v>
      </c>
      <c r="O31">
        <v>0</v>
      </c>
      <c r="P31" s="1">
        <v>0</v>
      </c>
      <c r="Q31">
        <v>0</v>
      </c>
      <c r="R31" s="1">
        <v>11</v>
      </c>
      <c r="S31" s="1">
        <v>88</v>
      </c>
      <c r="T31">
        <v>0</v>
      </c>
      <c r="U31" s="1">
        <v>37</v>
      </c>
      <c r="V31">
        <v>0</v>
      </c>
      <c r="W31">
        <v>0</v>
      </c>
      <c r="X31" s="1">
        <v>11</v>
      </c>
      <c r="Y31">
        <v>0</v>
      </c>
      <c r="Z31" s="1">
        <v>6</v>
      </c>
      <c r="AA31" s="1">
        <v>0</v>
      </c>
      <c r="AB31">
        <v>0</v>
      </c>
      <c r="AC31" s="1">
        <v>0</v>
      </c>
      <c r="AD31">
        <v>0</v>
      </c>
      <c r="AE31" s="1">
        <v>27</v>
      </c>
      <c r="AF31">
        <v>0</v>
      </c>
      <c r="AG31" s="1">
        <v>22</v>
      </c>
      <c r="AH31">
        <v>0</v>
      </c>
      <c r="AI31" s="1">
        <v>0</v>
      </c>
      <c r="AJ31">
        <v>0</v>
      </c>
      <c r="AK31" s="1">
        <v>0</v>
      </c>
      <c r="AL31">
        <v>0</v>
      </c>
      <c r="AM31" s="1">
        <v>13</v>
      </c>
      <c r="AN31">
        <v>0</v>
      </c>
      <c r="AO31" s="1">
        <v>0</v>
      </c>
      <c r="AP31">
        <v>0</v>
      </c>
      <c r="AQ31" s="1">
        <v>0</v>
      </c>
      <c r="AR31" s="1">
        <v>1</v>
      </c>
      <c r="AS31" s="1">
        <v>0</v>
      </c>
      <c r="AT31" s="1">
        <v>4</v>
      </c>
      <c r="AU31" s="1">
        <v>0</v>
      </c>
      <c r="AV31" s="1">
        <v>0</v>
      </c>
      <c r="AW31" s="1">
        <v>3</v>
      </c>
      <c r="AX31" s="1">
        <v>20</v>
      </c>
      <c r="AY31" s="1">
        <v>0</v>
      </c>
      <c r="AZ31" s="1">
        <v>3</v>
      </c>
      <c r="BA31" s="1"/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</row>
    <row r="32" spans="1:60" x14ac:dyDescent="0.35">
      <c r="A32" s="6">
        <v>40360</v>
      </c>
      <c r="B32" s="3">
        <f t="shared" si="0"/>
        <v>592</v>
      </c>
      <c r="C32" s="1">
        <v>93</v>
      </c>
      <c r="D32" s="1">
        <v>65</v>
      </c>
      <c r="E32" s="1">
        <v>66</v>
      </c>
      <c r="F32" s="1">
        <v>52</v>
      </c>
      <c r="G32" s="1">
        <v>1</v>
      </c>
      <c r="H32" s="1">
        <v>31</v>
      </c>
      <c r="I32">
        <v>0</v>
      </c>
      <c r="J32">
        <v>0</v>
      </c>
      <c r="K32">
        <v>0</v>
      </c>
      <c r="L32" s="1">
        <v>0</v>
      </c>
      <c r="M32">
        <v>0</v>
      </c>
      <c r="N32" s="1">
        <v>1</v>
      </c>
      <c r="O32">
        <v>0</v>
      </c>
      <c r="P32" s="1">
        <v>0</v>
      </c>
      <c r="Q32">
        <v>0</v>
      </c>
      <c r="R32" s="1">
        <v>9</v>
      </c>
      <c r="S32" s="1">
        <v>103</v>
      </c>
      <c r="T32">
        <v>0</v>
      </c>
      <c r="U32" s="1">
        <v>45</v>
      </c>
      <c r="V32">
        <v>0</v>
      </c>
      <c r="W32">
        <v>0</v>
      </c>
      <c r="X32" s="1">
        <v>10</v>
      </c>
      <c r="Y32">
        <v>0</v>
      </c>
      <c r="Z32" s="1">
        <v>5</v>
      </c>
      <c r="AA32" s="1">
        <v>0</v>
      </c>
      <c r="AB32">
        <v>0</v>
      </c>
      <c r="AC32" s="1">
        <v>0</v>
      </c>
      <c r="AD32">
        <v>0</v>
      </c>
      <c r="AE32" s="1">
        <v>25</v>
      </c>
      <c r="AF32">
        <v>0</v>
      </c>
      <c r="AG32" s="1">
        <v>33</v>
      </c>
      <c r="AH32">
        <v>0</v>
      </c>
      <c r="AI32" s="1">
        <v>0</v>
      </c>
      <c r="AJ32">
        <v>0</v>
      </c>
      <c r="AK32" s="1">
        <v>0</v>
      </c>
      <c r="AL32">
        <v>0</v>
      </c>
      <c r="AM32" s="1">
        <v>13</v>
      </c>
      <c r="AN32">
        <v>0</v>
      </c>
      <c r="AO32" s="1">
        <v>0</v>
      </c>
      <c r="AP32">
        <v>0</v>
      </c>
      <c r="AQ32" s="1">
        <v>0</v>
      </c>
      <c r="AR32" s="1">
        <v>9</v>
      </c>
      <c r="AS32" s="1">
        <v>0</v>
      </c>
      <c r="AT32" s="1">
        <v>0</v>
      </c>
      <c r="AU32" s="1">
        <v>0</v>
      </c>
      <c r="AV32" s="1">
        <v>0</v>
      </c>
      <c r="AW32" s="1">
        <v>4</v>
      </c>
      <c r="AX32" s="1">
        <v>22</v>
      </c>
      <c r="AY32" s="1">
        <v>0</v>
      </c>
      <c r="AZ32" s="1">
        <v>5</v>
      </c>
      <c r="BA32" s="1"/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</row>
    <row r="33" spans="1:60" x14ac:dyDescent="0.35">
      <c r="A33" s="6">
        <v>40391</v>
      </c>
      <c r="B33" s="3">
        <f t="shared" si="0"/>
        <v>639</v>
      </c>
      <c r="C33" s="1">
        <v>119</v>
      </c>
      <c r="D33" s="1">
        <v>74</v>
      </c>
      <c r="E33" s="1">
        <v>58</v>
      </c>
      <c r="F33" s="1">
        <v>56</v>
      </c>
      <c r="G33" s="1">
        <v>1</v>
      </c>
      <c r="H33" s="1">
        <v>21</v>
      </c>
      <c r="I33">
        <v>0</v>
      </c>
      <c r="J33">
        <v>0</v>
      </c>
      <c r="K33">
        <v>0</v>
      </c>
      <c r="L33" s="1">
        <v>0</v>
      </c>
      <c r="M33">
        <v>0</v>
      </c>
      <c r="N33" s="1">
        <v>0</v>
      </c>
      <c r="O33">
        <v>0</v>
      </c>
      <c r="P33" s="1">
        <v>0</v>
      </c>
      <c r="Q33">
        <v>0</v>
      </c>
      <c r="R33" s="1">
        <v>7</v>
      </c>
      <c r="S33" s="1">
        <v>116</v>
      </c>
      <c r="T33">
        <v>0</v>
      </c>
      <c r="U33" s="1">
        <v>39</v>
      </c>
      <c r="V33">
        <v>0</v>
      </c>
      <c r="W33">
        <v>0</v>
      </c>
      <c r="X33" s="1">
        <v>20</v>
      </c>
      <c r="Y33">
        <v>0</v>
      </c>
      <c r="Z33" s="1">
        <v>8</v>
      </c>
      <c r="AA33" s="1">
        <v>0</v>
      </c>
      <c r="AB33">
        <v>0</v>
      </c>
      <c r="AC33" s="1">
        <v>2</v>
      </c>
      <c r="AD33">
        <v>0</v>
      </c>
      <c r="AE33" s="1">
        <v>11</v>
      </c>
      <c r="AF33">
        <v>0</v>
      </c>
      <c r="AG33" s="1">
        <v>33</v>
      </c>
      <c r="AH33">
        <v>0</v>
      </c>
      <c r="AI33" s="1">
        <v>0</v>
      </c>
      <c r="AJ33">
        <v>0</v>
      </c>
      <c r="AK33" s="1">
        <v>0</v>
      </c>
      <c r="AL33">
        <v>0</v>
      </c>
      <c r="AM33" s="1">
        <v>27</v>
      </c>
      <c r="AN33">
        <v>0</v>
      </c>
      <c r="AO33" s="1">
        <v>0</v>
      </c>
      <c r="AP33">
        <v>0</v>
      </c>
      <c r="AQ33" s="1">
        <v>0</v>
      </c>
      <c r="AR33" s="1">
        <v>20</v>
      </c>
      <c r="AS33" s="1">
        <v>0</v>
      </c>
      <c r="AT33" s="1">
        <v>0</v>
      </c>
      <c r="AU33" s="1">
        <v>0</v>
      </c>
      <c r="AV33" s="1">
        <v>0</v>
      </c>
      <c r="AW33" s="1">
        <v>15</v>
      </c>
      <c r="AX33" s="1">
        <v>7</v>
      </c>
      <c r="AY33" s="1">
        <v>0</v>
      </c>
      <c r="AZ33" s="1">
        <v>5</v>
      </c>
      <c r="BA33" s="1"/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</row>
    <row r="34" spans="1:60" x14ac:dyDescent="0.35">
      <c r="A34" s="6">
        <v>40422</v>
      </c>
      <c r="B34" s="3">
        <f t="shared" si="0"/>
        <v>580</v>
      </c>
      <c r="C34" s="1">
        <v>89</v>
      </c>
      <c r="D34" s="1">
        <v>57</v>
      </c>
      <c r="E34" s="1">
        <v>48</v>
      </c>
      <c r="F34" s="1">
        <v>49</v>
      </c>
      <c r="G34" s="1">
        <v>2</v>
      </c>
      <c r="H34" s="1">
        <v>29</v>
      </c>
      <c r="I34">
        <v>0</v>
      </c>
      <c r="J34">
        <v>0</v>
      </c>
      <c r="K34">
        <v>0</v>
      </c>
      <c r="L34" s="1">
        <v>0</v>
      </c>
      <c r="M34">
        <v>0</v>
      </c>
      <c r="N34" s="1">
        <v>0</v>
      </c>
      <c r="O34">
        <v>0</v>
      </c>
      <c r="P34" s="1">
        <v>0</v>
      </c>
      <c r="Q34">
        <v>0</v>
      </c>
      <c r="R34" s="1">
        <v>10</v>
      </c>
      <c r="S34" s="1">
        <v>99</v>
      </c>
      <c r="T34">
        <v>0</v>
      </c>
      <c r="U34" s="1">
        <v>33</v>
      </c>
      <c r="V34">
        <v>0</v>
      </c>
      <c r="W34">
        <v>0</v>
      </c>
      <c r="X34" s="1">
        <v>36</v>
      </c>
      <c r="Y34">
        <v>0</v>
      </c>
      <c r="Z34" s="1">
        <v>2</v>
      </c>
      <c r="AA34" s="1">
        <v>0</v>
      </c>
      <c r="AB34">
        <v>0</v>
      </c>
      <c r="AC34" s="1">
        <v>1</v>
      </c>
      <c r="AD34">
        <v>0</v>
      </c>
      <c r="AE34" s="1">
        <v>5</v>
      </c>
      <c r="AF34">
        <v>0</v>
      </c>
      <c r="AG34" s="1">
        <v>34</v>
      </c>
      <c r="AH34">
        <v>0</v>
      </c>
      <c r="AI34" s="1">
        <v>0</v>
      </c>
      <c r="AJ34">
        <v>0</v>
      </c>
      <c r="AK34" s="1">
        <v>0</v>
      </c>
      <c r="AL34">
        <v>0</v>
      </c>
      <c r="AM34" s="1">
        <v>30</v>
      </c>
      <c r="AN34">
        <v>0</v>
      </c>
      <c r="AO34" s="1">
        <v>0</v>
      </c>
      <c r="AP34">
        <v>0</v>
      </c>
      <c r="AQ34" s="1">
        <v>0</v>
      </c>
      <c r="AR34" s="1">
        <v>15</v>
      </c>
      <c r="AS34" s="1">
        <v>0</v>
      </c>
      <c r="AT34" s="1">
        <v>2</v>
      </c>
      <c r="AU34" s="1">
        <v>0</v>
      </c>
      <c r="AV34" s="1">
        <v>0</v>
      </c>
      <c r="AW34" s="1">
        <v>15</v>
      </c>
      <c r="AX34" s="1">
        <v>14</v>
      </c>
      <c r="AY34" s="1">
        <v>0</v>
      </c>
      <c r="AZ34" s="1">
        <v>10</v>
      </c>
      <c r="BA34" s="1"/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</row>
    <row r="35" spans="1:60" x14ac:dyDescent="0.35">
      <c r="A35" s="6">
        <v>40452</v>
      </c>
      <c r="B35" s="3">
        <f t="shared" si="0"/>
        <v>570</v>
      </c>
      <c r="C35" s="1">
        <v>91</v>
      </c>
      <c r="D35" s="1">
        <v>88</v>
      </c>
      <c r="E35" s="1">
        <v>60</v>
      </c>
      <c r="F35" s="1">
        <v>53</v>
      </c>
      <c r="G35" s="1">
        <v>1</v>
      </c>
      <c r="H35" s="1">
        <v>20</v>
      </c>
      <c r="I35">
        <v>0</v>
      </c>
      <c r="J35">
        <v>0</v>
      </c>
      <c r="K35">
        <v>0</v>
      </c>
      <c r="L35" s="1">
        <v>17</v>
      </c>
      <c r="M35">
        <v>0</v>
      </c>
      <c r="N35" s="1">
        <v>0</v>
      </c>
      <c r="O35">
        <v>0</v>
      </c>
      <c r="P35" s="1">
        <v>1</v>
      </c>
      <c r="Q35">
        <v>0</v>
      </c>
      <c r="R35" s="1">
        <v>15</v>
      </c>
      <c r="S35" s="1">
        <v>57</v>
      </c>
      <c r="T35">
        <v>0</v>
      </c>
      <c r="U35" s="1">
        <v>27</v>
      </c>
      <c r="V35">
        <v>0</v>
      </c>
      <c r="W35">
        <v>0</v>
      </c>
      <c r="X35" s="1">
        <v>47</v>
      </c>
      <c r="Y35">
        <v>0</v>
      </c>
      <c r="Z35" s="1">
        <v>9</v>
      </c>
      <c r="AA35" s="1">
        <v>1</v>
      </c>
      <c r="AB35">
        <v>0</v>
      </c>
      <c r="AC35" s="1">
        <v>2</v>
      </c>
      <c r="AD35">
        <v>0</v>
      </c>
      <c r="AE35" s="1">
        <v>16</v>
      </c>
      <c r="AF35" s="1">
        <v>13</v>
      </c>
      <c r="AG35" s="1">
        <v>11</v>
      </c>
      <c r="AH35">
        <v>0</v>
      </c>
      <c r="AI35" s="1">
        <v>0</v>
      </c>
      <c r="AJ35">
        <v>0</v>
      </c>
      <c r="AK35" s="1">
        <v>0</v>
      </c>
      <c r="AL35">
        <v>0</v>
      </c>
      <c r="AM35" s="1">
        <v>9</v>
      </c>
      <c r="AN35">
        <v>0</v>
      </c>
      <c r="AO35" s="1">
        <v>0</v>
      </c>
      <c r="AP35">
        <v>0</v>
      </c>
      <c r="AQ35" s="1">
        <v>0</v>
      </c>
      <c r="AR35" s="1">
        <v>9</v>
      </c>
      <c r="AS35" s="1">
        <v>0</v>
      </c>
      <c r="AT35" s="1">
        <v>0</v>
      </c>
      <c r="AU35" s="1">
        <v>0</v>
      </c>
      <c r="AV35" s="1">
        <v>1</v>
      </c>
      <c r="AW35" s="1">
        <v>9</v>
      </c>
      <c r="AX35" s="1">
        <v>8</v>
      </c>
      <c r="AY35" s="1">
        <v>0</v>
      </c>
      <c r="AZ35" s="1">
        <v>5</v>
      </c>
      <c r="BA35" s="1"/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</row>
    <row r="36" spans="1:60" x14ac:dyDescent="0.35">
      <c r="A36" s="6">
        <v>40483</v>
      </c>
      <c r="B36" s="3">
        <f t="shared" si="0"/>
        <v>625</v>
      </c>
      <c r="C36" s="1">
        <v>124</v>
      </c>
      <c r="D36" s="1">
        <v>72</v>
      </c>
      <c r="E36" s="1">
        <v>55</v>
      </c>
      <c r="F36" s="1">
        <v>69</v>
      </c>
      <c r="G36" s="1">
        <v>3</v>
      </c>
      <c r="H36" s="1">
        <v>11</v>
      </c>
      <c r="I36">
        <v>0</v>
      </c>
      <c r="J36">
        <v>0</v>
      </c>
      <c r="K36">
        <v>0</v>
      </c>
      <c r="L36" s="1">
        <v>0</v>
      </c>
      <c r="M36">
        <v>0</v>
      </c>
      <c r="N36" s="1">
        <v>20</v>
      </c>
      <c r="O36">
        <v>0</v>
      </c>
      <c r="P36" s="1">
        <v>0</v>
      </c>
      <c r="Q36">
        <v>0</v>
      </c>
      <c r="R36" s="1">
        <v>9</v>
      </c>
      <c r="S36" s="1">
        <v>54</v>
      </c>
      <c r="T36">
        <v>0</v>
      </c>
      <c r="U36" s="1">
        <v>23</v>
      </c>
      <c r="V36">
        <v>0</v>
      </c>
      <c r="W36">
        <v>0</v>
      </c>
      <c r="X36" s="1">
        <v>19</v>
      </c>
      <c r="Y36">
        <v>0</v>
      </c>
      <c r="Z36" s="1">
        <v>11</v>
      </c>
      <c r="AA36" s="1">
        <v>3</v>
      </c>
      <c r="AB36">
        <v>0</v>
      </c>
      <c r="AC36" s="1">
        <v>7</v>
      </c>
      <c r="AD36">
        <v>0</v>
      </c>
      <c r="AE36" s="1">
        <v>24</v>
      </c>
      <c r="AF36" s="1">
        <v>9</v>
      </c>
      <c r="AG36" s="1">
        <v>24</v>
      </c>
      <c r="AH36">
        <v>0</v>
      </c>
      <c r="AI36" s="1">
        <v>0</v>
      </c>
      <c r="AJ36">
        <v>0</v>
      </c>
      <c r="AK36" s="1">
        <v>0</v>
      </c>
      <c r="AL36">
        <v>0</v>
      </c>
      <c r="AM36" s="1">
        <v>49</v>
      </c>
      <c r="AN36">
        <v>0</v>
      </c>
      <c r="AO36" s="1">
        <v>0</v>
      </c>
      <c r="AP36">
        <v>0</v>
      </c>
      <c r="AQ36" s="1">
        <v>0</v>
      </c>
      <c r="AR36" s="1">
        <v>8</v>
      </c>
      <c r="AS36" s="1">
        <v>0</v>
      </c>
      <c r="AT36" s="1">
        <v>8</v>
      </c>
      <c r="AU36" s="1">
        <v>0</v>
      </c>
      <c r="AV36" s="1">
        <v>0</v>
      </c>
      <c r="AW36" s="1">
        <v>2</v>
      </c>
      <c r="AX36" s="1">
        <v>13</v>
      </c>
      <c r="AY36" s="1">
        <v>0</v>
      </c>
      <c r="AZ36" s="1">
        <v>8</v>
      </c>
      <c r="BA36" s="1"/>
      <c r="BB36" s="1">
        <v>0</v>
      </c>
      <c r="BC36" s="1">
        <v>0</v>
      </c>
      <c r="BD36" s="1">
        <v>0</v>
      </c>
      <c r="BE36" s="1">
        <v>1</v>
      </c>
      <c r="BF36" s="1">
        <v>0</v>
      </c>
      <c r="BG36" s="1">
        <v>0</v>
      </c>
      <c r="BH36" s="1">
        <v>0</v>
      </c>
    </row>
    <row r="37" spans="1:60" x14ac:dyDescent="0.35">
      <c r="A37" s="6">
        <v>40513</v>
      </c>
      <c r="B37" s="3">
        <f t="shared" si="0"/>
        <v>585</v>
      </c>
      <c r="C37" s="1">
        <v>62</v>
      </c>
      <c r="D37" s="1">
        <v>74</v>
      </c>
      <c r="E37" s="1">
        <v>91</v>
      </c>
      <c r="F37" s="1">
        <v>46</v>
      </c>
      <c r="G37" s="1">
        <v>6</v>
      </c>
      <c r="H37" s="1">
        <v>19</v>
      </c>
      <c r="I37">
        <v>0</v>
      </c>
      <c r="J37">
        <v>0</v>
      </c>
      <c r="K37">
        <v>0</v>
      </c>
      <c r="L37" s="1">
        <v>3</v>
      </c>
      <c r="M37">
        <v>0</v>
      </c>
      <c r="N37" s="1">
        <v>1</v>
      </c>
      <c r="O37">
        <v>0</v>
      </c>
      <c r="P37" s="1">
        <v>0</v>
      </c>
      <c r="Q37">
        <v>0</v>
      </c>
      <c r="R37" s="1">
        <v>17</v>
      </c>
      <c r="S37" s="1">
        <v>54</v>
      </c>
      <c r="T37">
        <v>0</v>
      </c>
      <c r="U37" s="1">
        <v>40</v>
      </c>
      <c r="V37">
        <v>0</v>
      </c>
      <c r="W37">
        <v>0</v>
      </c>
      <c r="X37" s="1">
        <v>18</v>
      </c>
      <c r="Y37">
        <v>0</v>
      </c>
      <c r="Z37" s="1">
        <v>6</v>
      </c>
      <c r="AA37" s="1">
        <v>7</v>
      </c>
      <c r="AB37">
        <v>0</v>
      </c>
      <c r="AC37" s="1">
        <v>18</v>
      </c>
      <c r="AD37">
        <v>0</v>
      </c>
      <c r="AE37" s="1">
        <v>32</v>
      </c>
      <c r="AF37" s="1">
        <v>11</v>
      </c>
      <c r="AG37" s="1">
        <v>16</v>
      </c>
      <c r="AH37">
        <v>0</v>
      </c>
      <c r="AI37" s="1">
        <v>0</v>
      </c>
      <c r="AJ37">
        <v>0</v>
      </c>
      <c r="AK37" s="1">
        <v>0</v>
      </c>
      <c r="AL37">
        <v>0</v>
      </c>
      <c r="AM37" s="1">
        <v>19</v>
      </c>
      <c r="AN37">
        <v>0</v>
      </c>
      <c r="AO37" s="1">
        <v>0</v>
      </c>
      <c r="AP37">
        <v>0</v>
      </c>
      <c r="AQ37" s="1">
        <v>0</v>
      </c>
      <c r="AR37" s="1">
        <v>1</v>
      </c>
      <c r="AS37" s="1">
        <v>0</v>
      </c>
      <c r="AT37" s="1">
        <v>11</v>
      </c>
      <c r="AU37" s="1">
        <v>0</v>
      </c>
      <c r="AV37" s="1">
        <v>5</v>
      </c>
      <c r="AW37" s="1">
        <v>1</v>
      </c>
      <c r="AX37" s="1">
        <v>17</v>
      </c>
      <c r="AY37" s="1">
        <v>0</v>
      </c>
      <c r="AZ37" s="1">
        <v>10</v>
      </c>
      <c r="BA37" s="1"/>
      <c r="BB37" s="1">
        <v>0</v>
      </c>
      <c r="BC37" s="1">
        <v>0</v>
      </c>
      <c r="BD37" s="1">
        <v>0</v>
      </c>
      <c r="BE37" s="1">
        <v>2</v>
      </c>
      <c r="BF37" s="1">
        <v>0</v>
      </c>
      <c r="BG37" s="1">
        <v>0</v>
      </c>
      <c r="BH37" s="1">
        <v>0</v>
      </c>
    </row>
    <row r="38" spans="1:60" x14ac:dyDescent="0.35">
      <c r="A38" s="6">
        <v>40544</v>
      </c>
      <c r="B38" s="3">
        <f t="shared" si="0"/>
        <v>769</v>
      </c>
      <c r="C38" s="1">
        <v>82</v>
      </c>
      <c r="D38" s="1">
        <v>119</v>
      </c>
      <c r="E38" s="1">
        <v>99</v>
      </c>
      <c r="F38" s="1">
        <v>55</v>
      </c>
      <c r="G38" s="1">
        <v>9</v>
      </c>
      <c r="H38" s="1">
        <v>12</v>
      </c>
      <c r="I38">
        <v>0</v>
      </c>
      <c r="J38">
        <v>0</v>
      </c>
      <c r="K38">
        <v>0</v>
      </c>
      <c r="L38" s="1">
        <v>5</v>
      </c>
      <c r="M38">
        <v>0</v>
      </c>
      <c r="N38" s="1">
        <v>1</v>
      </c>
      <c r="O38">
        <v>0</v>
      </c>
      <c r="P38" s="1">
        <v>1</v>
      </c>
      <c r="Q38">
        <v>0</v>
      </c>
      <c r="R38" s="1">
        <v>35</v>
      </c>
      <c r="S38" s="1">
        <v>76</v>
      </c>
      <c r="T38">
        <v>0</v>
      </c>
      <c r="U38" s="1">
        <v>35</v>
      </c>
      <c r="V38">
        <v>0</v>
      </c>
      <c r="W38">
        <v>0</v>
      </c>
      <c r="X38" s="1">
        <v>21</v>
      </c>
      <c r="Y38">
        <v>0</v>
      </c>
      <c r="Z38" s="1">
        <v>7</v>
      </c>
      <c r="AA38" s="1">
        <v>8</v>
      </c>
      <c r="AB38">
        <v>0</v>
      </c>
      <c r="AC38" s="1">
        <v>21</v>
      </c>
      <c r="AD38" s="1">
        <v>6</v>
      </c>
      <c r="AE38" s="1">
        <v>58</v>
      </c>
      <c r="AF38" s="1">
        <v>6</v>
      </c>
      <c r="AG38" s="1">
        <v>28</v>
      </c>
      <c r="AH38">
        <v>0</v>
      </c>
      <c r="AI38" s="1">
        <v>0</v>
      </c>
      <c r="AJ38">
        <v>0</v>
      </c>
      <c r="AK38" s="1">
        <v>0</v>
      </c>
      <c r="AL38">
        <v>0</v>
      </c>
      <c r="AM38" s="1">
        <v>20</v>
      </c>
      <c r="AN38">
        <v>0</v>
      </c>
      <c r="AO38" s="1">
        <v>0</v>
      </c>
      <c r="AP38">
        <v>0</v>
      </c>
      <c r="AQ38" s="1">
        <v>0</v>
      </c>
      <c r="AR38" s="1">
        <v>16</v>
      </c>
      <c r="AS38" s="1">
        <v>0</v>
      </c>
      <c r="AT38" s="1">
        <v>31</v>
      </c>
      <c r="AU38" s="1">
        <v>0</v>
      </c>
      <c r="AV38" s="1">
        <v>4</v>
      </c>
      <c r="AW38" s="1">
        <v>4</v>
      </c>
      <c r="AX38" s="1">
        <v>7</v>
      </c>
      <c r="AY38" s="1">
        <v>0</v>
      </c>
      <c r="AZ38" s="1">
        <v>3</v>
      </c>
      <c r="BA38" s="1"/>
      <c r="BB38" s="1">
        <v>0</v>
      </c>
      <c r="BC38" s="1">
        <v>0</v>
      </c>
      <c r="BD38" s="1">
        <v>0</v>
      </c>
      <c r="BE38" s="1">
        <v>3</v>
      </c>
      <c r="BF38" s="1">
        <v>0</v>
      </c>
      <c r="BG38" s="1">
        <v>0</v>
      </c>
      <c r="BH38" s="1">
        <v>0</v>
      </c>
    </row>
    <row r="39" spans="1:60" x14ac:dyDescent="0.35">
      <c r="A39" s="6">
        <v>40575</v>
      </c>
      <c r="B39" s="3">
        <f t="shared" si="0"/>
        <v>1112</v>
      </c>
      <c r="C39" s="1">
        <v>299</v>
      </c>
      <c r="D39" s="1">
        <v>164</v>
      </c>
      <c r="E39" s="1">
        <v>116</v>
      </c>
      <c r="F39" s="1">
        <v>86</v>
      </c>
      <c r="G39" s="1">
        <v>10</v>
      </c>
      <c r="H39" s="1">
        <v>15</v>
      </c>
      <c r="I39">
        <v>0</v>
      </c>
      <c r="J39">
        <v>0</v>
      </c>
      <c r="K39">
        <v>0</v>
      </c>
      <c r="L39" s="1">
        <v>20</v>
      </c>
      <c r="M39" s="1">
        <v>7</v>
      </c>
      <c r="N39" s="1">
        <v>7</v>
      </c>
      <c r="O39">
        <v>0</v>
      </c>
      <c r="P39" s="1">
        <v>4</v>
      </c>
      <c r="Q39">
        <v>0</v>
      </c>
      <c r="R39" s="1">
        <v>26</v>
      </c>
      <c r="S39" s="1">
        <v>73</v>
      </c>
      <c r="T39">
        <v>0</v>
      </c>
      <c r="U39" s="1">
        <v>36</v>
      </c>
      <c r="V39" s="1">
        <v>29</v>
      </c>
      <c r="W39">
        <v>0</v>
      </c>
      <c r="X39" s="1">
        <v>13</v>
      </c>
      <c r="Y39">
        <v>0</v>
      </c>
      <c r="Z39" s="1">
        <v>11</v>
      </c>
      <c r="AA39" s="1">
        <v>9</v>
      </c>
      <c r="AB39">
        <v>0</v>
      </c>
      <c r="AC39" s="1">
        <v>10</v>
      </c>
      <c r="AD39" s="1">
        <v>5</v>
      </c>
      <c r="AE39" s="1">
        <v>18</v>
      </c>
      <c r="AF39" s="1">
        <v>16</v>
      </c>
      <c r="AG39" s="1">
        <v>25</v>
      </c>
      <c r="AH39">
        <v>0</v>
      </c>
      <c r="AI39" s="1">
        <v>0</v>
      </c>
      <c r="AJ39" s="1">
        <v>3</v>
      </c>
      <c r="AK39" s="1">
        <v>0</v>
      </c>
      <c r="AL39">
        <v>0</v>
      </c>
      <c r="AM39" s="1">
        <v>42</v>
      </c>
      <c r="AN39">
        <v>0</v>
      </c>
      <c r="AO39" s="1">
        <v>0</v>
      </c>
      <c r="AP39">
        <v>0</v>
      </c>
      <c r="AQ39" s="1">
        <v>0</v>
      </c>
      <c r="AR39" s="1">
        <v>17</v>
      </c>
      <c r="AS39" s="1">
        <v>0</v>
      </c>
      <c r="AT39" s="1">
        <v>17</v>
      </c>
      <c r="AU39" s="1">
        <v>0</v>
      </c>
      <c r="AV39" s="1">
        <v>5</v>
      </c>
      <c r="AW39" s="1">
        <v>3</v>
      </c>
      <c r="AX39" s="1">
        <v>23</v>
      </c>
      <c r="AY39" s="1">
        <v>0</v>
      </c>
      <c r="AZ39" s="1">
        <v>3</v>
      </c>
      <c r="BA39" s="1"/>
      <c r="BB39" s="1">
        <v>0</v>
      </c>
      <c r="BC39" s="1">
        <v>0</v>
      </c>
      <c r="BD39" s="1">
        <v>0</v>
      </c>
      <c r="BE39" s="1">
        <v>1</v>
      </c>
      <c r="BF39" s="1">
        <v>0</v>
      </c>
      <c r="BG39" s="1">
        <v>0</v>
      </c>
      <c r="BH39" s="1">
        <v>0</v>
      </c>
    </row>
    <row r="40" spans="1:60" x14ac:dyDescent="0.35">
      <c r="A40" s="6">
        <v>40603</v>
      </c>
      <c r="B40" s="3">
        <f t="shared" si="0"/>
        <v>1798</v>
      </c>
      <c r="C40" s="1">
        <v>1033</v>
      </c>
      <c r="D40" s="1">
        <v>99</v>
      </c>
      <c r="E40" s="1">
        <v>85</v>
      </c>
      <c r="F40" s="1">
        <v>121</v>
      </c>
      <c r="G40" s="1">
        <v>8</v>
      </c>
      <c r="H40" s="1">
        <v>32</v>
      </c>
      <c r="I40">
        <v>0</v>
      </c>
      <c r="J40">
        <v>0</v>
      </c>
      <c r="K40">
        <v>0</v>
      </c>
      <c r="L40" s="1">
        <v>0</v>
      </c>
      <c r="M40" s="1">
        <v>14</v>
      </c>
      <c r="N40" s="1">
        <v>19</v>
      </c>
      <c r="O40">
        <v>0</v>
      </c>
      <c r="P40" s="1">
        <v>11</v>
      </c>
      <c r="Q40">
        <v>0</v>
      </c>
      <c r="R40" s="1">
        <v>19</v>
      </c>
      <c r="S40" s="1">
        <v>57</v>
      </c>
      <c r="T40">
        <v>0</v>
      </c>
      <c r="U40" s="1">
        <v>44</v>
      </c>
      <c r="V40" s="1">
        <v>35</v>
      </c>
      <c r="W40">
        <v>0</v>
      </c>
      <c r="X40" s="1">
        <v>4</v>
      </c>
      <c r="Y40">
        <v>0</v>
      </c>
      <c r="Z40" s="1">
        <v>20</v>
      </c>
      <c r="AA40" s="1">
        <v>8</v>
      </c>
      <c r="AB40">
        <v>0</v>
      </c>
      <c r="AC40" s="1">
        <v>2</v>
      </c>
      <c r="AD40" s="1">
        <v>7</v>
      </c>
      <c r="AE40" s="1">
        <v>19</v>
      </c>
      <c r="AF40" s="1">
        <v>36</v>
      </c>
      <c r="AG40" s="1">
        <v>26</v>
      </c>
      <c r="AH40">
        <v>0</v>
      </c>
      <c r="AI40" s="1">
        <v>0</v>
      </c>
      <c r="AJ40" s="1">
        <v>19</v>
      </c>
      <c r="AK40" s="1">
        <v>0</v>
      </c>
      <c r="AL40">
        <v>0</v>
      </c>
      <c r="AM40" s="1">
        <v>39</v>
      </c>
      <c r="AN40">
        <v>0</v>
      </c>
      <c r="AO40" s="1">
        <v>0</v>
      </c>
      <c r="AP40">
        <v>0</v>
      </c>
      <c r="AQ40" s="1">
        <v>0</v>
      </c>
      <c r="AR40" s="1">
        <v>6</v>
      </c>
      <c r="AS40" s="1">
        <v>0</v>
      </c>
      <c r="AT40" s="1">
        <v>4</v>
      </c>
      <c r="AU40" s="1">
        <v>0</v>
      </c>
      <c r="AV40" s="1">
        <v>2</v>
      </c>
      <c r="AW40" s="1">
        <v>1</v>
      </c>
      <c r="AX40" s="1">
        <v>16</v>
      </c>
      <c r="AY40" s="1">
        <v>0</v>
      </c>
      <c r="AZ40" s="1">
        <v>12</v>
      </c>
      <c r="BA40" s="1"/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</row>
    <row r="41" spans="1:60" x14ac:dyDescent="0.35">
      <c r="A41" s="6">
        <v>40634</v>
      </c>
      <c r="B41" s="3">
        <f t="shared" si="0"/>
        <v>1311</v>
      </c>
      <c r="C41" s="1">
        <v>743</v>
      </c>
      <c r="D41" s="1">
        <v>94</v>
      </c>
      <c r="E41" s="1">
        <v>63</v>
      </c>
      <c r="F41" s="1">
        <v>83</v>
      </c>
      <c r="G41" s="1">
        <v>2</v>
      </c>
      <c r="H41" s="1">
        <v>11</v>
      </c>
      <c r="I41">
        <v>0</v>
      </c>
      <c r="J41">
        <v>0</v>
      </c>
      <c r="K41">
        <v>0</v>
      </c>
      <c r="L41" s="1">
        <v>0</v>
      </c>
      <c r="M41" s="1">
        <v>11</v>
      </c>
      <c r="N41" s="1">
        <v>3</v>
      </c>
      <c r="O41">
        <v>0</v>
      </c>
      <c r="P41" s="1">
        <v>14</v>
      </c>
      <c r="Q41">
        <v>0</v>
      </c>
      <c r="R41" s="1">
        <v>7</v>
      </c>
      <c r="S41" s="1">
        <v>64</v>
      </c>
      <c r="T41">
        <v>0</v>
      </c>
      <c r="U41" s="1">
        <v>29</v>
      </c>
      <c r="V41" s="1">
        <v>17</v>
      </c>
      <c r="W41">
        <v>0</v>
      </c>
      <c r="X41" s="1">
        <v>9</v>
      </c>
      <c r="Y41">
        <v>0</v>
      </c>
      <c r="Z41" s="1">
        <v>12</v>
      </c>
      <c r="AA41" s="1">
        <v>8</v>
      </c>
      <c r="AB41">
        <v>0</v>
      </c>
      <c r="AC41" s="1">
        <v>1</v>
      </c>
      <c r="AD41" s="1">
        <v>6</v>
      </c>
      <c r="AE41" s="1">
        <v>15</v>
      </c>
      <c r="AF41" s="1">
        <v>14</v>
      </c>
      <c r="AG41" s="1">
        <v>10</v>
      </c>
      <c r="AH41">
        <v>0</v>
      </c>
      <c r="AI41" s="1">
        <v>0</v>
      </c>
      <c r="AJ41" s="1">
        <v>9</v>
      </c>
      <c r="AK41" s="1">
        <v>0</v>
      </c>
      <c r="AL41">
        <v>0</v>
      </c>
      <c r="AM41" s="1">
        <v>49</v>
      </c>
      <c r="AN41">
        <v>0</v>
      </c>
      <c r="AO41" s="1">
        <v>0</v>
      </c>
      <c r="AP41">
        <v>0</v>
      </c>
      <c r="AQ41" s="1">
        <v>0</v>
      </c>
      <c r="AR41" s="1">
        <v>4</v>
      </c>
      <c r="AS41" s="1">
        <v>0</v>
      </c>
      <c r="AT41" s="1">
        <v>8</v>
      </c>
      <c r="AU41" s="1">
        <v>0</v>
      </c>
      <c r="AV41" s="1">
        <v>2</v>
      </c>
      <c r="AW41" s="1">
        <v>4</v>
      </c>
      <c r="AX41" s="1">
        <v>5</v>
      </c>
      <c r="AY41" s="1">
        <v>0</v>
      </c>
      <c r="AZ41" s="1">
        <v>14</v>
      </c>
      <c r="BA41" s="1"/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</row>
    <row r="42" spans="1:60" x14ac:dyDescent="0.35">
      <c r="A42" s="6">
        <v>40664</v>
      </c>
      <c r="B42" s="3">
        <f t="shared" si="0"/>
        <v>1545</v>
      </c>
      <c r="C42" s="1">
        <v>560</v>
      </c>
      <c r="D42" s="1">
        <v>80</v>
      </c>
      <c r="E42" s="1">
        <v>64</v>
      </c>
      <c r="F42" s="1">
        <v>130</v>
      </c>
      <c r="G42" s="1">
        <v>342</v>
      </c>
      <c r="H42" s="1">
        <v>13</v>
      </c>
      <c r="I42">
        <v>0</v>
      </c>
      <c r="J42">
        <v>0</v>
      </c>
      <c r="K42">
        <v>0</v>
      </c>
      <c r="L42" s="1">
        <v>0</v>
      </c>
      <c r="M42" s="1">
        <v>14</v>
      </c>
      <c r="N42" s="1">
        <v>2</v>
      </c>
      <c r="O42">
        <v>0</v>
      </c>
      <c r="P42" s="1">
        <v>11</v>
      </c>
      <c r="Q42">
        <v>0</v>
      </c>
      <c r="R42" s="1">
        <v>9</v>
      </c>
      <c r="S42" s="1">
        <v>67</v>
      </c>
      <c r="T42">
        <v>0</v>
      </c>
      <c r="U42" s="1">
        <v>28</v>
      </c>
      <c r="V42" s="1">
        <v>20</v>
      </c>
      <c r="W42">
        <v>0</v>
      </c>
      <c r="X42" s="1">
        <v>6</v>
      </c>
      <c r="Y42">
        <v>0</v>
      </c>
      <c r="Z42" s="1">
        <v>7</v>
      </c>
      <c r="AA42" s="1">
        <v>16</v>
      </c>
      <c r="AB42">
        <v>0</v>
      </c>
      <c r="AC42" s="1">
        <v>8</v>
      </c>
      <c r="AD42" s="1">
        <v>2</v>
      </c>
      <c r="AE42" s="1">
        <v>15</v>
      </c>
      <c r="AF42" s="1">
        <v>41</v>
      </c>
      <c r="AG42" s="1">
        <v>31</v>
      </c>
      <c r="AH42">
        <v>0</v>
      </c>
      <c r="AI42" s="1">
        <v>0</v>
      </c>
      <c r="AJ42" s="1">
        <v>12</v>
      </c>
      <c r="AK42" s="1">
        <v>0</v>
      </c>
      <c r="AL42">
        <v>0</v>
      </c>
      <c r="AM42" s="1">
        <v>31</v>
      </c>
      <c r="AN42">
        <v>0</v>
      </c>
      <c r="AO42" s="1">
        <v>0</v>
      </c>
      <c r="AP42">
        <v>0</v>
      </c>
      <c r="AQ42" s="1">
        <v>0</v>
      </c>
      <c r="AR42" s="1">
        <v>8</v>
      </c>
      <c r="AS42" s="1">
        <v>0</v>
      </c>
      <c r="AT42" s="1">
        <v>7</v>
      </c>
      <c r="AU42" s="1">
        <v>0</v>
      </c>
      <c r="AV42" s="1">
        <v>1</v>
      </c>
      <c r="AW42" s="1">
        <v>2</v>
      </c>
      <c r="AX42" s="1">
        <v>11</v>
      </c>
      <c r="AY42" s="1">
        <v>0</v>
      </c>
      <c r="AZ42" s="1">
        <v>7</v>
      </c>
      <c r="BA42" s="1"/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</row>
    <row r="43" spans="1:60" x14ac:dyDescent="0.35">
      <c r="A43" s="6">
        <v>40695</v>
      </c>
      <c r="B43" s="3">
        <f t="shared" si="0"/>
        <v>962</v>
      </c>
      <c r="C43" s="1">
        <v>400</v>
      </c>
      <c r="D43" s="1">
        <v>75</v>
      </c>
      <c r="E43" s="1">
        <v>49</v>
      </c>
      <c r="F43" s="1">
        <v>58</v>
      </c>
      <c r="G43" s="1">
        <v>31</v>
      </c>
      <c r="H43" s="1">
        <v>20</v>
      </c>
      <c r="I43">
        <v>0</v>
      </c>
      <c r="J43">
        <v>0</v>
      </c>
      <c r="K43">
        <v>0</v>
      </c>
      <c r="L43" s="1">
        <v>4</v>
      </c>
      <c r="M43" s="1">
        <v>15</v>
      </c>
      <c r="N43" s="1">
        <v>4</v>
      </c>
      <c r="O43">
        <v>0</v>
      </c>
      <c r="P43" s="1">
        <v>9</v>
      </c>
      <c r="Q43">
        <v>0</v>
      </c>
      <c r="R43" s="1">
        <v>9</v>
      </c>
      <c r="S43" s="1">
        <v>39</v>
      </c>
      <c r="T43">
        <v>0</v>
      </c>
      <c r="U43" s="1">
        <v>8</v>
      </c>
      <c r="V43" s="1">
        <v>4</v>
      </c>
      <c r="W43">
        <v>0</v>
      </c>
      <c r="X43" s="1">
        <v>2</v>
      </c>
      <c r="Y43">
        <v>0</v>
      </c>
      <c r="Z43" s="1">
        <v>58</v>
      </c>
      <c r="AA43" s="1">
        <v>19</v>
      </c>
      <c r="AB43">
        <v>0</v>
      </c>
      <c r="AC43" s="1">
        <v>27</v>
      </c>
      <c r="AD43" s="1">
        <v>1</v>
      </c>
      <c r="AE43" s="1">
        <v>18</v>
      </c>
      <c r="AF43" s="1">
        <v>15</v>
      </c>
      <c r="AG43" s="1">
        <v>7</v>
      </c>
      <c r="AH43">
        <v>0</v>
      </c>
      <c r="AI43" s="1">
        <v>0</v>
      </c>
      <c r="AJ43" s="1">
        <v>8</v>
      </c>
      <c r="AK43" s="1">
        <v>0</v>
      </c>
      <c r="AL43">
        <v>0</v>
      </c>
      <c r="AM43" s="1">
        <v>27</v>
      </c>
      <c r="AN43">
        <v>0</v>
      </c>
      <c r="AO43" s="1">
        <v>0</v>
      </c>
      <c r="AP43">
        <v>0</v>
      </c>
      <c r="AQ43" s="1">
        <v>0</v>
      </c>
      <c r="AR43" s="1">
        <v>8</v>
      </c>
      <c r="AS43" s="1">
        <v>0</v>
      </c>
      <c r="AT43" s="1">
        <v>11</v>
      </c>
      <c r="AU43" s="1">
        <v>0</v>
      </c>
      <c r="AV43" s="1">
        <v>18</v>
      </c>
      <c r="AW43" s="1">
        <v>8</v>
      </c>
      <c r="AX43" s="1">
        <v>1</v>
      </c>
      <c r="AY43" s="1">
        <v>0</v>
      </c>
      <c r="AZ43" s="1">
        <v>9</v>
      </c>
      <c r="BA43" s="1"/>
      <c r="BB43" s="1">
        <v>0</v>
      </c>
      <c r="BC43" s="1">
        <v>0</v>
      </c>
      <c r="BD43" s="1">
        <v>0</v>
      </c>
      <c r="BE43" s="1">
        <v>1</v>
      </c>
      <c r="BF43" s="1">
        <v>0</v>
      </c>
      <c r="BG43" s="1">
        <v>0</v>
      </c>
      <c r="BH43" s="1">
        <v>0</v>
      </c>
    </row>
    <row r="44" spans="1:60" x14ac:dyDescent="0.35">
      <c r="A44" s="6">
        <v>40725</v>
      </c>
      <c r="B44" s="3">
        <f t="shared" si="0"/>
        <v>1651</v>
      </c>
      <c r="C44" s="1">
        <v>681</v>
      </c>
      <c r="D44" s="1">
        <v>207</v>
      </c>
      <c r="E44" s="1">
        <v>134</v>
      </c>
      <c r="F44" s="1">
        <v>85</v>
      </c>
      <c r="G44" s="1">
        <v>23</v>
      </c>
      <c r="H44" s="1">
        <v>13</v>
      </c>
      <c r="I44">
        <v>0</v>
      </c>
      <c r="J44">
        <v>0</v>
      </c>
      <c r="K44" s="1">
        <v>36</v>
      </c>
      <c r="L44" s="1">
        <v>7</v>
      </c>
      <c r="M44" s="1">
        <v>24</v>
      </c>
      <c r="N44" s="1">
        <v>32</v>
      </c>
      <c r="O44">
        <v>0</v>
      </c>
      <c r="P44" s="1">
        <v>19</v>
      </c>
      <c r="Q44">
        <v>0</v>
      </c>
      <c r="R44" s="1">
        <v>23</v>
      </c>
      <c r="S44" s="1">
        <v>47</v>
      </c>
      <c r="T44">
        <v>0</v>
      </c>
      <c r="U44" s="1">
        <v>37</v>
      </c>
      <c r="V44" s="1">
        <v>12</v>
      </c>
      <c r="W44">
        <v>0</v>
      </c>
      <c r="X44" s="1">
        <v>8</v>
      </c>
      <c r="Y44">
        <v>0</v>
      </c>
      <c r="Z44" s="1">
        <v>25</v>
      </c>
      <c r="AA44" s="1">
        <v>14</v>
      </c>
      <c r="AB44">
        <v>0</v>
      </c>
      <c r="AC44" s="1">
        <v>26</v>
      </c>
      <c r="AD44" s="1">
        <v>38</v>
      </c>
      <c r="AE44" s="1">
        <v>11</v>
      </c>
      <c r="AF44" s="1">
        <v>22</v>
      </c>
      <c r="AG44" s="1">
        <v>15</v>
      </c>
      <c r="AH44">
        <v>0</v>
      </c>
      <c r="AI44" s="1">
        <v>0</v>
      </c>
      <c r="AJ44" s="1">
        <v>8</v>
      </c>
      <c r="AK44" s="1">
        <v>0</v>
      </c>
      <c r="AL44">
        <v>0</v>
      </c>
      <c r="AM44" s="1">
        <v>42</v>
      </c>
      <c r="AN44">
        <v>0</v>
      </c>
      <c r="AO44" s="1">
        <v>0</v>
      </c>
      <c r="AP44">
        <v>0</v>
      </c>
      <c r="AQ44" s="1">
        <v>0</v>
      </c>
      <c r="AR44" s="1">
        <v>14</v>
      </c>
      <c r="AS44" s="1">
        <v>0</v>
      </c>
      <c r="AT44" s="1">
        <v>15</v>
      </c>
      <c r="AU44" s="1">
        <v>0</v>
      </c>
      <c r="AV44" s="1">
        <v>11</v>
      </c>
      <c r="AW44" s="1">
        <v>4</v>
      </c>
      <c r="AX44" s="1">
        <v>5</v>
      </c>
      <c r="AY44" s="1">
        <v>0</v>
      </c>
      <c r="AZ44" s="1">
        <v>13</v>
      </c>
      <c r="BA44" s="1"/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</row>
    <row r="45" spans="1:60" x14ac:dyDescent="0.35">
      <c r="A45" s="6">
        <v>40756</v>
      </c>
      <c r="B45" s="3">
        <f t="shared" si="0"/>
        <v>2278</v>
      </c>
      <c r="C45" s="1">
        <v>814</v>
      </c>
      <c r="D45" s="1">
        <v>261</v>
      </c>
      <c r="E45" s="1">
        <v>307</v>
      </c>
      <c r="F45" s="1">
        <v>179</v>
      </c>
      <c r="G45" s="1">
        <v>40</v>
      </c>
      <c r="H45" s="1">
        <v>30</v>
      </c>
      <c r="I45">
        <v>0</v>
      </c>
      <c r="J45">
        <v>0</v>
      </c>
      <c r="K45" s="1">
        <v>16</v>
      </c>
      <c r="L45" s="1">
        <v>11</v>
      </c>
      <c r="M45" s="1">
        <v>5</v>
      </c>
      <c r="N45" s="1">
        <v>28</v>
      </c>
      <c r="O45">
        <v>0</v>
      </c>
      <c r="P45" s="1">
        <v>11</v>
      </c>
      <c r="Q45">
        <v>0</v>
      </c>
      <c r="R45" s="1">
        <v>37</v>
      </c>
      <c r="S45" s="1">
        <v>123</v>
      </c>
      <c r="T45">
        <v>0</v>
      </c>
      <c r="U45" s="1">
        <v>61</v>
      </c>
      <c r="V45" s="1">
        <v>19</v>
      </c>
      <c r="W45">
        <v>0</v>
      </c>
      <c r="X45" s="1">
        <v>13</v>
      </c>
      <c r="Y45">
        <v>0</v>
      </c>
      <c r="Z45" s="1">
        <v>31</v>
      </c>
      <c r="AA45" s="1">
        <v>11</v>
      </c>
      <c r="AB45">
        <v>0</v>
      </c>
      <c r="AC45" s="1">
        <v>48</v>
      </c>
      <c r="AD45" s="1">
        <v>9</v>
      </c>
      <c r="AE45" s="1">
        <v>7</v>
      </c>
      <c r="AF45" s="1">
        <v>13</v>
      </c>
      <c r="AG45" s="1">
        <v>23</v>
      </c>
      <c r="AH45">
        <v>0</v>
      </c>
      <c r="AI45" s="1">
        <v>0</v>
      </c>
      <c r="AJ45" s="1">
        <v>1</v>
      </c>
      <c r="AK45" s="1">
        <v>0</v>
      </c>
      <c r="AL45">
        <v>0</v>
      </c>
      <c r="AM45" s="1">
        <v>69</v>
      </c>
      <c r="AN45">
        <v>0</v>
      </c>
      <c r="AO45" s="1">
        <v>0</v>
      </c>
      <c r="AP45">
        <v>0</v>
      </c>
      <c r="AQ45" s="1">
        <v>0</v>
      </c>
      <c r="AR45" s="1">
        <v>8</v>
      </c>
      <c r="AS45" s="1">
        <v>0</v>
      </c>
      <c r="AT45" s="1">
        <v>38</v>
      </c>
      <c r="AU45" s="1">
        <v>0</v>
      </c>
      <c r="AV45" s="1">
        <v>22</v>
      </c>
      <c r="AW45" s="1">
        <v>21</v>
      </c>
      <c r="AX45" s="1">
        <v>10</v>
      </c>
      <c r="AY45" s="1">
        <v>0</v>
      </c>
      <c r="AZ45" s="1">
        <v>12</v>
      </c>
      <c r="BA45" s="1"/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</row>
    <row r="46" spans="1:60" x14ac:dyDescent="0.35">
      <c r="A46" s="6">
        <v>40787</v>
      </c>
      <c r="B46" s="3">
        <f t="shared" si="0"/>
        <v>2147</v>
      </c>
      <c r="C46" s="1">
        <v>716</v>
      </c>
      <c r="D46" s="1">
        <v>244</v>
      </c>
      <c r="E46" s="1">
        <v>257</v>
      </c>
      <c r="F46" s="1">
        <v>200</v>
      </c>
      <c r="G46" s="1">
        <v>37</v>
      </c>
      <c r="H46" s="1">
        <v>72</v>
      </c>
      <c r="I46">
        <v>0</v>
      </c>
      <c r="J46">
        <v>0</v>
      </c>
      <c r="K46" s="1">
        <v>9</v>
      </c>
      <c r="L46" s="1">
        <v>6</v>
      </c>
      <c r="M46" s="1">
        <v>6</v>
      </c>
      <c r="N46" s="1">
        <v>16</v>
      </c>
      <c r="O46">
        <v>0</v>
      </c>
      <c r="P46" s="1">
        <v>13</v>
      </c>
      <c r="Q46">
        <v>0</v>
      </c>
      <c r="R46" s="1">
        <v>21</v>
      </c>
      <c r="S46" s="1">
        <v>127</v>
      </c>
      <c r="T46">
        <v>0</v>
      </c>
      <c r="U46" s="1">
        <v>67</v>
      </c>
      <c r="V46" s="1">
        <v>19</v>
      </c>
      <c r="W46">
        <v>0</v>
      </c>
      <c r="X46" s="1">
        <v>3</v>
      </c>
      <c r="Y46">
        <v>0</v>
      </c>
      <c r="Z46" s="1">
        <v>42</v>
      </c>
      <c r="AA46" s="1">
        <v>11</v>
      </c>
      <c r="AB46">
        <v>0</v>
      </c>
      <c r="AC46" s="1">
        <v>37</v>
      </c>
      <c r="AD46" s="1">
        <v>9</v>
      </c>
      <c r="AE46" s="1">
        <v>22</v>
      </c>
      <c r="AF46" s="1">
        <v>12</v>
      </c>
      <c r="AG46" s="1">
        <v>24</v>
      </c>
      <c r="AH46">
        <v>0</v>
      </c>
      <c r="AI46" s="1">
        <v>0</v>
      </c>
      <c r="AJ46" s="1">
        <v>6</v>
      </c>
      <c r="AK46" s="1">
        <v>0</v>
      </c>
      <c r="AL46">
        <v>0</v>
      </c>
      <c r="AM46" s="1">
        <v>100</v>
      </c>
      <c r="AN46">
        <v>0</v>
      </c>
      <c r="AO46" s="1">
        <v>0</v>
      </c>
      <c r="AP46">
        <v>0</v>
      </c>
      <c r="AQ46" s="1">
        <v>0</v>
      </c>
      <c r="AR46" s="1">
        <v>9</v>
      </c>
      <c r="AS46" s="1">
        <v>0</v>
      </c>
      <c r="AT46" s="1">
        <v>35</v>
      </c>
      <c r="AU46" s="1">
        <v>0</v>
      </c>
      <c r="AV46" s="1">
        <v>6</v>
      </c>
      <c r="AW46" s="1">
        <v>7</v>
      </c>
      <c r="AX46" s="1">
        <v>3</v>
      </c>
      <c r="AY46" s="1">
        <v>0</v>
      </c>
      <c r="AZ46" s="1">
        <v>11</v>
      </c>
      <c r="BA46" s="1"/>
      <c r="BB46" s="1">
        <v>0</v>
      </c>
      <c r="BC46" s="1">
        <v>0</v>
      </c>
      <c r="BD46" s="1">
        <v>0</v>
      </c>
      <c r="BE46" s="1">
        <v>7</v>
      </c>
      <c r="BF46" s="1">
        <v>0</v>
      </c>
      <c r="BG46" s="1">
        <v>0</v>
      </c>
      <c r="BH46" s="1">
        <v>0</v>
      </c>
    </row>
    <row r="47" spans="1:60" x14ac:dyDescent="0.35">
      <c r="A47" s="6">
        <v>40817</v>
      </c>
      <c r="B47" s="3">
        <f t="shared" si="0"/>
        <v>1768</v>
      </c>
      <c r="C47" s="1">
        <v>618</v>
      </c>
      <c r="D47" s="1">
        <v>198</v>
      </c>
      <c r="E47" s="1">
        <v>186</v>
      </c>
      <c r="F47" s="1">
        <v>163</v>
      </c>
      <c r="G47" s="1">
        <v>14</v>
      </c>
      <c r="H47" s="1">
        <v>33</v>
      </c>
      <c r="I47">
        <v>0</v>
      </c>
      <c r="J47">
        <v>0</v>
      </c>
      <c r="K47" s="1">
        <v>18</v>
      </c>
      <c r="L47" s="1">
        <v>20</v>
      </c>
      <c r="M47" s="1">
        <v>12</v>
      </c>
      <c r="N47" s="1">
        <v>8</v>
      </c>
      <c r="O47">
        <v>0</v>
      </c>
      <c r="P47" s="1">
        <v>20</v>
      </c>
      <c r="Q47">
        <v>0</v>
      </c>
      <c r="R47" s="1">
        <v>62</v>
      </c>
      <c r="S47" s="1">
        <v>106</v>
      </c>
      <c r="T47">
        <v>0</v>
      </c>
      <c r="U47" s="1">
        <v>47</v>
      </c>
      <c r="V47" s="1">
        <v>33</v>
      </c>
      <c r="W47">
        <v>0</v>
      </c>
      <c r="X47" s="1">
        <v>1</v>
      </c>
      <c r="Y47">
        <v>0</v>
      </c>
      <c r="Z47" s="1">
        <v>3</v>
      </c>
      <c r="AA47" s="1">
        <v>7</v>
      </c>
      <c r="AB47">
        <v>0</v>
      </c>
      <c r="AC47" s="1">
        <v>25</v>
      </c>
      <c r="AD47" s="1">
        <v>2</v>
      </c>
      <c r="AE47" s="1">
        <v>11</v>
      </c>
      <c r="AF47" s="1">
        <v>13</v>
      </c>
      <c r="AG47" s="1">
        <v>17</v>
      </c>
      <c r="AH47">
        <v>0</v>
      </c>
      <c r="AI47" s="1">
        <v>0</v>
      </c>
      <c r="AJ47" s="1">
        <v>8</v>
      </c>
      <c r="AK47" s="1">
        <v>0</v>
      </c>
      <c r="AL47">
        <v>0</v>
      </c>
      <c r="AM47" s="1">
        <v>67</v>
      </c>
      <c r="AN47">
        <v>0</v>
      </c>
      <c r="AO47" s="1">
        <v>0</v>
      </c>
      <c r="AP47">
        <v>0</v>
      </c>
      <c r="AQ47" s="1">
        <v>0</v>
      </c>
      <c r="AR47" s="1">
        <v>4</v>
      </c>
      <c r="AS47" s="1">
        <v>0</v>
      </c>
      <c r="AT47" s="1">
        <v>23</v>
      </c>
      <c r="AU47" s="1">
        <v>0</v>
      </c>
      <c r="AV47" s="1">
        <v>18</v>
      </c>
      <c r="AW47" s="1">
        <v>7</v>
      </c>
      <c r="AX47" s="1">
        <v>5</v>
      </c>
      <c r="AY47" s="1">
        <v>0</v>
      </c>
      <c r="AZ47" s="1">
        <v>19</v>
      </c>
      <c r="BA47" s="1"/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</row>
    <row r="48" spans="1:60" x14ac:dyDescent="0.35">
      <c r="A48" s="6">
        <v>40848</v>
      </c>
      <c r="B48" s="3">
        <f t="shared" si="0"/>
        <v>2046</v>
      </c>
      <c r="C48" s="1">
        <v>729</v>
      </c>
      <c r="D48" s="1">
        <v>227</v>
      </c>
      <c r="E48" s="1">
        <v>257</v>
      </c>
      <c r="F48" s="1">
        <v>171</v>
      </c>
      <c r="G48" s="1">
        <v>21</v>
      </c>
      <c r="H48" s="1">
        <v>15</v>
      </c>
      <c r="I48">
        <v>0</v>
      </c>
      <c r="J48">
        <v>0</v>
      </c>
      <c r="K48" s="1">
        <v>12</v>
      </c>
      <c r="L48" s="1">
        <v>5</v>
      </c>
      <c r="M48" s="1">
        <v>3</v>
      </c>
      <c r="N48" s="1">
        <v>18</v>
      </c>
      <c r="O48">
        <v>0</v>
      </c>
      <c r="P48" s="1">
        <v>7</v>
      </c>
      <c r="Q48">
        <v>0</v>
      </c>
      <c r="R48" s="1">
        <v>69</v>
      </c>
      <c r="S48" s="1">
        <v>88</v>
      </c>
      <c r="T48">
        <v>0</v>
      </c>
      <c r="U48" s="1">
        <v>67</v>
      </c>
      <c r="V48" s="1">
        <v>80</v>
      </c>
      <c r="W48">
        <v>0</v>
      </c>
      <c r="X48" s="1">
        <v>14</v>
      </c>
      <c r="Y48">
        <v>0</v>
      </c>
      <c r="Z48" s="1">
        <v>16</v>
      </c>
      <c r="AA48" s="1">
        <v>6</v>
      </c>
      <c r="AB48">
        <v>0</v>
      </c>
      <c r="AC48" s="1">
        <v>34</v>
      </c>
      <c r="AD48" s="1">
        <v>10</v>
      </c>
      <c r="AE48" s="1">
        <v>16</v>
      </c>
      <c r="AF48" s="1">
        <v>16</v>
      </c>
      <c r="AG48" s="1">
        <v>16</v>
      </c>
      <c r="AH48">
        <v>0</v>
      </c>
      <c r="AI48" s="1">
        <v>0</v>
      </c>
      <c r="AJ48" s="1">
        <v>12</v>
      </c>
      <c r="AK48" s="1">
        <v>0</v>
      </c>
      <c r="AL48">
        <v>0</v>
      </c>
      <c r="AM48" s="1">
        <v>73</v>
      </c>
      <c r="AN48">
        <v>0</v>
      </c>
      <c r="AO48" s="1">
        <v>0</v>
      </c>
      <c r="AP48">
        <v>0</v>
      </c>
      <c r="AQ48" s="1">
        <v>0</v>
      </c>
      <c r="AR48" s="1">
        <v>1</v>
      </c>
      <c r="AS48" s="1">
        <v>0</v>
      </c>
      <c r="AT48" s="1">
        <v>23</v>
      </c>
      <c r="AU48" s="1">
        <v>0</v>
      </c>
      <c r="AV48" s="1">
        <v>4</v>
      </c>
      <c r="AW48" s="1">
        <v>9</v>
      </c>
      <c r="AX48" s="1">
        <v>15</v>
      </c>
      <c r="AY48" s="1">
        <v>0</v>
      </c>
      <c r="AZ48" s="1">
        <v>12</v>
      </c>
      <c r="BA48" s="1"/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</row>
    <row r="49" spans="1:60" x14ac:dyDescent="0.35">
      <c r="A49" s="6">
        <v>40878</v>
      </c>
      <c r="B49" s="3">
        <f t="shared" si="0"/>
        <v>1797</v>
      </c>
      <c r="C49" s="1">
        <v>610</v>
      </c>
      <c r="D49" s="1">
        <v>247</v>
      </c>
      <c r="E49" s="1">
        <v>106</v>
      </c>
      <c r="F49" s="1">
        <v>105</v>
      </c>
      <c r="G49" s="1">
        <v>16</v>
      </c>
      <c r="H49" s="1">
        <v>109</v>
      </c>
      <c r="I49">
        <v>0</v>
      </c>
      <c r="J49">
        <v>0</v>
      </c>
      <c r="K49" s="1">
        <v>3</v>
      </c>
      <c r="L49" s="1">
        <v>9</v>
      </c>
      <c r="M49" s="1">
        <v>26</v>
      </c>
      <c r="N49" s="1">
        <v>57</v>
      </c>
      <c r="O49">
        <v>0</v>
      </c>
      <c r="P49" s="1">
        <v>8</v>
      </c>
      <c r="Q49">
        <v>0</v>
      </c>
      <c r="R49" s="1">
        <v>30</v>
      </c>
      <c r="S49" s="1">
        <v>31</v>
      </c>
      <c r="T49">
        <v>0</v>
      </c>
      <c r="U49" s="1">
        <v>73</v>
      </c>
      <c r="V49" s="1">
        <v>32</v>
      </c>
      <c r="W49">
        <v>0</v>
      </c>
      <c r="X49" s="1">
        <v>6</v>
      </c>
      <c r="Y49">
        <v>0</v>
      </c>
      <c r="Z49" s="1">
        <v>53</v>
      </c>
      <c r="AA49" s="1">
        <v>9</v>
      </c>
      <c r="AB49">
        <v>0</v>
      </c>
      <c r="AC49" s="1">
        <v>56</v>
      </c>
      <c r="AD49" s="1">
        <v>8</v>
      </c>
      <c r="AE49" s="1">
        <v>6</v>
      </c>
      <c r="AF49" s="1">
        <v>23</v>
      </c>
      <c r="AG49" s="1">
        <v>16</v>
      </c>
      <c r="AH49">
        <v>0</v>
      </c>
      <c r="AI49" s="1">
        <v>0</v>
      </c>
      <c r="AJ49" s="1">
        <v>17</v>
      </c>
      <c r="AK49" s="1">
        <v>0</v>
      </c>
      <c r="AL49">
        <v>0</v>
      </c>
      <c r="AM49" s="1">
        <v>32</v>
      </c>
      <c r="AN49">
        <v>0</v>
      </c>
      <c r="AO49" s="1">
        <v>0</v>
      </c>
      <c r="AP49">
        <v>0</v>
      </c>
      <c r="AQ49" s="1">
        <v>0</v>
      </c>
      <c r="AR49" s="1">
        <v>8</v>
      </c>
      <c r="AS49" s="1">
        <v>0</v>
      </c>
      <c r="AT49" s="1">
        <v>33</v>
      </c>
      <c r="AU49" s="1">
        <v>0</v>
      </c>
      <c r="AV49" s="1">
        <v>18</v>
      </c>
      <c r="AW49" s="1">
        <v>28</v>
      </c>
      <c r="AX49" s="1">
        <v>6</v>
      </c>
      <c r="AY49" s="1">
        <v>0</v>
      </c>
      <c r="AZ49" s="1">
        <v>16</v>
      </c>
      <c r="BA49" s="1"/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</row>
    <row r="50" spans="1:60" x14ac:dyDescent="0.35">
      <c r="A50" s="6">
        <v>40909</v>
      </c>
      <c r="B50" s="3">
        <f t="shared" si="0"/>
        <v>2408</v>
      </c>
      <c r="C50" s="1">
        <v>681</v>
      </c>
      <c r="D50" s="1">
        <v>246</v>
      </c>
      <c r="E50" s="1">
        <v>292</v>
      </c>
      <c r="F50" s="1">
        <v>208</v>
      </c>
      <c r="G50" s="1">
        <v>34</v>
      </c>
      <c r="H50" s="1">
        <v>62</v>
      </c>
      <c r="I50">
        <v>0</v>
      </c>
      <c r="J50">
        <v>0</v>
      </c>
      <c r="K50" s="1">
        <v>20</v>
      </c>
      <c r="L50" s="1">
        <v>17</v>
      </c>
      <c r="M50" s="1">
        <v>75</v>
      </c>
      <c r="N50" s="1">
        <v>12</v>
      </c>
      <c r="O50">
        <v>0</v>
      </c>
      <c r="P50" s="1">
        <v>12</v>
      </c>
      <c r="Q50">
        <v>0</v>
      </c>
      <c r="R50" s="1">
        <v>39</v>
      </c>
      <c r="S50" s="1">
        <v>94</v>
      </c>
      <c r="T50">
        <v>0</v>
      </c>
      <c r="U50" s="1">
        <v>73</v>
      </c>
      <c r="V50" s="1">
        <v>44</v>
      </c>
      <c r="W50">
        <v>0</v>
      </c>
      <c r="X50" s="1">
        <v>6</v>
      </c>
      <c r="Y50">
        <v>0</v>
      </c>
      <c r="Z50" s="1">
        <v>61</v>
      </c>
      <c r="AA50" s="1">
        <v>11</v>
      </c>
      <c r="AB50">
        <v>0</v>
      </c>
      <c r="AC50" s="1">
        <v>100</v>
      </c>
      <c r="AD50" s="1">
        <v>29</v>
      </c>
      <c r="AE50" s="1">
        <v>24</v>
      </c>
      <c r="AF50" s="1">
        <v>15</v>
      </c>
      <c r="AG50" s="1">
        <v>18</v>
      </c>
      <c r="AH50">
        <v>0</v>
      </c>
      <c r="AI50" s="1">
        <v>0</v>
      </c>
      <c r="AJ50" s="1">
        <v>15</v>
      </c>
      <c r="AK50" s="1">
        <v>0</v>
      </c>
      <c r="AL50">
        <v>0</v>
      </c>
      <c r="AM50" s="1">
        <v>61</v>
      </c>
      <c r="AN50">
        <v>0</v>
      </c>
      <c r="AO50" s="1">
        <v>0</v>
      </c>
      <c r="AP50">
        <v>0</v>
      </c>
      <c r="AQ50" s="1">
        <v>0</v>
      </c>
      <c r="AR50" s="1">
        <v>27</v>
      </c>
      <c r="AS50" s="1">
        <v>0</v>
      </c>
      <c r="AT50" s="1">
        <v>54</v>
      </c>
      <c r="AU50" s="1">
        <v>0</v>
      </c>
      <c r="AV50" s="1">
        <v>7</v>
      </c>
      <c r="AW50" s="1">
        <v>21</v>
      </c>
      <c r="AX50" s="1">
        <v>23</v>
      </c>
      <c r="AY50" s="1">
        <v>0</v>
      </c>
      <c r="AZ50" s="1">
        <v>27</v>
      </c>
      <c r="BA50" s="1"/>
      <c r="BB50" s="1">
        <v>0</v>
      </c>
      <c r="BC50" s="1">
        <v>0</v>
      </c>
      <c r="BD50" s="1">
        <v>0</v>
      </c>
      <c r="BE50" s="1">
        <v>2</v>
      </c>
      <c r="BF50" s="1">
        <v>0</v>
      </c>
      <c r="BG50" s="1">
        <v>0</v>
      </c>
      <c r="BH50" s="1">
        <v>0</v>
      </c>
    </row>
    <row r="51" spans="1:60" x14ac:dyDescent="0.35">
      <c r="A51" s="6">
        <v>40940</v>
      </c>
      <c r="B51" s="3">
        <f t="shared" si="0"/>
        <v>3237</v>
      </c>
      <c r="C51" s="1">
        <v>1077</v>
      </c>
      <c r="D51" s="1">
        <v>375</v>
      </c>
      <c r="E51" s="1">
        <v>167</v>
      </c>
      <c r="F51" s="1">
        <v>284</v>
      </c>
      <c r="G51" s="1">
        <v>24</v>
      </c>
      <c r="H51" s="1">
        <v>71</v>
      </c>
      <c r="I51">
        <v>0</v>
      </c>
      <c r="J51">
        <v>0</v>
      </c>
      <c r="K51" s="1">
        <v>37</v>
      </c>
      <c r="L51" s="1">
        <v>20</v>
      </c>
      <c r="M51" s="1">
        <v>54</v>
      </c>
      <c r="N51" s="1">
        <v>62</v>
      </c>
      <c r="O51">
        <v>0</v>
      </c>
      <c r="P51" s="1">
        <v>7</v>
      </c>
      <c r="Q51">
        <v>0</v>
      </c>
      <c r="R51" s="1">
        <v>47</v>
      </c>
      <c r="S51" s="1">
        <v>94</v>
      </c>
      <c r="T51">
        <v>0</v>
      </c>
      <c r="U51" s="1">
        <v>79</v>
      </c>
      <c r="V51" s="1">
        <v>34</v>
      </c>
      <c r="W51">
        <v>0</v>
      </c>
      <c r="X51" s="1">
        <v>24</v>
      </c>
      <c r="Y51">
        <v>0</v>
      </c>
      <c r="Z51" s="1">
        <v>41</v>
      </c>
      <c r="AA51" s="1">
        <v>5</v>
      </c>
      <c r="AB51">
        <v>0</v>
      </c>
      <c r="AC51" s="1">
        <v>70</v>
      </c>
      <c r="AD51" s="1">
        <v>27</v>
      </c>
      <c r="AE51" s="1">
        <v>56</v>
      </c>
      <c r="AF51" s="1">
        <v>90</v>
      </c>
      <c r="AG51" s="1">
        <v>62</v>
      </c>
      <c r="AH51">
        <v>0</v>
      </c>
      <c r="AI51" s="1">
        <v>0</v>
      </c>
      <c r="AJ51" s="1">
        <v>35</v>
      </c>
      <c r="AK51" s="1">
        <v>0</v>
      </c>
      <c r="AL51">
        <v>0</v>
      </c>
      <c r="AM51" s="1">
        <v>210</v>
      </c>
      <c r="AN51">
        <v>0</v>
      </c>
      <c r="AO51" s="1">
        <v>0</v>
      </c>
      <c r="AP51">
        <v>0</v>
      </c>
      <c r="AQ51" s="1">
        <v>0</v>
      </c>
      <c r="AR51" s="1">
        <v>19</v>
      </c>
      <c r="AS51" s="1">
        <v>0</v>
      </c>
      <c r="AT51" s="1">
        <v>41</v>
      </c>
      <c r="AU51" s="1">
        <v>0</v>
      </c>
      <c r="AV51" s="1">
        <v>7</v>
      </c>
      <c r="AW51" s="1">
        <v>37</v>
      </c>
      <c r="AX51" s="1">
        <v>25</v>
      </c>
      <c r="AY51" s="1">
        <v>0</v>
      </c>
      <c r="AZ51" s="1">
        <v>56</v>
      </c>
      <c r="BA51" s="1"/>
      <c r="BB51" s="1">
        <v>0</v>
      </c>
      <c r="BC51" s="1">
        <v>0</v>
      </c>
      <c r="BD51" s="1">
        <v>0</v>
      </c>
      <c r="BE51" s="1">
        <v>3</v>
      </c>
      <c r="BF51" s="1">
        <v>0</v>
      </c>
      <c r="BG51" s="1">
        <v>0</v>
      </c>
      <c r="BH51" s="1">
        <v>0</v>
      </c>
    </row>
    <row r="52" spans="1:60" x14ac:dyDescent="0.35">
      <c r="A52" s="6">
        <v>40969</v>
      </c>
      <c r="B52" s="3">
        <f t="shared" si="0"/>
        <v>3422</v>
      </c>
      <c r="C52" s="1">
        <v>1037</v>
      </c>
      <c r="D52" s="1">
        <v>375</v>
      </c>
      <c r="E52" s="1">
        <v>333</v>
      </c>
      <c r="F52" s="1">
        <v>323</v>
      </c>
      <c r="G52" s="1">
        <v>47</v>
      </c>
      <c r="H52" s="1">
        <v>69</v>
      </c>
      <c r="I52">
        <v>0</v>
      </c>
      <c r="J52">
        <v>0</v>
      </c>
      <c r="K52" s="1">
        <v>38</v>
      </c>
      <c r="L52" s="1">
        <v>29</v>
      </c>
      <c r="M52" s="1">
        <v>64</v>
      </c>
      <c r="N52" s="1">
        <v>24</v>
      </c>
      <c r="O52">
        <v>0</v>
      </c>
      <c r="P52" s="1">
        <v>36</v>
      </c>
      <c r="Q52">
        <v>0</v>
      </c>
      <c r="R52" s="1">
        <v>76</v>
      </c>
      <c r="S52" s="1">
        <v>75</v>
      </c>
      <c r="T52">
        <v>0</v>
      </c>
      <c r="U52" s="1">
        <v>57</v>
      </c>
      <c r="V52" s="1">
        <v>77</v>
      </c>
      <c r="W52">
        <v>0</v>
      </c>
      <c r="X52" s="1">
        <v>12</v>
      </c>
      <c r="Y52">
        <v>0</v>
      </c>
      <c r="Z52" s="1">
        <v>30</v>
      </c>
      <c r="AA52" s="1">
        <v>3</v>
      </c>
      <c r="AB52">
        <v>0</v>
      </c>
      <c r="AC52" s="1">
        <v>53</v>
      </c>
      <c r="AD52" s="1">
        <v>3</v>
      </c>
      <c r="AE52" s="1">
        <v>63</v>
      </c>
      <c r="AF52" s="1">
        <v>62</v>
      </c>
      <c r="AG52" s="1">
        <v>53</v>
      </c>
      <c r="AH52">
        <v>0</v>
      </c>
      <c r="AI52" s="1">
        <v>0</v>
      </c>
      <c r="AJ52" s="1">
        <v>46</v>
      </c>
      <c r="AK52" s="1">
        <v>0</v>
      </c>
      <c r="AL52">
        <v>0</v>
      </c>
      <c r="AM52" s="1">
        <v>258</v>
      </c>
      <c r="AN52">
        <v>0</v>
      </c>
      <c r="AO52" s="1">
        <v>0</v>
      </c>
      <c r="AP52">
        <v>0</v>
      </c>
      <c r="AQ52" s="1">
        <v>0</v>
      </c>
      <c r="AR52" s="1">
        <v>38</v>
      </c>
      <c r="AS52" s="1">
        <v>0</v>
      </c>
      <c r="AT52" s="1">
        <v>78</v>
      </c>
      <c r="AU52" s="1">
        <v>0</v>
      </c>
      <c r="AV52" s="1">
        <v>5</v>
      </c>
      <c r="AW52" s="1">
        <v>14</v>
      </c>
      <c r="AX52" s="1">
        <v>21</v>
      </c>
      <c r="AY52" s="1">
        <v>0</v>
      </c>
      <c r="AZ52" s="1">
        <v>23</v>
      </c>
      <c r="BA52" s="1"/>
      <c r="BB52" s="1">
        <v>0</v>
      </c>
      <c r="BC52" s="1">
        <v>0</v>
      </c>
      <c r="BD52" s="1">
        <v>0</v>
      </c>
      <c r="BE52" s="1">
        <v>8</v>
      </c>
      <c r="BF52" s="1">
        <v>0</v>
      </c>
      <c r="BG52" s="1">
        <v>0</v>
      </c>
      <c r="BH52" s="1">
        <v>0</v>
      </c>
    </row>
    <row r="53" spans="1:60" x14ac:dyDescent="0.35">
      <c r="A53" s="6">
        <v>41000</v>
      </c>
      <c r="B53" s="3">
        <f t="shared" si="0"/>
        <v>2311</v>
      </c>
      <c r="C53" s="1">
        <v>791</v>
      </c>
      <c r="D53" s="1">
        <v>228</v>
      </c>
      <c r="E53" s="1">
        <v>197</v>
      </c>
      <c r="F53" s="1">
        <v>201</v>
      </c>
      <c r="G53" s="1">
        <v>19</v>
      </c>
      <c r="H53" s="1">
        <v>38</v>
      </c>
      <c r="I53">
        <v>0</v>
      </c>
      <c r="J53">
        <v>0</v>
      </c>
      <c r="K53" s="1">
        <v>18</v>
      </c>
      <c r="L53" s="1">
        <v>19</v>
      </c>
      <c r="M53" s="1">
        <v>35</v>
      </c>
      <c r="N53" s="1">
        <v>14</v>
      </c>
      <c r="O53">
        <v>0</v>
      </c>
      <c r="P53" s="1">
        <v>31</v>
      </c>
      <c r="Q53">
        <v>0</v>
      </c>
      <c r="R53" s="1">
        <v>48</v>
      </c>
      <c r="S53" s="1">
        <v>91</v>
      </c>
      <c r="T53">
        <v>0</v>
      </c>
      <c r="U53" s="1">
        <v>28</v>
      </c>
      <c r="V53" s="1">
        <v>23</v>
      </c>
      <c r="W53">
        <v>0</v>
      </c>
      <c r="X53" s="1">
        <v>2</v>
      </c>
      <c r="Y53">
        <v>0</v>
      </c>
      <c r="Z53" s="1">
        <v>14</v>
      </c>
      <c r="AA53" s="1">
        <v>1</v>
      </c>
      <c r="AB53">
        <v>0</v>
      </c>
      <c r="AC53" s="1">
        <v>71</v>
      </c>
      <c r="AD53" s="1">
        <v>10</v>
      </c>
      <c r="AE53" s="1">
        <v>30</v>
      </c>
      <c r="AF53" s="1">
        <v>45</v>
      </c>
      <c r="AG53" s="1">
        <v>37</v>
      </c>
      <c r="AH53">
        <v>0</v>
      </c>
      <c r="AI53" s="1">
        <v>0</v>
      </c>
      <c r="AJ53" s="1">
        <v>58</v>
      </c>
      <c r="AK53" s="1">
        <v>0</v>
      </c>
      <c r="AL53">
        <v>0</v>
      </c>
      <c r="AM53" s="1">
        <v>145</v>
      </c>
      <c r="AN53">
        <v>0</v>
      </c>
      <c r="AO53" s="1">
        <v>0</v>
      </c>
      <c r="AP53">
        <v>0</v>
      </c>
      <c r="AQ53" s="1">
        <v>0</v>
      </c>
      <c r="AR53" s="1">
        <v>7</v>
      </c>
      <c r="AS53" s="1">
        <v>0</v>
      </c>
      <c r="AT53" s="1">
        <v>53</v>
      </c>
      <c r="AU53" s="1">
        <v>0</v>
      </c>
      <c r="AV53" s="1">
        <v>15</v>
      </c>
      <c r="AW53" s="1">
        <v>11</v>
      </c>
      <c r="AX53" s="1">
        <v>25</v>
      </c>
      <c r="AY53" s="1">
        <v>0</v>
      </c>
      <c r="AZ53" s="1">
        <v>6</v>
      </c>
      <c r="BA53" s="1"/>
      <c r="BB53" s="1">
        <v>0</v>
      </c>
      <c r="BC53" s="1">
        <v>0</v>
      </c>
      <c r="BD53" s="1">
        <v>0</v>
      </c>
      <c r="BE53" s="1">
        <v>5</v>
      </c>
      <c r="BF53" s="1">
        <v>0</v>
      </c>
      <c r="BG53" s="1">
        <v>0</v>
      </c>
      <c r="BH53" s="1">
        <v>0</v>
      </c>
    </row>
    <row r="54" spans="1:60" x14ac:dyDescent="0.35">
      <c r="A54" s="6">
        <v>41030</v>
      </c>
      <c r="B54" s="3">
        <f t="shared" si="0"/>
        <v>3118</v>
      </c>
      <c r="C54" s="1">
        <v>953</v>
      </c>
      <c r="D54" s="1">
        <v>371</v>
      </c>
      <c r="E54" s="1">
        <v>330</v>
      </c>
      <c r="F54" s="1">
        <v>299</v>
      </c>
      <c r="G54" s="1">
        <v>21</v>
      </c>
      <c r="H54" s="1">
        <v>35</v>
      </c>
      <c r="I54">
        <v>0</v>
      </c>
      <c r="J54">
        <v>0</v>
      </c>
      <c r="K54" s="1">
        <v>31</v>
      </c>
      <c r="L54" s="1">
        <v>9</v>
      </c>
      <c r="M54" s="1">
        <v>50</v>
      </c>
      <c r="N54" s="1">
        <v>38</v>
      </c>
      <c r="O54">
        <v>0</v>
      </c>
      <c r="P54" s="1">
        <v>22</v>
      </c>
      <c r="Q54">
        <v>0</v>
      </c>
      <c r="R54" s="1">
        <v>52</v>
      </c>
      <c r="S54" s="1">
        <v>133</v>
      </c>
      <c r="T54">
        <v>0</v>
      </c>
      <c r="U54" s="1">
        <v>72</v>
      </c>
      <c r="V54" s="1">
        <v>71</v>
      </c>
      <c r="W54">
        <v>0</v>
      </c>
      <c r="X54" s="1">
        <v>11</v>
      </c>
      <c r="Y54">
        <v>0</v>
      </c>
      <c r="Z54" s="1">
        <v>25</v>
      </c>
      <c r="AA54" s="1">
        <v>5</v>
      </c>
      <c r="AB54">
        <v>0</v>
      </c>
      <c r="AC54" s="1">
        <v>82</v>
      </c>
      <c r="AD54" s="1">
        <v>26</v>
      </c>
      <c r="AE54" s="1">
        <v>73</v>
      </c>
      <c r="AF54" s="1">
        <v>33</v>
      </c>
      <c r="AG54" s="1">
        <v>60</v>
      </c>
      <c r="AH54">
        <v>0</v>
      </c>
      <c r="AI54" s="1">
        <v>0</v>
      </c>
      <c r="AJ54" s="1">
        <v>42</v>
      </c>
      <c r="AK54" s="1">
        <v>0</v>
      </c>
      <c r="AL54">
        <v>0</v>
      </c>
      <c r="AM54" s="1">
        <v>161</v>
      </c>
      <c r="AN54">
        <v>0</v>
      </c>
      <c r="AO54" s="1">
        <v>0</v>
      </c>
      <c r="AP54">
        <v>0</v>
      </c>
      <c r="AQ54" s="1">
        <v>0</v>
      </c>
      <c r="AR54" s="1">
        <v>10</v>
      </c>
      <c r="AS54" s="1">
        <v>0</v>
      </c>
      <c r="AT54" s="1">
        <v>53</v>
      </c>
      <c r="AU54" s="1">
        <v>0</v>
      </c>
      <c r="AV54" s="1">
        <v>7</v>
      </c>
      <c r="AW54" s="1">
        <v>8</v>
      </c>
      <c r="AX54" s="1">
        <v>25</v>
      </c>
      <c r="AY54" s="1">
        <v>0</v>
      </c>
      <c r="AZ54" s="1">
        <v>10</v>
      </c>
      <c r="BA54" s="1"/>
      <c r="BB54" s="1">
        <v>0</v>
      </c>
      <c r="BC54" s="1">
        <v>0</v>
      </c>
      <c r="BD54" s="1">
        <v>0</v>
      </c>
      <c r="BE54" s="1">
        <v>2</v>
      </c>
      <c r="BF54" s="1">
        <v>0</v>
      </c>
      <c r="BG54" s="1">
        <v>0</v>
      </c>
      <c r="BH54" s="1">
        <v>0</v>
      </c>
    </row>
    <row r="55" spans="1:60" x14ac:dyDescent="0.35">
      <c r="A55" s="6">
        <v>41061</v>
      </c>
      <c r="B55" s="3">
        <f t="shared" si="0"/>
        <v>3606</v>
      </c>
      <c r="C55" s="1">
        <v>939</v>
      </c>
      <c r="D55" s="1">
        <v>335</v>
      </c>
      <c r="E55" s="1">
        <v>233</v>
      </c>
      <c r="F55" s="1">
        <v>306</v>
      </c>
      <c r="G55" s="1">
        <v>22</v>
      </c>
      <c r="H55" s="1">
        <v>794</v>
      </c>
      <c r="I55">
        <v>0</v>
      </c>
      <c r="J55">
        <v>0</v>
      </c>
      <c r="K55" s="1">
        <v>36</v>
      </c>
      <c r="L55" s="1">
        <v>20</v>
      </c>
      <c r="M55" s="1">
        <v>37</v>
      </c>
      <c r="N55" s="1">
        <v>23</v>
      </c>
      <c r="O55">
        <v>0</v>
      </c>
      <c r="P55" s="1">
        <v>32</v>
      </c>
      <c r="Q55">
        <v>0</v>
      </c>
      <c r="R55" s="1">
        <v>86</v>
      </c>
      <c r="S55" s="1">
        <v>105</v>
      </c>
      <c r="T55">
        <v>0</v>
      </c>
      <c r="U55" s="1">
        <v>54</v>
      </c>
      <c r="V55" s="1">
        <v>47</v>
      </c>
      <c r="W55" s="1">
        <v>19</v>
      </c>
      <c r="X55" s="1">
        <v>2</v>
      </c>
      <c r="Y55">
        <v>0</v>
      </c>
      <c r="Z55" s="1">
        <v>15</v>
      </c>
      <c r="AA55" s="1">
        <v>4</v>
      </c>
      <c r="AB55">
        <v>0</v>
      </c>
      <c r="AC55" s="1">
        <v>58</v>
      </c>
      <c r="AD55" s="1">
        <v>18</v>
      </c>
      <c r="AE55" s="1">
        <v>43</v>
      </c>
      <c r="AF55" s="1">
        <v>62</v>
      </c>
      <c r="AG55" s="1">
        <v>38</v>
      </c>
      <c r="AH55">
        <v>0</v>
      </c>
      <c r="AI55" s="1">
        <v>0</v>
      </c>
      <c r="AJ55" s="1">
        <v>33</v>
      </c>
      <c r="AK55" s="1">
        <v>0</v>
      </c>
      <c r="AL55">
        <v>0</v>
      </c>
      <c r="AM55" s="1">
        <v>108</v>
      </c>
      <c r="AN55">
        <v>0</v>
      </c>
      <c r="AO55" s="1">
        <v>0</v>
      </c>
      <c r="AP55">
        <v>0</v>
      </c>
      <c r="AQ55" s="1">
        <v>0</v>
      </c>
      <c r="AR55" s="1">
        <v>26</v>
      </c>
      <c r="AS55" s="1">
        <v>0</v>
      </c>
      <c r="AT55" s="1">
        <v>33</v>
      </c>
      <c r="AU55" s="1">
        <v>0</v>
      </c>
      <c r="AV55" s="1">
        <v>11</v>
      </c>
      <c r="AW55" s="1">
        <v>33</v>
      </c>
      <c r="AX55" s="1">
        <v>30</v>
      </c>
      <c r="AY55" s="1">
        <v>0</v>
      </c>
      <c r="AZ55" s="1">
        <v>4</v>
      </c>
      <c r="BA55" s="1"/>
      <c r="BB55" s="1">
        <v>0</v>
      </c>
      <c r="BC55" s="1">
        <v>0</v>
      </c>
      <c r="BD55" s="1">
        <v>0</v>
      </c>
      <c r="BE55" s="1">
        <v>4</v>
      </c>
      <c r="BF55" s="1">
        <v>0</v>
      </c>
      <c r="BG55" s="1">
        <v>0</v>
      </c>
      <c r="BH55" s="1">
        <v>0</v>
      </c>
    </row>
    <row r="56" spans="1:60" x14ac:dyDescent="0.35">
      <c r="A56" s="6">
        <v>41091</v>
      </c>
      <c r="B56" s="3">
        <f t="shared" si="0"/>
        <v>3472</v>
      </c>
      <c r="C56" s="1">
        <v>1257</v>
      </c>
      <c r="D56" s="1">
        <v>284</v>
      </c>
      <c r="E56" s="1">
        <v>362</v>
      </c>
      <c r="F56" s="1">
        <v>291</v>
      </c>
      <c r="G56" s="1">
        <v>12</v>
      </c>
      <c r="H56" s="1">
        <v>187</v>
      </c>
      <c r="I56">
        <v>0</v>
      </c>
      <c r="J56">
        <v>0</v>
      </c>
      <c r="K56" s="1">
        <v>23</v>
      </c>
      <c r="L56" s="1">
        <v>15</v>
      </c>
      <c r="M56" s="1">
        <v>62</v>
      </c>
      <c r="N56" s="1">
        <v>33</v>
      </c>
      <c r="O56">
        <v>0</v>
      </c>
      <c r="P56" s="1">
        <v>32</v>
      </c>
      <c r="Q56">
        <v>0</v>
      </c>
      <c r="R56" s="1">
        <v>32</v>
      </c>
      <c r="S56" s="1">
        <v>132</v>
      </c>
      <c r="T56">
        <v>0</v>
      </c>
      <c r="U56" s="1">
        <v>112</v>
      </c>
      <c r="V56" s="1">
        <v>51</v>
      </c>
      <c r="W56" s="1">
        <v>23</v>
      </c>
      <c r="X56" s="1">
        <v>7</v>
      </c>
      <c r="Y56">
        <v>0</v>
      </c>
      <c r="Z56" s="1">
        <v>15</v>
      </c>
      <c r="AA56" s="1">
        <v>6</v>
      </c>
      <c r="AB56">
        <v>0</v>
      </c>
      <c r="AC56" s="1">
        <v>38</v>
      </c>
      <c r="AD56" s="1">
        <v>8</v>
      </c>
      <c r="AE56" s="1">
        <v>62</v>
      </c>
      <c r="AF56" s="1">
        <v>108</v>
      </c>
      <c r="AG56" s="1">
        <v>47</v>
      </c>
      <c r="AH56">
        <v>0</v>
      </c>
      <c r="AI56" s="1">
        <v>0</v>
      </c>
      <c r="AJ56" s="1">
        <v>21</v>
      </c>
      <c r="AK56" s="1">
        <v>0</v>
      </c>
      <c r="AL56">
        <v>0</v>
      </c>
      <c r="AM56" s="1">
        <v>147</v>
      </c>
      <c r="AN56">
        <v>0</v>
      </c>
      <c r="AO56" s="1">
        <v>0</v>
      </c>
      <c r="AP56">
        <v>0</v>
      </c>
      <c r="AQ56" s="1">
        <v>0</v>
      </c>
      <c r="AR56" s="1">
        <v>12</v>
      </c>
      <c r="AS56" s="1">
        <v>0</v>
      </c>
      <c r="AT56" s="1">
        <v>43</v>
      </c>
      <c r="AU56" s="1">
        <v>0</v>
      </c>
      <c r="AV56" s="1">
        <v>9</v>
      </c>
      <c r="AW56" s="1">
        <v>11</v>
      </c>
      <c r="AX56" s="1">
        <v>15</v>
      </c>
      <c r="AY56" s="1">
        <v>0</v>
      </c>
      <c r="AZ56" s="1">
        <v>15</v>
      </c>
      <c r="BA56" s="1"/>
      <c r="BB56" s="1">
        <v>0</v>
      </c>
      <c r="BC56" s="1">
        <v>0</v>
      </c>
      <c r="BD56" s="1">
        <v>0</v>
      </c>
      <c r="BE56" s="1">
        <v>2</v>
      </c>
      <c r="BF56" s="1">
        <v>0</v>
      </c>
      <c r="BG56" s="1">
        <v>0</v>
      </c>
      <c r="BH56" s="1">
        <v>0</v>
      </c>
    </row>
    <row r="57" spans="1:60" x14ac:dyDescent="0.35">
      <c r="A57" s="6">
        <v>41122</v>
      </c>
      <c r="B57" s="3">
        <f t="shared" si="0"/>
        <v>3164</v>
      </c>
      <c r="C57" s="1">
        <v>1039</v>
      </c>
      <c r="D57" s="1">
        <v>284</v>
      </c>
      <c r="E57" s="1">
        <v>212</v>
      </c>
      <c r="F57" s="1">
        <v>283</v>
      </c>
      <c r="G57" s="1">
        <v>16</v>
      </c>
      <c r="H57" s="1">
        <v>116</v>
      </c>
      <c r="I57">
        <v>0</v>
      </c>
      <c r="J57">
        <v>0</v>
      </c>
      <c r="K57" s="1">
        <v>39</v>
      </c>
      <c r="L57" s="1">
        <v>12</v>
      </c>
      <c r="M57" s="1">
        <v>72</v>
      </c>
      <c r="N57" s="1">
        <v>40</v>
      </c>
      <c r="O57">
        <v>0</v>
      </c>
      <c r="P57" s="1">
        <v>31</v>
      </c>
      <c r="Q57">
        <v>0</v>
      </c>
      <c r="R57" s="1">
        <v>41</v>
      </c>
      <c r="S57" s="1">
        <v>82</v>
      </c>
      <c r="T57">
        <v>0</v>
      </c>
      <c r="U57" s="1">
        <v>139</v>
      </c>
      <c r="V57" s="1">
        <v>41</v>
      </c>
      <c r="W57" s="1">
        <v>4</v>
      </c>
      <c r="X57" s="1">
        <v>5</v>
      </c>
      <c r="Y57">
        <v>0</v>
      </c>
      <c r="Z57" s="1">
        <v>19</v>
      </c>
      <c r="AA57" s="1">
        <v>26</v>
      </c>
      <c r="AB57">
        <v>0</v>
      </c>
      <c r="AC57" s="1">
        <v>48</v>
      </c>
      <c r="AD57" s="1">
        <v>15</v>
      </c>
      <c r="AE57" s="1">
        <v>32</v>
      </c>
      <c r="AF57" s="1">
        <v>292</v>
      </c>
      <c r="AG57" s="1">
        <v>32</v>
      </c>
      <c r="AH57">
        <v>0</v>
      </c>
      <c r="AI57" s="1">
        <v>0</v>
      </c>
      <c r="AJ57" s="1">
        <v>10</v>
      </c>
      <c r="AK57" s="1">
        <v>0</v>
      </c>
      <c r="AL57">
        <v>0</v>
      </c>
      <c r="AM57" s="1">
        <v>119</v>
      </c>
      <c r="AN57">
        <v>0</v>
      </c>
      <c r="AO57" s="1">
        <v>0</v>
      </c>
      <c r="AP57">
        <v>0</v>
      </c>
      <c r="AQ57" s="1">
        <v>0</v>
      </c>
      <c r="AR57" s="1">
        <v>6</v>
      </c>
      <c r="AS57" s="1">
        <v>0</v>
      </c>
      <c r="AT57" s="1">
        <v>54</v>
      </c>
      <c r="AU57" s="1">
        <v>0</v>
      </c>
      <c r="AV57" s="1">
        <v>17</v>
      </c>
      <c r="AW57" s="1">
        <v>6</v>
      </c>
      <c r="AX57" s="1">
        <v>18</v>
      </c>
      <c r="AY57" s="1">
        <v>0</v>
      </c>
      <c r="AZ57" s="1">
        <v>14</v>
      </c>
      <c r="BA57" s="1"/>
      <c r="BB57" s="1">
        <v>0</v>
      </c>
      <c r="BC57" s="1">
        <v>0</v>
      </c>
      <c r="BD57" s="1">
        <v>0</v>
      </c>
      <c r="BE57" s="1">
        <v>5</v>
      </c>
      <c r="BF57" s="1">
        <v>0</v>
      </c>
      <c r="BG57" s="1">
        <v>0</v>
      </c>
      <c r="BH57" s="1">
        <v>0</v>
      </c>
    </row>
    <row r="58" spans="1:60" x14ac:dyDescent="0.35">
      <c r="A58" s="6">
        <v>41153</v>
      </c>
      <c r="B58" s="3">
        <f t="shared" si="0"/>
        <v>3535</v>
      </c>
      <c r="C58" s="1">
        <v>1426</v>
      </c>
      <c r="D58" s="1">
        <v>334</v>
      </c>
      <c r="E58" s="1">
        <v>180</v>
      </c>
      <c r="F58" s="1">
        <v>338</v>
      </c>
      <c r="G58" s="1">
        <v>29</v>
      </c>
      <c r="H58" s="1">
        <v>107</v>
      </c>
      <c r="I58">
        <v>0</v>
      </c>
      <c r="J58">
        <v>0</v>
      </c>
      <c r="K58" s="1">
        <v>33</v>
      </c>
      <c r="L58" s="1">
        <v>15</v>
      </c>
      <c r="M58" s="1">
        <v>96</v>
      </c>
      <c r="N58" s="1">
        <v>21</v>
      </c>
      <c r="O58">
        <v>0</v>
      </c>
      <c r="P58" s="1">
        <v>76</v>
      </c>
      <c r="Q58">
        <v>0</v>
      </c>
      <c r="R58" s="1">
        <v>30</v>
      </c>
      <c r="S58" s="1">
        <v>81</v>
      </c>
      <c r="T58">
        <v>0</v>
      </c>
      <c r="U58" s="1">
        <v>127</v>
      </c>
      <c r="V58" s="1">
        <v>49</v>
      </c>
      <c r="W58" s="1">
        <v>3</v>
      </c>
      <c r="X58" s="1">
        <v>2</v>
      </c>
      <c r="Y58">
        <v>0</v>
      </c>
      <c r="Z58" s="1">
        <v>8</v>
      </c>
      <c r="AA58" s="1">
        <v>18</v>
      </c>
      <c r="AB58">
        <v>0</v>
      </c>
      <c r="AC58" s="1">
        <v>33</v>
      </c>
      <c r="AD58" s="1">
        <v>19</v>
      </c>
      <c r="AE58" s="1">
        <v>16</v>
      </c>
      <c r="AF58" s="1">
        <v>185</v>
      </c>
      <c r="AG58" s="1">
        <v>28</v>
      </c>
      <c r="AH58">
        <v>0</v>
      </c>
      <c r="AI58" s="1">
        <v>0</v>
      </c>
      <c r="AJ58" s="1">
        <v>17</v>
      </c>
      <c r="AK58" s="1">
        <v>0</v>
      </c>
      <c r="AL58">
        <v>0</v>
      </c>
      <c r="AM58" s="1">
        <v>116</v>
      </c>
      <c r="AN58">
        <v>0</v>
      </c>
      <c r="AO58" s="1">
        <v>0</v>
      </c>
      <c r="AP58">
        <v>0</v>
      </c>
      <c r="AQ58" s="1">
        <v>0</v>
      </c>
      <c r="AR58" s="1">
        <v>3</v>
      </c>
      <c r="AS58" s="1">
        <v>0</v>
      </c>
      <c r="AT58" s="1">
        <v>61</v>
      </c>
      <c r="AU58" s="1">
        <v>0</v>
      </c>
      <c r="AV58" s="1">
        <v>33</v>
      </c>
      <c r="AW58" s="1">
        <v>24</v>
      </c>
      <c r="AX58" s="1">
        <v>21</v>
      </c>
      <c r="AY58" s="1">
        <v>0</v>
      </c>
      <c r="AZ58" s="1">
        <v>6</v>
      </c>
      <c r="BA58" s="1"/>
      <c r="BB58" s="1">
        <v>0</v>
      </c>
      <c r="BC58" s="1">
        <v>0</v>
      </c>
      <c r="BD58" s="1">
        <v>0</v>
      </c>
      <c r="BE58" s="1">
        <v>2</v>
      </c>
      <c r="BF58" s="1">
        <v>0</v>
      </c>
      <c r="BG58" s="1">
        <v>0</v>
      </c>
      <c r="BH58" s="1">
        <v>0</v>
      </c>
    </row>
    <row r="59" spans="1:60" x14ac:dyDescent="0.35">
      <c r="A59" s="6">
        <v>41183</v>
      </c>
      <c r="B59" s="3">
        <f t="shared" si="0"/>
        <v>3440</v>
      </c>
      <c r="C59" s="1">
        <v>1415</v>
      </c>
      <c r="D59" s="1">
        <v>275</v>
      </c>
      <c r="E59" s="1">
        <v>198</v>
      </c>
      <c r="F59" s="1">
        <v>349</v>
      </c>
      <c r="G59" s="1">
        <v>21</v>
      </c>
      <c r="H59" s="1">
        <v>130</v>
      </c>
      <c r="I59">
        <v>0</v>
      </c>
      <c r="J59">
        <v>0</v>
      </c>
      <c r="K59" s="1">
        <v>36</v>
      </c>
      <c r="L59" s="1">
        <v>26</v>
      </c>
      <c r="M59" s="1">
        <v>37</v>
      </c>
      <c r="N59" s="1">
        <v>14</v>
      </c>
      <c r="O59">
        <v>0</v>
      </c>
      <c r="P59" s="1">
        <v>69</v>
      </c>
      <c r="Q59">
        <v>0</v>
      </c>
      <c r="R59" s="1">
        <v>86</v>
      </c>
      <c r="S59" s="1">
        <v>57</v>
      </c>
      <c r="T59">
        <v>0</v>
      </c>
      <c r="U59" s="1">
        <v>104</v>
      </c>
      <c r="V59" s="1">
        <v>57</v>
      </c>
      <c r="W59" s="1">
        <v>13</v>
      </c>
      <c r="X59" s="1">
        <v>8</v>
      </c>
      <c r="Y59">
        <v>0</v>
      </c>
      <c r="Z59" s="1">
        <v>29</v>
      </c>
      <c r="AA59" s="1">
        <v>5</v>
      </c>
      <c r="AB59">
        <v>0</v>
      </c>
      <c r="AC59" s="1">
        <v>74</v>
      </c>
      <c r="AD59" s="1">
        <v>9</v>
      </c>
      <c r="AE59" s="1">
        <v>28</v>
      </c>
      <c r="AF59" s="1">
        <v>50</v>
      </c>
      <c r="AG59" s="1">
        <v>50</v>
      </c>
      <c r="AH59">
        <v>0</v>
      </c>
      <c r="AI59" s="1">
        <v>0</v>
      </c>
      <c r="AJ59" s="1">
        <v>32</v>
      </c>
      <c r="AK59" s="1">
        <v>0</v>
      </c>
      <c r="AL59">
        <v>0</v>
      </c>
      <c r="AM59" s="1">
        <v>117</v>
      </c>
      <c r="AN59">
        <v>0</v>
      </c>
      <c r="AO59" s="1">
        <v>0</v>
      </c>
      <c r="AP59">
        <v>0</v>
      </c>
      <c r="AQ59" s="1">
        <v>0</v>
      </c>
      <c r="AR59" s="1">
        <v>13</v>
      </c>
      <c r="AS59" s="1">
        <v>0</v>
      </c>
      <c r="AT59" s="1">
        <v>75</v>
      </c>
      <c r="AU59" s="1">
        <v>0</v>
      </c>
      <c r="AV59" s="1">
        <v>3</v>
      </c>
      <c r="AW59" s="1">
        <v>19</v>
      </c>
      <c r="AX59" s="1">
        <v>6</v>
      </c>
      <c r="AY59" s="1">
        <v>0</v>
      </c>
      <c r="AZ59" s="1">
        <v>35</v>
      </c>
      <c r="BA59" s="1"/>
      <c r="BB59" s="1">
        <v>0</v>
      </c>
      <c r="BC59" s="1">
        <v>0</v>
      </c>
      <c r="BD59" s="1">
        <v>0</v>
      </c>
      <c r="BE59" s="1">
        <v>8</v>
      </c>
      <c r="BF59" s="1">
        <v>0</v>
      </c>
      <c r="BG59" s="1">
        <v>0</v>
      </c>
      <c r="BH59" s="1">
        <v>0</v>
      </c>
    </row>
    <row r="60" spans="1:60" x14ac:dyDescent="0.35">
      <c r="A60" s="6">
        <v>41214</v>
      </c>
      <c r="B60" s="3">
        <f t="shared" si="0"/>
        <v>3970</v>
      </c>
      <c r="C60" s="1">
        <v>1691</v>
      </c>
      <c r="D60" s="1">
        <v>315</v>
      </c>
      <c r="E60" s="1">
        <v>231</v>
      </c>
      <c r="F60" s="1">
        <v>374</v>
      </c>
      <c r="G60" s="1">
        <v>20</v>
      </c>
      <c r="H60" s="1">
        <v>48</v>
      </c>
      <c r="I60">
        <v>0</v>
      </c>
      <c r="J60">
        <v>0</v>
      </c>
      <c r="K60" s="1">
        <v>51</v>
      </c>
      <c r="L60" s="1">
        <v>22</v>
      </c>
      <c r="M60" s="1">
        <v>54</v>
      </c>
      <c r="N60" s="1">
        <v>37</v>
      </c>
      <c r="O60">
        <v>0</v>
      </c>
      <c r="P60" s="1">
        <v>93</v>
      </c>
      <c r="Q60">
        <v>0</v>
      </c>
      <c r="R60" s="1">
        <v>86</v>
      </c>
      <c r="S60" s="1">
        <v>63</v>
      </c>
      <c r="T60">
        <v>0</v>
      </c>
      <c r="U60" s="1">
        <v>126</v>
      </c>
      <c r="V60" s="1">
        <v>62</v>
      </c>
      <c r="W60" s="1">
        <v>32</v>
      </c>
      <c r="X60" s="1">
        <v>7</v>
      </c>
      <c r="Y60">
        <v>0</v>
      </c>
      <c r="Z60" s="1">
        <v>32</v>
      </c>
      <c r="AA60" s="1">
        <v>4</v>
      </c>
      <c r="AB60">
        <v>0</v>
      </c>
      <c r="AC60" s="1">
        <v>33</v>
      </c>
      <c r="AD60" s="1">
        <v>5</v>
      </c>
      <c r="AE60" s="1">
        <v>64</v>
      </c>
      <c r="AF60" s="1">
        <v>120</v>
      </c>
      <c r="AG60" s="1">
        <v>69</v>
      </c>
      <c r="AH60">
        <v>0</v>
      </c>
      <c r="AI60" s="1">
        <v>0</v>
      </c>
      <c r="AJ60" s="1">
        <v>11</v>
      </c>
      <c r="AK60" s="1">
        <v>0</v>
      </c>
      <c r="AL60">
        <v>0</v>
      </c>
      <c r="AM60" s="1">
        <v>102</v>
      </c>
      <c r="AN60">
        <v>0</v>
      </c>
      <c r="AO60" s="1">
        <v>0</v>
      </c>
      <c r="AP60">
        <v>0</v>
      </c>
      <c r="AQ60" s="1">
        <v>0</v>
      </c>
      <c r="AR60" s="1">
        <v>44</v>
      </c>
      <c r="AS60" s="1">
        <v>0</v>
      </c>
      <c r="AT60" s="1">
        <v>75</v>
      </c>
      <c r="AU60" s="1">
        <v>0</v>
      </c>
      <c r="AV60" s="1">
        <v>23</v>
      </c>
      <c r="AW60" s="1">
        <v>28</v>
      </c>
      <c r="AX60" s="1">
        <v>18</v>
      </c>
      <c r="AY60" s="1">
        <v>0</v>
      </c>
      <c r="AZ60" s="1">
        <v>30</v>
      </c>
      <c r="BA60" s="1"/>
      <c r="BB60" s="1">
        <v>0</v>
      </c>
      <c r="BC60" s="1">
        <v>0</v>
      </c>
      <c r="BD60" s="1">
        <v>0</v>
      </c>
      <c r="BE60" s="1">
        <v>5</v>
      </c>
      <c r="BF60" s="1">
        <v>0</v>
      </c>
      <c r="BG60" s="1">
        <v>0</v>
      </c>
      <c r="BH60" s="1">
        <v>0</v>
      </c>
    </row>
    <row r="61" spans="1:60" x14ac:dyDescent="0.35">
      <c r="A61" s="6">
        <v>41244</v>
      </c>
      <c r="B61" s="3">
        <f t="shared" si="0"/>
        <v>5162</v>
      </c>
      <c r="C61" s="1">
        <v>1979</v>
      </c>
      <c r="D61" s="1">
        <v>600</v>
      </c>
      <c r="E61" s="1">
        <v>132</v>
      </c>
      <c r="F61" s="1">
        <v>440</v>
      </c>
      <c r="G61" s="1">
        <v>20</v>
      </c>
      <c r="H61" s="1">
        <v>221</v>
      </c>
      <c r="I61">
        <v>0</v>
      </c>
      <c r="J61">
        <v>0</v>
      </c>
      <c r="K61" s="1">
        <v>32</v>
      </c>
      <c r="L61" s="1">
        <v>53</v>
      </c>
      <c r="M61" s="1">
        <v>40</v>
      </c>
      <c r="N61" s="1">
        <v>20</v>
      </c>
      <c r="O61">
        <v>0</v>
      </c>
      <c r="P61" s="1">
        <v>48</v>
      </c>
      <c r="Q61">
        <v>0</v>
      </c>
      <c r="R61" s="1">
        <v>97</v>
      </c>
      <c r="S61" s="1">
        <v>69</v>
      </c>
      <c r="T61">
        <v>0</v>
      </c>
      <c r="U61" s="1">
        <v>238</v>
      </c>
      <c r="V61" s="1">
        <v>134</v>
      </c>
      <c r="W61" s="1">
        <v>117</v>
      </c>
      <c r="X61" s="1">
        <v>27</v>
      </c>
      <c r="Y61">
        <v>0</v>
      </c>
      <c r="Z61" s="1">
        <v>22</v>
      </c>
      <c r="AA61" s="1">
        <v>55</v>
      </c>
      <c r="AB61">
        <v>0</v>
      </c>
      <c r="AC61" s="1">
        <v>35</v>
      </c>
      <c r="AD61" s="1">
        <v>4</v>
      </c>
      <c r="AE61" s="1">
        <v>36</v>
      </c>
      <c r="AF61" s="1">
        <v>75</v>
      </c>
      <c r="AG61" s="1">
        <v>41</v>
      </c>
      <c r="AH61">
        <v>0</v>
      </c>
      <c r="AI61" s="1">
        <v>0</v>
      </c>
      <c r="AJ61" s="1">
        <v>132</v>
      </c>
      <c r="AK61" s="1">
        <v>0</v>
      </c>
      <c r="AL61">
        <v>0</v>
      </c>
      <c r="AM61" s="1">
        <v>241</v>
      </c>
      <c r="AN61">
        <v>0</v>
      </c>
      <c r="AO61" s="1">
        <v>0</v>
      </c>
      <c r="AP61">
        <v>0</v>
      </c>
      <c r="AQ61" s="1">
        <v>0</v>
      </c>
      <c r="AR61" s="1">
        <v>36</v>
      </c>
      <c r="AS61" s="1">
        <v>0</v>
      </c>
      <c r="AT61" s="1">
        <v>63</v>
      </c>
      <c r="AU61" s="1">
        <v>0</v>
      </c>
      <c r="AV61" s="1">
        <v>57</v>
      </c>
      <c r="AW61" s="1">
        <v>31</v>
      </c>
      <c r="AX61" s="1">
        <v>13</v>
      </c>
      <c r="AY61" s="1">
        <v>0</v>
      </c>
      <c r="AZ61" s="1">
        <v>54</v>
      </c>
      <c r="BA61" s="1"/>
      <c r="BB61" s="1">
        <v>0</v>
      </c>
      <c r="BC61" s="1">
        <v>0</v>
      </c>
      <c r="BD61" s="1">
        <v>0</v>
      </c>
      <c r="BE61" s="1">
        <v>5</v>
      </c>
      <c r="BF61" s="1">
        <v>0</v>
      </c>
      <c r="BG61" s="1">
        <v>0</v>
      </c>
      <c r="BH61" s="1">
        <v>0</v>
      </c>
    </row>
    <row r="62" spans="1:60" x14ac:dyDescent="0.35">
      <c r="A62" s="6">
        <v>41275</v>
      </c>
      <c r="B62" s="3">
        <f t="shared" si="0"/>
        <v>11586</v>
      </c>
      <c r="C62" s="1">
        <v>4745</v>
      </c>
      <c r="D62" s="1">
        <v>1580</v>
      </c>
      <c r="E62" s="1">
        <v>505</v>
      </c>
      <c r="F62" s="1">
        <v>858</v>
      </c>
      <c r="G62" s="1">
        <v>78</v>
      </c>
      <c r="H62" s="1">
        <v>591</v>
      </c>
      <c r="I62">
        <v>0</v>
      </c>
      <c r="J62">
        <v>0</v>
      </c>
      <c r="K62" s="1">
        <v>97</v>
      </c>
      <c r="L62" s="1">
        <v>42</v>
      </c>
      <c r="M62" s="1">
        <v>61</v>
      </c>
      <c r="N62" s="1">
        <v>46</v>
      </c>
      <c r="O62">
        <v>0</v>
      </c>
      <c r="P62" s="1">
        <v>159</v>
      </c>
      <c r="Q62">
        <v>0</v>
      </c>
      <c r="R62" s="1">
        <v>137</v>
      </c>
      <c r="S62" s="1">
        <v>113</v>
      </c>
      <c r="T62">
        <v>0</v>
      </c>
      <c r="U62" s="1">
        <v>598</v>
      </c>
      <c r="V62" s="1">
        <v>291</v>
      </c>
      <c r="W62" s="1">
        <v>246</v>
      </c>
      <c r="X62" s="1">
        <v>9</v>
      </c>
      <c r="Y62">
        <v>0</v>
      </c>
      <c r="Z62" s="1">
        <v>60</v>
      </c>
      <c r="AA62" s="1">
        <v>10</v>
      </c>
      <c r="AB62">
        <v>0</v>
      </c>
      <c r="AC62" s="1">
        <v>130</v>
      </c>
      <c r="AD62" s="1">
        <v>27</v>
      </c>
      <c r="AE62" s="1">
        <v>70</v>
      </c>
      <c r="AF62" s="1">
        <v>120</v>
      </c>
      <c r="AG62" s="1">
        <v>98</v>
      </c>
      <c r="AH62">
        <v>0</v>
      </c>
      <c r="AI62" s="1">
        <v>0</v>
      </c>
      <c r="AJ62" s="1">
        <v>222</v>
      </c>
      <c r="AK62" s="1">
        <v>0</v>
      </c>
      <c r="AL62">
        <v>0</v>
      </c>
      <c r="AM62" s="1">
        <v>461</v>
      </c>
      <c r="AN62">
        <v>0</v>
      </c>
      <c r="AO62" s="1">
        <v>0</v>
      </c>
      <c r="AP62">
        <v>0</v>
      </c>
      <c r="AQ62" s="1">
        <v>0</v>
      </c>
      <c r="AR62" s="1">
        <v>14</v>
      </c>
      <c r="AS62" s="1">
        <v>0</v>
      </c>
      <c r="AT62" s="1">
        <v>88</v>
      </c>
      <c r="AU62" s="1">
        <v>0</v>
      </c>
      <c r="AV62" s="1">
        <v>36</v>
      </c>
      <c r="AW62" s="1">
        <v>26</v>
      </c>
      <c r="AX62" s="1">
        <v>31</v>
      </c>
      <c r="AY62" s="1">
        <v>0</v>
      </c>
      <c r="AZ62" s="1">
        <v>37</v>
      </c>
      <c r="BA62" s="1"/>
      <c r="BB62" s="1">
        <v>0</v>
      </c>
      <c r="BC62" s="1">
        <v>0</v>
      </c>
      <c r="BD62" s="1">
        <v>0</v>
      </c>
      <c r="BE62" s="1">
        <v>9</v>
      </c>
      <c r="BF62" s="1">
        <v>0</v>
      </c>
      <c r="BG62" s="1">
        <v>0</v>
      </c>
      <c r="BH62" s="1">
        <v>0</v>
      </c>
    </row>
    <row r="63" spans="1:60" x14ac:dyDescent="0.35">
      <c r="A63" s="6">
        <v>41306</v>
      </c>
      <c r="B63" s="3">
        <f t="shared" si="0"/>
        <v>10473</v>
      </c>
      <c r="C63" s="1">
        <v>3956</v>
      </c>
      <c r="D63" s="1">
        <v>1278</v>
      </c>
      <c r="E63" s="1">
        <v>532</v>
      </c>
      <c r="F63" s="1">
        <v>698</v>
      </c>
      <c r="G63" s="1">
        <v>51</v>
      </c>
      <c r="H63" s="1">
        <v>493</v>
      </c>
      <c r="I63">
        <v>0</v>
      </c>
      <c r="J63">
        <v>0</v>
      </c>
      <c r="K63" s="1">
        <v>77</v>
      </c>
      <c r="L63" s="1">
        <v>74</v>
      </c>
      <c r="M63" s="1">
        <v>52</v>
      </c>
      <c r="N63" s="1">
        <v>20</v>
      </c>
      <c r="O63">
        <v>0</v>
      </c>
      <c r="P63" s="1">
        <v>282</v>
      </c>
      <c r="Q63">
        <v>0</v>
      </c>
      <c r="R63" s="1">
        <v>99</v>
      </c>
      <c r="S63" s="1">
        <v>117</v>
      </c>
      <c r="T63" s="1">
        <v>65</v>
      </c>
      <c r="U63" s="1">
        <v>484</v>
      </c>
      <c r="V63" s="1">
        <v>309</v>
      </c>
      <c r="W63" s="1">
        <v>190</v>
      </c>
      <c r="X63" s="1">
        <v>12</v>
      </c>
      <c r="Y63">
        <v>0</v>
      </c>
      <c r="Z63" s="1">
        <v>228</v>
      </c>
      <c r="AA63" s="1">
        <v>9</v>
      </c>
      <c r="AB63">
        <v>0</v>
      </c>
      <c r="AC63" s="1">
        <v>109</v>
      </c>
      <c r="AD63" s="1">
        <v>14</v>
      </c>
      <c r="AE63" s="1">
        <v>55</v>
      </c>
      <c r="AF63" s="1">
        <v>261</v>
      </c>
      <c r="AG63" s="1">
        <v>72</v>
      </c>
      <c r="AH63">
        <v>0</v>
      </c>
      <c r="AI63" s="1">
        <v>0</v>
      </c>
      <c r="AJ63" s="1">
        <v>192</v>
      </c>
      <c r="AK63" s="1">
        <v>0</v>
      </c>
      <c r="AL63">
        <v>0</v>
      </c>
      <c r="AM63" s="1">
        <v>457</v>
      </c>
      <c r="AN63">
        <v>0</v>
      </c>
      <c r="AO63" s="1">
        <v>0</v>
      </c>
      <c r="AP63">
        <v>0</v>
      </c>
      <c r="AQ63" s="1">
        <v>0</v>
      </c>
      <c r="AR63" s="1">
        <v>19</v>
      </c>
      <c r="AS63" s="1">
        <v>0</v>
      </c>
      <c r="AT63" s="1">
        <v>95</v>
      </c>
      <c r="AU63" s="1">
        <v>0</v>
      </c>
      <c r="AV63" s="1">
        <v>55</v>
      </c>
      <c r="AW63" s="1">
        <v>31</v>
      </c>
      <c r="AX63" s="1">
        <v>29</v>
      </c>
      <c r="AY63" s="1">
        <v>0</v>
      </c>
      <c r="AZ63" s="1">
        <v>58</v>
      </c>
      <c r="BA63" s="1"/>
      <c r="BB63" s="1">
        <v>0</v>
      </c>
      <c r="BC63" s="1">
        <v>0</v>
      </c>
      <c r="BD63" s="1">
        <v>0</v>
      </c>
      <c r="BE63" s="1">
        <v>6</v>
      </c>
      <c r="BF63" s="1">
        <v>0</v>
      </c>
      <c r="BG63" s="1">
        <v>0</v>
      </c>
      <c r="BH63" s="1">
        <v>0</v>
      </c>
    </row>
    <row r="64" spans="1:60" x14ac:dyDescent="0.35">
      <c r="A64" s="6">
        <v>41334</v>
      </c>
      <c r="B64" s="3">
        <f t="shared" si="0"/>
        <v>8284</v>
      </c>
      <c r="C64" s="1">
        <v>1486</v>
      </c>
      <c r="D64" s="1">
        <v>1336</v>
      </c>
      <c r="E64" s="1">
        <v>521</v>
      </c>
      <c r="F64" s="1">
        <v>676</v>
      </c>
      <c r="G64" s="1">
        <v>65</v>
      </c>
      <c r="H64" s="1">
        <v>372</v>
      </c>
      <c r="I64">
        <v>0</v>
      </c>
      <c r="J64">
        <v>0</v>
      </c>
      <c r="K64" s="1">
        <v>80</v>
      </c>
      <c r="L64" s="1">
        <v>34</v>
      </c>
      <c r="M64" s="1">
        <v>66</v>
      </c>
      <c r="N64" s="1">
        <v>23</v>
      </c>
      <c r="O64">
        <v>0</v>
      </c>
      <c r="P64" s="1">
        <v>231</v>
      </c>
      <c r="Q64">
        <v>0</v>
      </c>
      <c r="R64" s="1">
        <v>90</v>
      </c>
      <c r="S64" s="1">
        <v>124</v>
      </c>
      <c r="T64" s="1">
        <v>198</v>
      </c>
      <c r="U64" s="1">
        <v>527</v>
      </c>
      <c r="V64" s="1">
        <v>263</v>
      </c>
      <c r="W64" s="1">
        <v>222</v>
      </c>
      <c r="X64" s="1">
        <v>21</v>
      </c>
      <c r="Y64">
        <v>0</v>
      </c>
      <c r="Z64" s="1">
        <v>204</v>
      </c>
      <c r="AA64" s="1">
        <v>11</v>
      </c>
      <c r="AB64">
        <v>0</v>
      </c>
      <c r="AC64" s="1">
        <v>86</v>
      </c>
      <c r="AD64" s="1">
        <v>19</v>
      </c>
      <c r="AE64" s="1">
        <v>70</v>
      </c>
      <c r="AF64" s="1">
        <v>507</v>
      </c>
      <c r="AG64" s="1">
        <v>53</v>
      </c>
      <c r="AH64">
        <v>0</v>
      </c>
      <c r="AI64" s="1">
        <v>0</v>
      </c>
      <c r="AJ64" s="1">
        <v>233</v>
      </c>
      <c r="AK64" s="1">
        <v>0</v>
      </c>
      <c r="AL64">
        <v>0</v>
      </c>
      <c r="AM64" s="1">
        <v>392</v>
      </c>
      <c r="AN64">
        <v>0</v>
      </c>
      <c r="AO64" s="1">
        <v>0</v>
      </c>
      <c r="AP64">
        <v>0</v>
      </c>
      <c r="AQ64" s="1">
        <v>0</v>
      </c>
      <c r="AR64" s="1">
        <v>28</v>
      </c>
      <c r="AS64" s="1">
        <v>0</v>
      </c>
      <c r="AT64" s="1">
        <v>149</v>
      </c>
      <c r="AU64" s="1">
        <v>23</v>
      </c>
      <c r="AV64" s="1">
        <v>59</v>
      </c>
      <c r="AW64" s="1">
        <v>43</v>
      </c>
      <c r="AX64" s="1">
        <v>30</v>
      </c>
      <c r="AY64" s="1">
        <v>0</v>
      </c>
      <c r="AZ64" s="1">
        <v>42</v>
      </c>
      <c r="BA64" s="1"/>
      <c r="BB64" s="1">
        <v>0</v>
      </c>
      <c r="BC64" s="1">
        <v>0</v>
      </c>
      <c r="BD64" s="1">
        <v>0</v>
      </c>
      <c r="BE64" s="1">
        <v>3</v>
      </c>
      <c r="BF64" s="1">
        <v>0</v>
      </c>
      <c r="BG64" s="1">
        <v>0</v>
      </c>
      <c r="BH64" s="1">
        <v>0</v>
      </c>
    </row>
    <row r="65" spans="1:60" x14ac:dyDescent="0.35">
      <c r="A65" s="6">
        <v>41365</v>
      </c>
      <c r="B65" s="3">
        <f t="shared" si="0"/>
        <v>7496</v>
      </c>
      <c r="C65" s="1">
        <v>1594</v>
      </c>
      <c r="D65" s="1">
        <v>595</v>
      </c>
      <c r="E65" s="1">
        <v>348</v>
      </c>
      <c r="F65" s="1">
        <v>750</v>
      </c>
      <c r="G65" s="1">
        <v>55</v>
      </c>
      <c r="H65" s="1">
        <v>507</v>
      </c>
      <c r="I65">
        <v>0</v>
      </c>
      <c r="J65">
        <v>0</v>
      </c>
      <c r="K65" s="1">
        <v>123</v>
      </c>
      <c r="L65" s="1">
        <v>47</v>
      </c>
      <c r="M65" s="1">
        <v>82</v>
      </c>
      <c r="N65" s="1">
        <v>41</v>
      </c>
      <c r="O65" s="1">
        <v>49</v>
      </c>
      <c r="P65" s="1">
        <v>242</v>
      </c>
      <c r="Q65">
        <v>0</v>
      </c>
      <c r="R65" s="1">
        <v>80</v>
      </c>
      <c r="S65" s="1">
        <v>171</v>
      </c>
      <c r="T65" s="1">
        <v>167</v>
      </c>
      <c r="U65" s="1">
        <v>386</v>
      </c>
      <c r="V65" s="1">
        <v>235</v>
      </c>
      <c r="W65" s="1">
        <v>185</v>
      </c>
      <c r="X65" s="1">
        <v>28</v>
      </c>
      <c r="Y65" s="1">
        <v>13</v>
      </c>
      <c r="Z65" s="1">
        <v>180</v>
      </c>
      <c r="AA65" s="1">
        <v>24</v>
      </c>
      <c r="AB65">
        <v>0</v>
      </c>
      <c r="AC65" s="1">
        <v>113</v>
      </c>
      <c r="AD65" s="1">
        <v>31</v>
      </c>
      <c r="AE65" s="1">
        <v>60</v>
      </c>
      <c r="AF65" s="1">
        <v>314</v>
      </c>
      <c r="AG65" s="1">
        <v>77</v>
      </c>
      <c r="AH65">
        <v>0</v>
      </c>
      <c r="AI65" s="1">
        <v>0</v>
      </c>
      <c r="AJ65" s="1">
        <v>197</v>
      </c>
      <c r="AK65" s="1">
        <v>0</v>
      </c>
      <c r="AL65">
        <v>0</v>
      </c>
      <c r="AM65" s="1">
        <v>364</v>
      </c>
      <c r="AN65" s="1">
        <v>22</v>
      </c>
      <c r="AO65" s="1">
        <v>0</v>
      </c>
      <c r="AP65">
        <v>0</v>
      </c>
      <c r="AQ65" s="1">
        <v>0</v>
      </c>
      <c r="AR65" s="1">
        <v>27</v>
      </c>
      <c r="AS65" s="1">
        <v>0</v>
      </c>
      <c r="AT65" s="1">
        <v>145</v>
      </c>
      <c r="AU65" s="1">
        <v>13</v>
      </c>
      <c r="AV65" s="1">
        <v>86</v>
      </c>
      <c r="AW65" s="1">
        <v>39</v>
      </c>
      <c r="AX65" s="1">
        <v>47</v>
      </c>
      <c r="AY65" s="1">
        <v>0</v>
      </c>
      <c r="AZ65" s="1">
        <v>59</v>
      </c>
      <c r="BA65" s="1"/>
      <c r="BB65" s="1">
        <v>0</v>
      </c>
      <c r="BC65" s="1">
        <v>0</v>
      </c>
      <c r="BD65" s="1">
        <v>0</v>
      </c>
      <c r="BE65" s="1">
        <v>11</v>
      </c>
      <c r="BF65" s="1">
        <v>0</v>
      </c>
      <c r="BG65" s="1">
        <v>0</v>
      </c>
      <c r="BH65" s="1">
        <v>0</v>
      </c>
    </row>
    <row r="66" spans="1:60" x14ac:dyDescent="0.35">
      <c r="A66" s="6">
        <v>41395</v>
      </c>
      <c r="B66" s="3">
        <f t="shared" si="0"/>
        <v>9712</v>
      </c>
      <c r="C66" s="1">
        <v>3321</v>
      </c>
      <c r="D66" s="1">
        <v>695</v>
      </c>
      <c r="E66" s="1">
        <v>470</v>
      </c>
      <c r="F66" s="1">
        <v>768</v>
      </c>
      <c r="G66" s="1">
        <v>59</v>
      </c>
      <c r="H66" s="1">
        <v>409</v>
      </c>
      <c r="I66">
        <v>0</v>
      </c>
      <c r="J66">
        <v>0</v>
      </c>
      <c r="K66" s="1">
        <v>106</v>
      </c>
      <c r="L66" s="1">
        <v>52</v>
      </c>
      <c r="M66" s="1">
        <v>73</v>
      </c>
      <c r="N66" s="1">
        <v>43</v>
      </c>
      <c r="O66" s="1">
        <v>167</v>
      </c>
      <c r="P66" s="1">
        <v>222</v>
      </c>
      <c r="Q66">
        <v>0</v>
      </c>
      <c r="R66" s="1">
        <v>93</v>
      </c>
      <c r="S66" s="1">
        <v>177</v>
      </c>
      <c r="T66" s="1">
        <v>183</v>
      </c>
      <c r="U66" s="1">
        <v>426</v>
      </c>
      <c r="V66" s="1">
        <v>262</v>
      </c>
      <c r="W66" s="1">
        <v>171</v>
      </c>
      <c r="X66" s="1">
        <v>19</v>
      </c>
      <c r="Y66" s="1">
        <v>88</v>
      </c>
      <c r="Z66" s="1">
        <v>195</v>
      </c>
      <c r="AA66" s="1">
        <v>22</v>
      </c>
      <c r="AB66">
        <v>0</v>
      </c>
      <c r="AC66" s="1">
        <v>116</v>
      </c>
      <c r="AD66" s="1">
        <v>26</v>
      </c>
      <c r="AE66" s="1">
        <v>52</v>
      </c>
      <c r="AF66" s="1">
        <v>308</v>
      </c>
      <c r="AG66" s="1">
        <v>61</v>
      </c>
      <c r="AH66">
        <v>0</v>
      </c>
      <c r="AI66" s="1">
        <v>0</v>
      </c>
      <c r="AJ66" s="1">
        <v>209</v>
      </c>
      <c r="AK66" s="1">
        <v>0</v>
      </c>
      <c r="AL66">
        <v>0</v>
      </c>
      <c r="AM66" s="1">
        <v>554</v>
      </c>
      <c r="AN66" s="1">
        <v>5</v>
      </c>
      <c r="AO66" s="1">
        <v>0</v>
      </c>
      <c r="AP66">
        <v>0</v>
      </c>
      <c r="AQ66" s="1">
        <v>0</v>
      </c>
      <c r="AR66" s="1">
        <v>26</v>
      </c>
      <c r="AS66" s="1">
        <v>0</v>
      </c>
      <c r="AT66" s="1">
        <v>142</v>
      </c>
      <c r="AU66" s="1">
        <v>12</v>
      </c>
      <c r="AV66" s="1">
        <v>41</v>
      </c>
      <c r="AW66" s="1">
        <v>56</v>
      </c>
      <c r="AX66" s="1">
        <v>44</v>
      </c>
      <c r="AY66" s="1">
        <v>0</v>
      </c>
      <c r="AZ66" s="1">
        <v>39</v>
      </c>
      <c r="BA66" s="1"/>
      <c r="BB66" s="1">
        <v>0</v>
      </c>
      <c r="BC66" s="1">
        <v>0</v>
      </c>
      <c r="BD66" s="1">
        <v>0</v>
      </c>
      <c r="BE66" s="1">
        <v>5</v>
      </c>
      <c r="BF66" s="1">
        <v>0</v>
      </c>
      <c r="BG66" s="1">
        <v>0</v>
      </c>
      <c r="BH66" s="1">
        <v>0</v>
      </c>
    </row>
    <row r="67" spans="1:60" x14ac:dyDescent="0.35">
      <c r="A67" s="6">
        <v>41426</v>
      </c>
      <c r="B67" s="3">
        <f t="shared" ref="B67:B130" si="1">SUM(C67:BA67)</f>
        <v>10030</v>
      </c>
      <c r="C67" s="1">
        <v>3737</v>
      </c>
      <c r="D67" s="1">
        <v>709</v>
      </c>
      <c r="E67" s="1">
        <v>410</v>
      </c>
      <c r="F67" s="1">
        <v>670</v>
      </c>
      <c r="G67" s="1">
        <v>38</v>
      </c>
      <c r="H67" s="1">
        <v>365</v>
      </c>
      <c r="I67" s="1">
        <v>31</v>
      </c>
      <c r="J67">
        <v>0</v>
      </c>
      <c r="K67" s="1">
        <v>85</v>
      </c>
      <c r="L67" s="1">
        <v>59</v>
      </c>
      <c r="M67" s="1">
        <v>73</v>
      </c>
      <c r="N67" s="1">
        <v>66</v>
      </c>
      <c r="O67" s="1">
        <v>201</v>
      </c>
      <c r="P67" s="1">
        <v>287</v>
      </c>
      <c r="Q67">
        <v>0</v>
      </c>
      <c r="R67" s="1">
        <v>94</v>
      </c>
      <c r="S67" s="1">
        <v>143</v>
      </c>
      <c r="T67" s="1">
        <v>187</v>
      </c>
      <c r="U67" s="1">
        <v>357</v>
      </c>
      <c r="V67" s="1">
        <v>269</v>
      </c>
      <c r="W67" s="1">
        <v>192</v>
      </c>
      <c r="X67" s="1">
        <v>17</v>
      </c>
      <c r="Y67" s="1">
        <v>45</v>
      </c>
      <c r="Z67" s="1">
        <v>226</v>
      </c>
      <c r="AA67" s="1">
        <v>16</v>
      </c>
      <c r="AB67">
        <v>0</v>
      </c>
      <c r="AC67" s="1">
        <v>142</v>
      </c>
      <c r="AD67" s="1">
        <v>23</v>
      </c>
      <c r="AE67" s="1">
        <v>70</v>
      </c>
      <c r="AF67" s="1">
        <v>304</v>
      </c>
      <c r="AG67" s="1">
        <v>77</v>
      </c>
      <c r="AH67">
        <v>0</v>
      </c>
      <c r="AI67" s="1">
        <v>0</v>
      </c>
      <c r="AJ67" s="1">
        <v>185</v>
      </c>
      <c r="AK67" s="1">
        <v>0</v>
      </c>
      <c r="AL67">
        <v>0</v>
      </c>
      <c r="AM67" s="1">
        <v>420</v>
      </c>
      <c r="AN67" s="1">
        <v>11</v>
      </c>
      <c r="AO67" s="1">
        <v>0</v>
      </c>
      <c r="AP67">
        <v>0</v>
      </c>
      <c r="AQ67" s="1">
        <v>0</v>
      </c>
      <c r="AR67" s="1">
        <v>42</v>
      </c>
      <c r="AS67" s="1">
        <v>46</v>
      </c>
      <c r="AT67" s="1">
        <v>168</v>
      </c>
      <c r="AU67" s="1">
        <v>24</v>
      </c>
      <c r="AV67" s="1">
        <v>57</v>
      </c>
      <c r="AW67" s="1">
        <v>90</v>
      </c>
      <c r="AX67" s="1">
        <v>27</v>
      </c>
      <c r="AY67" s="1">
        <v>0</v>
      </c>
      <c r="AZ67" s="1">
        <v>67</v>
      </c>
      <c r="BA67" s="1"/>
      <c r="BB67" s="1">
        <v>0</v>
      </c>
      <c r="BC67" s="1">
        <v>0</v>
      </c>
      <c r="BD67" s="1">
        <v>0</v>
      </c>
      <c r="BE67" s="1">
        <v>9</v>
      </c>
      <c r="BF67" s="1">
        <v>0</v>
      </c>
      <c r="BG67" s="1">
        <v>0</v>
      </c>
      <c r="BH67" s="1">
        <v>0</v>
      </c>
    </row>
    <row r="68" spans="1:60" x14ac:dyDescent="0.35">
      <c r="A68" s="6">
        <v>41456</v>
      </c>
      <c r="B68" s="3">
        <f t="shared" si="1"/>
        <v>12023</v>
      </c>
      <c r="C68" s="1">
        <v>4458</v>
      </c>
      <c r="D68" s="1">
        <v>1455</v>
      </c>
      <c r="E68" s="1">
        <v>1217</v>
      </c>
      <c r="F68" s="1">
        <v>631</v>
      </c>
      <c r="G68" s="1">
        <v>115</v>
      </c>
      <c r="H68" s="1">
        <v>374</v>
      </c>
      <c r="I68" s="1">
        <v>32</v>
      </c>
      <c r="J68">
        <v>0</v>
      </c>
      <c r="K68" s="1">
        <v>117</v>
      </c>
      <c r="L68" s="1">
        <v>60</v>
      </c>
      <c r="M68" s="1">
        <v>98</v>
      </c>
      <c r="N68" s="1">
        <v>48</v>
      </c>
      <c r="O68" s="1">
        <v>133</v>
      </c>
      <c r="P68" s="1">
        <v>229</v>
      </c>
      <c r="Q68">
        <v>0</v>
      </c>
      <c r="R68" s="1">
        <v>162</v>
      </c>
      <c r="S68" s="1">
        <v>107</v>
      </c>
      <c r="T68" s="1">
        <v>100</v>
      </c>
      <c r="U68" s="1">
        <v>408</v>
      </c>
      <c r="V68" s="1">
        <v>315</v>
      </c>
      <c r="W68" s="1">
        <v>96</v>
      </c>
      <c r="X68" s="1">
        <v>15</v>
      </c>
      <c r="Y68" s="1">
        <v>135</v>
      </c>
      <c r="Z68" s="1">
        <v>184</v>
      </c>
      <c r="AA68" s="1">
        <v>11</v>
      </c>
      <c r="AB68">
        <v>0</v>
      </c>
      <c r="AC68" s="1">
        <v>162</v>
      </c>
      <c r="AD68" s="1">
        <v>16</v>
      </c>
      <c r="AE68" s="1">
        <v>64</v>
      </c>
      <c r="AF68" s="1">
        <v>197</v>
      </c>
      <c r="AG68" s="1">
        <v>52</v>
      </c>
      <c r="AH68">
        <v>0</v>
      </c>
      <c r="AI68" s="1">
        <v>0</v>
      </c>
      <c r="AJ68" s="1">
        <v>129</v>
      </c>
      <c r="AK68" s="1">
        <v>0</v>
      </c>
      <c r="AL68">
        <v>0</v>
      </c>
      <c r="AM68" s="1">
        <v>331</v>
      </c>
      <c r="AN68" s="1">
        <v>11</v>
      </c>
      <c r="AO68" s="1">
        <v>0</v>
      </c>
      <c r="AP68">
        <v>0</v>
      </c>
      <c r="AQ68" s="1">
        <v>0</v>
      </c>
      <c r="AR68" s="1">
        <v>33</v>
      </c>
      <c r="AS68" s="1">
        <v>78</v>
      </c>
      <c r="AT68" s="1">
        <v>161</v>
      </c>
      <c r="AU68" s="1">
        <v>56</v>
      </c>
      <c r="AV68" s="1">
        <v>76</v>
      </c>
      <c r="AW68" s="1">
        <v>67</v>
      </c>
      <c r="AX68" s="1">
        <v>41</v>
      </c>
      <c r="AY68" s="1">
        <v>0</v>
      </c>
      <c r="AZ68" s="1">
        <v>49</v>
      </c>
      <c r="BA68" s="1"/>
      <c r="BB68" s="1">
        <v>0</v>
      </c>
      <c r="BC68" s="1">
        <v>0</v>
      </c>
      <c r="BD68" s="1">
        <v>0</v>
      </c>
      <c r="BE68" s="1">
        <v>18</v>
      </c>
      <c r="BF68" s="1">
        <v>0</v>
      </c>
      <c r="BG68" s="1">
        <v>7</v>
      </c>
      <c r="BH68" s="1">
        <v>0</v>
      </c>
    </row>
    <row r="69" spans="1:60" x14ac:dyDescent="0.35">
      <c r="A69" s="6">
        <v>41487</v>
      </c>
      <c r="B69" s="3">
        <f t="shared" si="1"/>
        <v>14024</v>
      </c>
      <c r="C69" s="1">
        <v>4768</v>
      </c>
      <c r="D69" s="1">
        <v>2055</v>
      </c>
      <c r="E69" s="1">
        <v>1635</v>
      </c>
      <c r="F69" s="1">
        <v>718</v>
      </c>
      <c r="G69" s="1">
        <v>133</v>
      </c>
      <c r="H69" s="1">
        <v>311</v>
      </c>
      <c r="I69" s="1">
        <v>125</v>
      </c>
      <c r="J69">
        <v>0</v>
      </c>
      <c r="K69" s="1">
        <v>121</v>
      </c>
      <c r="L69" s="1">
        <v>34</v>
      </c>
      <c r="M69" s="1">
        <v>143</v>
      </c>
      <c r="N69" s="1">
        <v>65</v>
      </c>
      <c r="O69" s="1">
        <v>79</v>
      </c>
      <c r="P69" s="1">
        <v>193</v>
      </c>
      <c r="Q69">
        <v>0</v>
      </c>
      <c r="R69" s="1">
        <v>276</v>
      </c>
      <c r="S69" s="1">
        <v>143</v>
      </c>
      <c r="T69" s="1">
        <v>59</v>
      </c>
      <c r="U69" s="1">
        <v>372</v>
      </c>
      <c r="V69" s="1">
        <v>245</v>
      </c>
      <c r="W69" s="1">
        <v>80</v>
      </c>
      <c r="X69" s="1">
        <v>48</v>
      </c>
      <c r="Y69" s="1">
        <v>615</v>
      </c>
      <c r="Z69" s="1">
        <v>177</v>
      </c>
      <c r="AA69" s="1">
        <v>15</v>
      </c>
      <c r="AB69">
        <v>0</v>
      </c>
      <c r="AC69" s="1">
        <v>231</v>
      </c>
      <c r="AD69" s="1">
        <v>57</v>
      </c>
      <c r="AE69" s="1">
        <v>76</v>
      </c>
      <c r="AF69" s="1">
        <v>183</v>
      </c>
      <c r="AG69" s="1">
        <v>76</v>
      </c>
      <c r="AH69" s="1">
        <v>9</v>
      </c>
      <c r="AI69" s="1">
        <v>0</v>
      </c>
      <c r="AJ69" s="1">
        <v>91</v>
      </c>
      <c r="AK69" s="1">
        <v>0</v>
      </c>
      <c r="AL69">
        <v>0</v>
      </c>
      <c r="AM69" s="1">
        <v>265</v>
      </c>
      <c r="AN69" s="1">
        <v>15</v>
      </c>
      <c r="AO69" s="1">
        <v>0</v>
      </c>
      <c r="AP69">
        <v>0</v>
      </c>
      <c r="AQ69" s="1">
        <v>0</v>
      </c>
      <c r="AR69" s="1">
        <v>44</v>
      </c>
      <c r="AS69" s="1">
        <v>83</v>
      </c>
      <c r="AT69" s="1">
        <v>193</v>
      </c>
      <c r="AU69" s="1">
        <v>49</v>
      </c>
      <c r="AV69" s="1">
        <v>84</v>
      </c>
      <c r="AW69" s="1">
        <v>67</v>
      </c>
      <c r="AX69" s="1">
        <v>39</v>
      </c>
      <c r="AY69" s="1">
        <v>0</v>
      </c>
      <c r="AZ69" s="1">
        <v>52</v>
      </c>
      <c r="BA69" s="1"/>
      <c r="BB69" s="1">
        <v>0</v>
      </c>
      <c r="BC69" s="1">
        <v>0</v>
      </c>
      <c r="BD69" s="1">
        <v>0</v>
      </c>
      <c r="BE69" s="1">
        <v>19</v>
      </c>
      <c r="BF69" s="1">
        <v>0</v>
      </c>
      <c r="BG69" s="1">
        <v>10</v>
      </c>
      <c r="BH69" s="1">
        <v>0</v>
      </c>
    </row>
    <row r="70" spans="1:60" x14ac:dyDescent="0.35">
      <c r="A70" s="6">
        <v>41518</v>
      </c>
      <c r="B70" s="3">
        <f t="shared" si="1"/>
        <v>14959</v>
      </c>
      <c r="C70" s="1">
        <v>6087</v>
      </c>
      <c r="D70" s="1">
        <v>1584</v>
      </c>
      <c r="E70" s="1">
        <v>1980</v>
      </c>
      <c r="F70" s="1">
        <v>701</v>
      </c>
      <c r="G70" s="1">
        <v>76</v>
      </c>
      <c r="H70" s="1">
        <v>193</v>
      </c>
      <c r="I70" s="1">
        <v>164</v>
      </c>
      <c r="J70">
        <v>0</v>
      </c>
      <c r="K70" s="1">
        <v>80</v>
      </c>
      <c r="L70" s="1">
        <v>44</v>
      </c>
      <c r="M70" s="1">
        <v>97</v>
      </c>
      <c r="N70" s="1">
        <v>56</v>
      </c>
      <c r="O70" s="1">
        <v>117</v>
      </c>
      <c r="P70" s="1">
        <v>141</v>
      </c>
      <c r="Q70">
        <v>0</v>
      </c>
      <c r="R70" s="1">
        <v>128</v>
      </c>
      <c r="S70" s="1">
        <v>163</v>
      </c>
      <c r="T70" s="1">
        <v>115</v>
      </c>
      <c r="U70" s="1">
        <v>416</v>
      </c>
      <c r="V70" s="1">
        <v>215</v>
      </c>
      <c r="W70" s="1">
        <v>50</v>
      </c>
      <c r="X70" s="1">
        <v>34</v>
      </c>
      <c r="Y70" s="1">
        <v>805</v>
      </c>
      <c r="Z70" s="1">
        <v>116</v>
      </c>
      <c r="AA70" s="1">
        <v>17</v>
      </c>
      <c r="AB70">
        <v>0</v>
      </c>
      <c r="AC70" s="1">
        <v>247</v>
      </c>
      <c r="AD70" s="1">
        <v>27</v>
      </c>
      <c r="AE70" s="1">
        <v>55</v>
      </c>
      <c r="AF70" s="1">
        <v>99</v>
      </c>
      <c r="AG70" s="1">
        <v>64</v>
      </c>
      <c r="AH70" s="1">
        <v>19</v>
      </c>
      <c r="AI70" s="1">
        <v>0</v>
      </c>
      <c r="AJ70" s="1">
        <v>80</v>
      </c>
      <c r="AK70" s="1">
        <v>0</v>
      </c>
      <c r="AL70">
        <v>0</v>
      </c>
      <c r="AM70" s="1">
        <v>258</v>
      </c>
      <c r="AN70" s="1">
        <v>19</v>
      </c>
      <c r="AO70" s="1">
        <v>0</v>
      </c>
      <c r="AP70">
        <v>0</v>
      </c>
      <c r="AQ70" s="1">
        <v>0</v>
      </c>
      <c r="AR70" s="1">
        <v>44</v>
      </c>
      <c r="AS70" s="1">
        <v>62</v>
      </c>
      <c r="AT70" s="1">
        <v>226</v>
      </c>
      <c r="AU70" s="1">
        <v>55</v>
      </c>
      <c r="AV70" s="1">
        <v>83</v>
      </c>
      <c r="AW70" s="1">
        <v>93</v>
      </c>
      <c r="AX70" s="1">
        <v>36</v>
      </c>
      <c r="AY70" s="1">
        <v>0</v>
      </c>
      <c r="AZ70" s="1">
        <v>113</v>
      </c>
      <c r="BA70" s="1"/>
      <c r="BB70" s="1">
        <v>0</v>
      </c>
      <c r="BC70" s="1">
        <v>0</v>
      </c>
      <c r="BD70" s="1">
        <v>0</v>
      </c>
      <c r="BE70" s="1">
        <v>28</v>
      </c>
      <c r="BF70" s="1">
        <v>0</v>
      </c>
      <c r="BG70" s="1">
        <v>18</v>
      </c>
      <c r="BH70" s="1">
        <v>0</v>
      </c>
    </row>
    <row r="71" spans="1:60" x14ac:dyDescent="0.35">
      <c r="A71" s="6">
        <v>41548</v>
      </c>
      <c r="B71" s="3">
        <f t="shared" si="1"/>
        <v>23619</v>
      </c>
      <c r="C71" s="1">
        <v>12122</v>
      </c>
      <c r="D71" s="1">
        <v>2090</v>
      </c>
      <c r="E71" s="1">
        <v>2529</v>
      </c>
      <c r="F71" s="1">
        <v>808</v>
      </c>
      <c r="G71" s="1">
        <v>58</v>
      </c>
      <c r="H71" s="1">
        <v>253</v>
      </c>
      <c r="I71" s="1">
        <v>163</v>
      </c>
      <c r="J71">
        <v>0</v>
      </c>
      <c r="K71" s="1">
        <v>155</v>
      </c>
      <c r="L71" s="1">
        <v>48</v>
      </c>
      <c r="M71" s="1">
        <v>136</v>
      </c>
      <c r="N71" s="1">
        <v>62</v>
      </c>
      <c r="O71" s="1">
        <v>195</v>
      </c>
      <c r="P71" s="1">
        <v>148</v>
      </c>
      <c r="Q71">
        <v>0</v>
      </c>
      <c r="R71" s="1">
        <v>192</v>
      </c>
      <c r="S71" s="1">
        <v>130</v>
      </c>
      <c r="T71" s="1">
        <v>144</v>
      </c>
      <c r="U71" s="1">
        <v>475</v>
      </c>
      <c r="V71" s="1">
        <v>257</v>
      </c>
      <c r="W71" s="1">
        <v>67</v>
      </c>
      <c r="X71" s="1">
        <v>30</v>
      </c>
      <c r="Y71" s="1">
        <v>989</v>
      </c>
      <c r="Z71" s="1">
        <v>141</v>
      </c>
      <c r="AA71" s="1">
        <v>37</v>
      </c>
      <c r="AB71">
        <v>0</v>
      </c>
      <c r="AC71" s="1">
        <v>197</v>
      </c>
      <c r="AD71" s="1">
        <v>27</v>
      </c>
      <c r="AE71" s="1">
        <v>43</v>
      </c>
      <c r="AF71" s="1">
        <v>113</v>
      </c>
      <c r="AG71" s="1">
        <v>106</v>
      </c>
      <c r="AH71" s="1">
        <v>18</v>
      </c>
      <c r="AI71" s="1">
        <v>0</v>
      </c>
      <c r="AJ71" s="1">
        <v>91</v>
      </c>
      <c r="AK71" s="1">
        <v>0</v>
      </c>
      <c r="AL71">
        <v>0</v>
      </c>
      <c r="AM71" s="1">
        <v>376</v>
      </c>
      <c r="AN71" s="1">
        <v>10</v>
      </c>
      <c r="AO71" s="1">
        <v>0</v>
      </c>
      <c r="AP71">
        <v>0</v>
      </c>
      <c r="AQ71" s="1">
        <v>0</v>
      </c>
      <c r="AR71" s="1">
        <v>81</v>
      </c>
      <c r="AS71" s="1">
        <v>80</v>
      </c>
      <c r="AT71" s="1">
        <v>214</v>
      </c>
      <c r="AU71" s="1">
        <v>58</v>
      </c>
      <c r="AV71" s="1">
        <v>66</v>
      </c>
      <c r="AW71" s="1">
        <v>409</v>
      </c>
      <c r="AX71" s="1">
        <v>49</v>
      </c>
      <c r="AY71" s="1">
        <v>0</v>
      </c>
      <c r="AZ71" s="1">
        <v>452</v>
      </c>
      <c r="BA71" s="1"/>
      <c r="BB71" s="1">
        <v>0</v>
      </c>
      <c r="BC71" s="1">
        <v>0</v>
      </c>
      <c r="BD71" s="1">
        <v>0</v>
      </c>
      <c r="BE71" s="1">
        <v>12</v>
      </c>
      <c r="BF71" s="1">
        <v>0</v>
      </c>
      <c r="BG71" s="1">
        <v>37</v>
      </c>
      <c r="BH71" s="1">
        <v>0</v>
      </c>
    </row>
    <row r="72" spans="1:60" x14ac:dyDescent="0.35">
      <c r="A72" s="6">
        <v>41579</v>
      </c>
      <c r="B72" s="3">
        <f t="shared" si="1"/>
        <v>20406</v>
      </c>
      <c r="C72" s="1">
        <v>5570</v>
      </c>
      <c r="D72" s="1">
        <v>1962</v>
      </c>
      <c r="E72" s="1">
        <v>3215</v>
      </c>
      <c r="F72" s="1">
        <v>941</v>
      </c>
      <c r="G72" s="1">
        <v>74</v>
      </c>
      <c r="H72" s="1">
        <v>392</v>
      </c>
      <c r="I72" s="1">
        <v>210</v>
      </c>
      <c r="J72">
        <v>0</v>
      </c>
      <c r="K72" s="1">
        <v>182</v>
      </c>
      <c r="L72" s="1">
        <v>40</v>
      </c>
      <c r="M72" s="1">
        <v>134</v>
      </c>
      <c r="N72" s="1">
        <v>99</v>
      </c>
      <c r="O72" s="1">
        <v>477</v>
      </c>
      <c r="P72" s="1">
        <v>143</v>
      </c>
      <c r="Q72">
        <v>0</v>
      </c>
      <c r="R72" s="1">
        <v>187</v>
      </c>
      <c r="S72" s="1">
        <v>143</v>
      </c>
      <c r="T72" s="1">
        <v>488</v>
      </c>
      <c r="U72" s="1">
        <v>449</v>
      </c>
      <c r="V72" s="1">
        <v>629</v>
      </c>
      <c r="W72" s="1">
        <v>417</v>
      </c>
      <c r="X72" s="1">
        <v>33</v>
      </c>
      <c r="Y72" s="1">
        <v>516</v>
      </c>
      <c r="Z72" s="1">
        <v>486</v>
      </c>
      <c r="AA72" s="1">
        <v>32</v>
      </c>
      <c r="AB72">
        <v>0</v>
      </c>
      <c r="AC72" s="1">
        <v>240</v>
      </c>
      <c r="AD72" s="1">
        <v>30</v>
      </c>
      <c r="AE72" s="1">
        <v>92</v>
      </c>
      <c r="AF72" s="1">
        <v>506</v>
      </c>
      <c r="AG72" s="1">
        <v>74</v>
      </c>
      <c r="AH72" s="1">
        <v>33</v>
      </c>
      <c r="AI72" s="1">
        <v>0</v>
      </c>
      <c r="AJ72" s="1">
        <v>459</v>
      </c>
      <c r="AK72" s="1">
        <v>0</v>
      </c>
      <c r="AL72">
        <v>0</v>
      </c>
      <c r="AM72" s="1">
        <v>471</v>
      </c>
      <c r="AN72" s="1">
        <v>16</v>
      </c>
      <c r="AO72" s="1">
        <v>0</v>
      </c>
      <c r="AP72">
        <v>0</v>
      </c>
      <c r="AQ72" s="1">
        <v>0</v>
      </c>
      <c r="AR72" s="1">
        <v>53</v>
      </c>
      <c r="AS72" s="1">
        <v>109</v>
      </c>
      <c r="AT72" s="1">
        <v>308</v>
      </c>
      <c r="AU72" s="1">
        <v>61</v>
      </c>
      <c r="AV72" s="1">
        <v>39</v>
      </c>
      <c r="AW72" s="1">
        <v>776</v>
      </c>
      <c r="AX72" s="1">
        <v>91</v>
      </c>
      <c r="AY72" s="1">
        <v>0</v>
      </c>
      <c r="AZ72" s="1">
        <v>229</v>
      </c>
      <c r="BA72" s="1"/>
      <c r="BB72" s="1">
        <v>0</v>
      </c>
      <c r="BC72" s="1">
        <v>0</v>
      </c>
      <c r="BD72" s="1">
        <v>0</v>
      </c>
      <c r="BE72" s="1">
        <v>20</v>
      </c>
      <c r="BF72" s="1">
        <v>0</v>
      </c>
      <c r="BG72" s="1">
        <v>24</v>
      </c>
      <c r="BH72" s="1">
        <v>0</v>
      </c>
    </row>
    <row r="73" spans="1:60" x14ac:dyDescent="0.35">
      <c r="A73" s="6">
        <v>41609</v>
      </c>
      <c r="B73" s="3">
        <f t="shared" si="1"/>
        <v>17411</v>
      </c>
      <c r="C73" s="1">
        <v>4153</v>
      </c>
      <c r="D73" s="1">
        <v>1959</v>
      </c>
      <c r="E73" s="1">
        <v>1798</v>
      </c>
      <c r="F73" s="1">
        <v>998</v>
      </c>
      <c r="G73" s="1">
        <v>69</v>
      </c>
      <c r="H73" s="1">
        <v>207</v>
      </c>
      <c r="I73" s="1">
        <v>104</v>
      </c>
      <c r="J73">
        <v>0</v>
      </c>
      <c r="K73" s="1">
        <v>103</v>
      </c>
      <c r="L73" s="1">
        <v>405</v>
      </c>
      <c r="M73" s="1">
        <v>66</v>
      </c>
      <c r="N73" s="1">
        <v>78</v>
      </c>
      <c r="O73" s="1">
        <v>276</v>
      </c>
      <c r="P73" s="1">
        <v>488</v>
      </c>
      <c r="Q73" s="1">
        <v>43</v>
      </c>
      <c r="R73" s="1">
        <v>148</v>
      </c>
      <c r="S73" s="1">
        <v>114</v>
      </c>
      <c r="T73" s="1">
        <v>366</v>
      </c>
      <c r="U73" s="1">
        <v>311</v>
      </c>
      <c r="V73" s="1">
        <v>856</v>
      </c>
      <c r="W73" s="1">
        <v>731</v>
      </c>
      <c r="X73" s="1">
        <v>30</v>
      </c>
      <c r="Y73" s="1">
        <v>452</v>
      </c>
      <c r="Z73" s="1">
        <v>786</v>
      </c>
      <c r="AA73" s="1">
        <v>23</v>
      </c>
      <c r="AB73">
        <v>0</v>
      </c>
      <c r="AC73" s="1">
        <v>172</v>
      </c>
      <c r="AD73" s="1">
        <v>23</v>
      </c>
      <c r="AE73" s="1">
        <v>77</v>
      </c>
      <c r="AF73" s="1">
        <v>822</v>
      </c>
      <c r="AG73" s="1">
        <v>64</v>
      </c>
      <c r="AH73" s="1">
        <v>21</v>
      </c>
      <c r="AI73" s="1">
        <v>0</v>
      </c>
      <c r="AJ73" s="1">
        <v>249</v>
      </c>
      <c r="AK73" s="1">
        <v>0</v>
      </c>
      <c r="AL73">
        <v>0</v>
      </c>
      <c r="AM73" s="1">
        <v>241</v>
      </c>
      <c r="AN73" s="1">
        <v>15</v>
      </c>
      <c r="AO73" s="1">
        <v>0</v>
      </c>
      <c r="AP73">
        <v>0</v>
      </c>
      <c r="AQ73" s="1">
        <v>0</v>
      </c>
      <c r="AR73" s="1">
        <v>29</v>
      </c>
      <c r="AS73" s="1">
        <v>137</v>
      </c>
      <c r="AT73" s="1">
        <v>157</v>
      </c>
      <c r="AU73" s="1">
        <v>26</v>
      </c>
      <c r="AV73" s="1">
        <v>116</v>
      </c>
      <c r="AW73" s="1">
        <v>317</v>
      </c>
      <c r="AX73" s="1">
        <v>48</v>
      </c>
      <c r="AY73" s="1">
        <v>0</v>
      </c>
      <c r="AZ73" s="1">
        <v>333</v>
      </c>
      <c r="BA73" s="1"/>
      <c r="BB73" s="1">
        <v>0</v>
      </c>
      <c r="BC73" s="1">
        <v>0</v>
      </c>
      <c r="BD73" s="1">
        <v>0</v>
      </c>
      <c r="BE73" s="1">
        <v>17</v>
      </c>
      <c r="BF73" s="1">
        <v>0</v>
      </c>
      <c r="BG73" s="1">
        <v>16</v>
      </c>
      <c r="BH73" s="1">
        <v>0</v>
      </c>
    </row>
    <row r="74" spans="1:60" x14ac:dyDescent="0.35">
      <c r="A74" s="6">
        <v>41640</v>
      </c>
      <c r="B74" s="3">
        <f t="shared" si="1"/>
        <v>21375</v>
      </c>
      <c r="C74" s="1">
        <v>6539</v>
      </c>
      <c r="D74" s="1">
        <v>2238</v>
      </c>
      <c r="E74" s="1">
        <v>2910</v>
      </c>
      <c r="F74" s="1">
        <v>1147</v>
      </c>
      <c r="G74" s="1">
        <v>98</v>
      </c>
      <c r="H74" s="1">
        <v>379</v>
      </c>
      <c r="I74" s="1">
        <v>180</v>
      </c>
      <c r="J74">
        <v>0</v>
      </c>
      <c r="K74" s="1">
        <v>171</v>
      </c>
      <c r="L74" s="1">
        <v>772</v>
      </c>
      <c r="M74" s="1">
        <v>158</v>
      </c>
      <c r="N74" s="1">
        <v>48</v>
      </c>
      <c r="O74" s="1">
        <v>428</v>
      </c>
      <c r="P74" s="1">
        <v>265</v>
      </c>
      <c r="Q74" s="1">
        <v>27</v>
      </c>
      <c r="R74" s="1">
        <v>215</v>
      </c>
      <c r="S74" s="1">
        <v>120</v>
      </c>
      <c r="T74" s="1">
        <v>454</v>
      </c>
      <c r="U74" s="1">
        <v>530</v>
      </c>
      <c r="V74" s="1">
        <v>714</v>
      </c>
      <c r="W74" s="1">
        <v>341</v>
      </c>
      <c r="X74" s="1">
        <v>30</v>
      </c>
      <c r="Y74" s="1">
        <v>866</v>
      </c>
      <c r="Z74" s="1">
        <v>379</v>
      </c>
      <c r="AA74" s="1">
        <v>25</v>
      </c>
      <c r="AB74">
        <v>0</v>
      </c>
      <c r="AC74" s="1">
        <v>215</v>
      </c>
      <c r="AD74" s="1">
        <v>27</v>
      </c>
      <c r="AE74" s="1">
        <v>104</v>
      </c>
      <c r="AF74" s="1">
        <v>446</v>
      </c>
      <c r="AG74" s="1">
        <v>92</v>
      </c>
      <c r="AH74" s="1">
        <v>10</v>
      </c>
      <c r="AI74" s="1">
        <v>0</v>
      </c>
      <c r="AJ74" s="1">
        <v>371</v>
      </c>
      <c r="AK74" s="1">
        <v>0</v>
      </c>
      <c r="AL74">
        <v>0</v>
      </c>
      <c r="AM74" s="1">
        <v>376</v>
      </c>
      <c r="AN74" s="1">
        <v>17</v>
      </c>
      <c r="AO74" s="1">
        <v>0</v>
      </c>
      <c r="AP74">
        <v>0</v>
      </c>
      <c r="AQ74" s="1">
        <v>0</v>
      </c>
      <c r="AR74" s="1">
        <v>8</v>
      </c>
      <c r="AS74" s="1">
        <v>180</v>
      </c>
      <c r="AT74" s="1">
        <v>224</v>
      </c>
      <c r="AU74" s="1">
        <v>71</v>
      </c>
      <c r="AV74" s="1">
        <v>36</v>
      </c>
      <c r="AW74" s="1">
        <v>45</v>
      </c>
      <c r="AX74" s="1">
        <v>65</v>
      </c>
      <c r="AY74" s="1">
        <v>0</v>
      </c>
      <c r="AZ74" s="1">
        <v>54</v>
      </c>
      <c r="BA74" s="1"/>
      <c r="BB74" s="1">
        <v>0</v>
      </c>
      <c r="BC74" s="1">
        <v>26</v>
      </c>
      <c r="BD74" s="1">
        <v>0</v>
      </c>
      <c r="BE74" s="1">
        <v>18</v>
      </c>
      <c r="BF74" s="1">
        <v>0</v>
      </c>
      <c r="BG74" s="1">
        <v>25</v>
      </c>
      <c r="BH74" s="1">
        <v>0</v>
      </c>
    </row>
    <row r="75" spans="1:60" x14ac:dyDescent="0.35">
      <c r="A75" s="6">
        <v>41671</v>
      </c>
      <c r="B75" s="3">
        <f t="shared" si="1"/>
        <v>11578</v>
      </c>
      <c r="C75" s="1">
        <v>3186</v>
      </c>
      <c r="D75" s="1">
        <v>499</v>
      </c>
      <c r="E75" s="1">
        <v>2355</v>
      </c>
      <c r="F75" s="1">
        <v>669</v>
      </c>
      <c r="G75" s="1">
        <v>33</v>
      </c>
      <c r="H75" s="1">
        <v>178</v>
      </c>
      <c r="I75" s="1">
        <v>348</v>
      </c>
      <c r="J75">
        <v>0</v>
      </c>
      <c r="K75" s="1">
        <v>94</v>
      </c>
      <c r="L75" s="1">
        <v>322</v>
      </c>
      <c r="M75" s="1">
        <v>177</v>
      </c>
      <c r="N75" s="1">
        <v>26</v>
      </c>
      <c r="O75" s="1">
        <v>139</v>
      </c>
      <c r="P75" s="1">
        <v>428</v>
      </c>
      <c r="Q75" s="1">
        <v>17</v>
      </c>
      <c r="R75" s="1">
        <v>83</v>
      </c>
      <c r="S75" s="1">
        <v>70</v>
      </c>
      <c r="T75" s="1">
        <v>208</v>
      </c>
      <c r="U75" s="1">
        <v>418</v>
      </c>
      <c r="V75" s="1">
        <v>354</v>
      </c>
      <c r="W75" s="1">
        <v>56</v>
      </c>
      <c r="X75" s="1">
        <v>17</v>
      </c>
      <c r="Y75" s="1">
        <v>454</v>
      </c>
      <c r="Z75" s="1">
        <v>75</v>
      </c>
      <c r="AA75" s="1">
        <v>2</v>
      </c>
      <c r="AB75">
        <v>0</v>
      </c>
      <c r="AC75" s="1">
        <v>133</v>
      </c>
      <c r="AD75" s="1">
        <v>5</v>
      </c>
      <c r="AE75" s="1">
        <v>48</v>
      </c>
      <c r="AF75" s="1">
        <v>171</v>
      </c>
      <c r="AG75" s="1">
        <v>64</v>
      </c>
      <c r="AH75" s="1">
        <v>9</v>
      </c>
      <c r="AI75" s="1">
        <v>0</v>
      </c>
      <c r="AJ75" s="1">
        <v>41</v>
      </c>
      <c r="AK75" s="1">
        <v>0</v>
      </c>
      <c r="AL75">
        <v>0</v>
      </c>
      <c r="AM75" s="1">
        <v>378</v>
      </c>
      <c r="AN75" s="1">
        <v>6</v>
      </c>
      <c r="AO75" s="1">
        <v>0</v>
      </c>
      <c r="AP75">
        <v>0</v>
      </c>
      <c r="AQ75" s="1">
        <v>0</v>
      </c>
      <c r="AR75" s="1">
        <v>16</v>
      </c>
      <c r="AS75" s="1">
        <v>100</v>
      </c>
      <c r="AT75" s="1">
        <v>149</v>
      </c>
      <c r="AU75" s="1">
        <v>48</v>
      </c>
      <c r="AV75" s="1">
        <v>44</v>
      </c>
      <c r="AW75" s="1">
        <v>29</v>
      </c>
      <c r="AX75" s="1">
        <v>98</v>
      </c>
      <c r="AY75" s="1">
        <v>0</v>
      </c>
      <c r="AZ75" s="1">
        <v>31</v>
      </c>
      <c r="BA75" s="1"/>
      <c r="BB75" s="1">
        <v>0</v>
      </c>
      <c r="BC75" s="1">
        <v>14</v>
      </c>
      <c r="BD75" s="1">
        <v>0</v>
      </c>
      <c r="BE75" s="1">
        <v>5</v>
      </c>
      <c r="BF75" s="1">
        <v>0</v>
      </c>
      <c r="BG75" s="1">
        <v>28</v>
      </c>
      <c r="BH75" s="1">
        <v>0</v>
      </c>
    </row>
    <row r="76" spans="1:60" x14ac:dyDescent="0.35">
      <c r="A76" s="6">
        <v>41699</v>
      </c>
      <c r="B76" s="3">
        <f t="shared" si="1"/>
        <v>10616</v>
      </c>
      <c r="C76" s="1">
        <v>2566</v>
      </c>
      <c r="D76" s="1">
        <v>1154</v>
      </c>
      <c r="E76" s="1">
        <v>2177</v>
      </c>
      <c r="F76" s="1">
        <v>600</v>
      </c>
      <c r="G76" s="1">
        <v>35</v>
      </c>
      <c r="H76" s="1">
        <v>118</v>
      </c>
      <c r="I76" s="1">
        <v>886</v>
      </c>
      <c r="J76">
        <v>0</v>
      </c>
      <c r="K76" s="1">
        <v>85</v>
      </c>
      <c r="L76" s="1">
        <v>41</v>
      </c>
      <c r="M76" s="1">
        <v>91</v>
      </c>
      <c r="N76" s="1">
        <v>65</v>
      </c>
      <c r="O76" s="1">
        <v>187</v>
      </c>
      <c r="P76" s="1">
        <v>101</v>
      </c>
      <c r="Q76" s="1">
        <v>9</v>
      </c>
      <c r="R76" s="1">
        <v>82</v>
      </c>
      <c r="S76" s="1">
        <v>40</v>
      </c>
      <c r="T76" s="1">
        <v>183</v>
      </c>
      <c r="U76" s="1">
        <v>344</v>
      </c>
      <c r="V76" s="1">
        <v>211</v>
      </c>
      <c r="W76" s="1">
        <v>102</v>
      </c>
      <c r="X76" s="1">
        <v>11</v>
      </c>
      <c r="Y76" s="1">
        <v>238</v>
      </c>
      <c r="Z76" s="1">
        <v>79</v>
      </c>
      <c r="AA76" s="1">
        <v>2</v>
      </c>
      <c r="AB76">
        <v>0</v>
      </c>
      <c r="AC76" s="1">
        <v>99</v>
      </c>
      <c r="AD76" s="1">
        <v>0</v>
      </c>
      <c r="AE76" s="1">
        <v>31</v>
      </c>
      <c r="AF76" s="1">
        <v>214</v>
      </c>
      <c r="AG76" s="1">
        <v>24</v>
      </c>
      <c r="AH76" s="1">
        <v>8</v>
      </c>
      <c r="AI76" s="1">
        <v>0</v>
      </c>
      <c r="AJ76" s="1">
        <v>26</v>
      </c>
      <c r="AK76" s="1">
        <v>0</v>
      </c>
      <c r="AL76">
        <v>0</v>
      </c>
      <c r="AM76" s="1">
        <v>292</v>
      </c>
      <c r="AN76" s="1">
        <v>23</v>
      </c>
      <c r="AO76" s="1">
        <v>0</v>
      </c>
      <c r="AP76">
        <v>0</v>
      </c>
      <c r="AQ76" s="1">
        <v>0</v>
      </c>
      <c r="AR76" s="1">
        <v>19</v>
      </c>
      <c r="AS76" s="1">
        <v>36</v>
      </c>
      <c r="AT76" s="1">
        <v>106</v>
      </c>
      <c r="AU76" s="1">
        <v>57</v>
      </c>
      <c r="AV76" s="1">
        <v>67</v>
      </c>
      <c r="AW76" s="1">
        <v>39</v>
      </c>
      <c r="AX76" s="1">
        <v>114</v>
      </c>
      <c r="AY76" s="1">
        <v>0</v>
      </c>
      <c r="AZ76" s="1">
        <v>54</v>
      </c>
      <c r="BA76" s="1"/>
      <c r="BB76" s="1">
        <v>0</v>
      </c>
      <c r="BC76" s="1">
        <v>30</v>
      </c>
      <c r="BD76" s="1">
        <v>0</v>
      </c>
      <c r="BE76" s="1">
        <v>2</v>
      </c>
      <c r="BF76" s="1">
        <v>0</v>
      </c>
      <c r="BG76" s="1">
        <v>22</v>
      </c>
      <c r="BH76" s="1">
        <v>0</v>
      </c>
    </row>
    <row r="77" spans="1:60" x14ac:dyDescent="0.35">
      <c r="A77" s="6">
        <v>41730</v>
      </c>
      <c r="B77" s="3">
        <f t="shared" si="1"/>
        <v>12453</v>
      </c>
      <c r="C77" s="1">
        <v>2324</v>
      </c>
      <c r="D77" s="1">
        <v>823</v>
      </c>
      <c r="E77" s="1">
        <v>2354</v>
      </c>
      <c r="F77" s="1">
        <v>1131</v>
      </c>
      <c r="G77" s="1">
        <v>48</v>
      </c>
      <c r="H77" s="1">
        <v>316</v>
      </c>
      <c r="I77" s="1">
        <v>1668</v>
      </c>
      <c r="J77">
        <v>0</v>
      </c>
      <c r="K77" s="1">
        <v>84</v>
      </c>
      <c r="L77" s="1">
        <v>23</v>
      </c>
      <c r="M77" s="1">
        <v>188</v>
      </c>
      <c r="N77" s="1">
        <v>15</v>
      </c>
      <c r="O77" s="1">
        <v>118</v>
      </c>
      <c r="P77" s="1">
        <v>139</v>
      </c>
      <c r="Q77" s="1">
        <v>13</v>
      </c>
      <c r="R77" s="1">
        <v>69</v>
      </c>
      <c r="S77" s="1">
        <v>108</v>
      </c>
      <c r="T77" s="1">
        <v>190</v>
      </c>
      <c r="U77" s="1">
        <v>284</v>
      </c>
      <c r="V77" s="1">
        <v>368</v>
      </c>
      <c r="W77" s="1">
        <v>255</v>
      </c>
      <c r="X77" s="1">
        <v>5</v>
      </c>
      <c r="Y77" s="1">
        <v>377</v>
      </c>
      <c r="Z77" s="1">
        <v>96</v>
      </c>
      <c r="AA77" s="1">
        <v>1</v>
      </c>
      <c r="AB77">
        <v>0</v>
      </c>
      <c r="AC77" s="1">
        <v>190</v>
      </c>
      <c r="AD77" s="1">
        <v>4</v>
      </c>
      <c r="AE77" s="1">
        <v>62</v>
      </c>
      <c r="AF77" s="1">
        <v>143</v>
      </c>
      <c r="AG77" s="1">
        <v>37</v>
      </c>
      <c r="AH77" s="1">
        <v>9</v>
      </c>
      <c r="AI77" s="1">
        <v>0</v>
      </c>
      <c r="AJ77" s="1">
        <v>42</v>
      </c>
      <c r="AK77" s="1">
        <v>0</v>
      </c>
      <c r="AL77">
        <v>0</v>
      </c>
      <c r="AM77" s="1">
        <v>331</v>
      </c>
      <c r="AN77" s="1">
        <v>23</v>
      </c>
      <c r="AO77" s="1">
        <v>0</v>
      </c>
      <c r="AP77">
        <v>0</v>
      </c>
      <c r="AQ77" s="1">
        <v>0</v>
      </c>
      <c r="AR77" s="1">
        <v>2</v>
      </c>
      <c r="AS77" s="1">
        <v>127</v>
      </c>
      <c r="AT77" s="1">
        <v>177</v>
      </c>
      <c r="AU77" s="1">
        <v>42</v>
      </c>
      <c r="AV77" s="1">
        <v>66</v>
      </c>
      <c r="AW77" s="1">
        <v>57</v>
      </c>
      <c r="AX77" s="1">
        <v>62</v>
      </c>
      <c r="AY77" s="1">
        <v>2</v>
      </c>
      <c r="AZ77" s="1">
        <v>80</v>
      </c>
      <c r="BA77" s="1"/>
      <c r="BB77" s="1">
        <v>0</v>
      </c>
      <c r="BC77" s="1">
        <v>20</v>
      </c>
      <c r="BD77" s="1">
        <v>0</v>
      </c>
      <c r="BE77" s="1">
        <v>18</v>
      </c>
      <c r="BF77" s="1">
        <v>0</v>
      </c>
      <c r="BG77" s="1">
        <v>14</v>
      </c>
      <c r="BH77" s="1">
        <v>0</v>
      </c>
    </row>
    <row r="78" spans="1:60" x14ac:dyDescent="0.35">
      <c r="A78" s="6">
        <v>41760</v>
      </c>
      <c r="B78" s="3">
        <f t="shared" si="1"/>
        <v>13159</v>
      </c>
      <c r="C78" s="1">
        <v>2695</v>
      </c>
      <c r="D78" s="1">
        <v>1118</v>
      </c>
      <c r="E78" s="1">
        <v>2949</v>
      </c>
      <c r="F78" s="1">
        <v>1042</v>
      </c>
      <c r="G78" s="1">
        <v>49</v>
      </c>
      <c r="H78" s="1">
        <v>400</v>
      </c>
      <c r="I78" s="1">
        <v>791</v>
      </c>
      <c r="J78">
        <v>0</v>
      </c>
      <c r="K78" s="1">
        <v>208</v>
      </c>
      <c r="L78" s="1">
        <v>24</v>
      </c>
      <c r="M78" s="1">
        <v>231</v>
      </c>
      <c r="N78" s="1">
        <v>40</v>
      </c>
      <c r="O78" s="1">
        <v>175</v>
      </c>
      <c r="P78" s="1">
        <v>94</v>
      </c>
      <c r="Q78" s="1">
        <v>6</v>
      </c>
      <c r="R78" s="1">
        <v>103</v>
      </c>
      <c r="S78" s="1">
        <v>108</v>
      </c>
      <c r="T78" s="1">
        <v>213</v>
      </c>
      <c r="U78" s="1">
        <v>394</v>
      </c>
      <c r="V78" s="1">
        <v>376</v>
      </c>
      <c r="W78" s="1">
        <v>80</v>
      </c>
      <c r="X78" s="1">
        <v>16</v>
      </c>
      <c r="Y78" s="1">
        <v>278</v>
      </c>
      <c r="Z78" s="1">
        <v>81</v>
      </c>
      <c r="AA78" s="1">
        <v>3</v>
      </c>
      <c r="AB78">
        <v>0</v>
      </c>
      <c r="AC78" s="1">
        <v>275</v>
      </c>
      <c r="AD78" s="1">
        <v>9</v>
      </c>
      <c r="AE78" s="1">
        <v>93</v>
      </c>
      <c r="AF78" s="1">
        <v>159</v>
      </c>
      <c r="AG78" s="1">
        <v>48</v>
      </c>
      <c r="AH78" s="1">
        <v>18</v>
      </c>
      <c r="AI78" s="1">
        <v>0</v>
      </c>
      <c r="AJ78" s="1">
        <v>27</v>
      </c>
      <c r="AK78" s="1">
        <v>0</v>
      </c>
      <c r="AL78">
        <v>0</v>
      </c>
      <c r="AM78" s="1">
        <v>364</v>
      </c>
      <c r="AN78" s="1">
        <v>12</v>
      </c>
      <c r="AO78" s="1">
        <v>0</v>
      </c>
      <c r="AP78">
        <v>0</v>
      </c>
      <c r="AQ78" s="1">
        <v>0</v>
      </c>
      <c r="AR78" s="1">
        <v>10</v>
      </c>
      <c r="AS78" s="1">
        <v>194</v>
      </c>
      <c r="AT78" s="1">
        <v>171</v>
      </c>
      <c r="AU78" s="1">
        <v>55</v>
      </c>
      <c r="AV78" s="1">
        <v>59</v>
      </c>
      <c r="AW78" s="1">
        <v>55</v>
      </c>
      <c r="AX78" s="1">
        <v>57</v>
      </c>
      <c r="AY78" s="1">
        <v>16</v>
      </c>
      <c r="AZ78" s="1">
        <v>63</v>
      </c>
      <c r="BA78" s="1"/>
      <c r="BB78" s="1">
        <v>0</v>
      </c>
      <c r="BC78" s="1">
        <v>14</v>
      </c>
      <c r="BD78" s="1">
        <v>0</v>
      </c>
      <c r="BE78" s="1">
        <v>8</v>
      </c>
      <c r="BF78" s="1">
        <v>0</v>
      </c>
      <c r="BG78" s="1">
        <v>13</v>
      </c>
      <c r="BH78" s="1">
        <v>0</v>
      </c>
    </row>
    <row r="79" spans="1:60" x14ac:dyDescent="0.35">
      <c r="A79" s="6">
        <v>41791</v>
      </c>
      <c r="B79" s="3">
        <f t="shared" si="1"/>
        <v>12093</v>
      </c>
      <c r="C79" s="1">
        <v>2477</v>
      </c>
      <c r="D79" s="1">
        <v>1371</v>
      </c>
      <c r="E79" s="1">
        <v>2481</v>
      </c>
      <c r="F79" s="1">
        <v>1070</v>
      </c>
      <c r="G79" s="1">
        <v>65</v>
      </c>
      <c r="H79" s="1">
        <v>217</v>
      </c>
      <c r="I79" s="1">
        <v>467</v>
      </c>
      <c r="J79">
        <v>0</v>
      </c>
      <c r="K79" s="1">
        <v>208</v>
      </c>
      <c r="L79" s="1">
        <v>88</v>
      </c>
      <c r="M79" s="1">
        <v>128</v>
      </c>
      <c r="N79" s="1">
        <v>21</v>
      </c>
      <c r="O79" s="1">
        <v>108</v>
      </c>
      <c r="P79" s="1">
        <v>116</v>
      </c>
      <c r="Q79" s="1">
        <v>9</v>
      </c>
      <c r="R79" s="1">
        <v>71</v>
      </c>
      <c r="S79" s="1">
        <v>199</v>
      </c>
      <c r="T79" s="1">
        <v>165</v>
      </c>
      <c r="U79" s="1">
        <v>470</v>
      </c>
      <c r="V79" s="1">
        <v>303</v>
      </c>
      <c r="W79" s="1">
        <v>88</v>
      </c>
      <c r="X79" s="1">
        <v>6</v>
      </c>
      <c r="Y79" s="1">
        <v>311</v>
      </c>
      <c r="Z79" s="1">
        <v>35</v>
      </c>
      <c r="AA79" s="1">
        <v>0</v>
      </c>
      <c r="AB79">
        <v>0</v>
      </c>
      <c r="AC79" s="1">
        <v>257</v>
      </c>
      <c r="AD79" s="1">
        <v>0</v>
      </c>
      <c r="AE79" s="1">
        <v>41</v>
      </c>
      <c r="AF79" s="1">
        <v>194</v>
      </c>
      <c r="AG79" s="1">
        <v>45</v>
      </c>
      <c r="AH79" s="1">
        <v>13</v>
      </c>
      <c r="AI79" s="1">
        <v>0</v>
      </c>
      <c r="AJ79" s="1">
        <v>45</v>
      </c>
      <c r="AK79" s="1">
        <v>0</v>
      </c>
      <c r="AL79">
        <v>0</v>
      </c>
      <c r="AM79" s="1">
        <v>278</v>
      </c>
      <c r="AN79" s="1">
        <v>18</v>
      </c>
      <c r="AO79" s="1">
        <v>1</v>
      </c>
      <c r="AP79">
        <v>0</v>
      </c>
      <c r="AQ79" s="1">
        <v>0</v>
      </c>
      <c r="AR79" s="1">
        <v>14</v>
      </c>
      <c r="AS79" s="1">
        <v>165</v>
      </c>
      <c r="AT79" s="1">
        <v>167</v>
      </c>
      <c r="AU79" s="1">
        <v>45</v>
      </c>
      <c r="AV79" s="1">
        <v>79</v>
      </c>
      <c r="AW79" s="1">
        <v>85</v>
      </c>
      <c r="AX79" s="1">
        <v>91</v>
      </c>
      <c r="AY79" s="1">
        <v>14</v>
      </c>
      <c r="AZ79" s="1">
        <v>67</v>
      </c>
      <c r="BA79" s="1"/>
      <c r="BB79" s="1">
        <v>0</v>
      </c>
      <c r="BC79" s="1">
        <v>11</v>
      </c>
      <c r="BD79" s="1">
        <v>0</v>
      </c>
      <c r="BE79" s="1">
        <v>7</v>
      </c>
      <c r="BF79" s="1">
        <v>0</v>
      </c>
      <c r="BG79" s="1">
        <v>10</v>
      </c>
      <c r="BH79" s="1">
        <v>0</v>
      </c>
    </row>
    <row r="80" spans="1:60" x14ac:dyDescent="0.35">
      <c r="A80" s="6">
        <v>41821</v>
      </c>
      <c r="B80" s="3">
        <f t="shared" si="1"/>
        <v>13659</v>
      </c>
      <c r="C80" s="1">
        <v>2782</v>
      </c>
      <c r="D80" s="1">
        <v>1401</v>
      </c>
      <c r="E80" s="1">
        <v>3192</v>
      </c>
      <c r="F80" s="1">
        <v>987</v>
      </c>
      <c r="G80" s="1">
        <v>52</v>
      </c>
      <c r="H80" s="1">
        <v>366</v>
      </c>
      <c r="I80" s="1">
        <v>347</v>
      </c>
      <c r="J80">
        <v>0</v>
      </c>
      <c r="K80" s="1">
        <v>218</v>
      </c>
      <c r="L80" s="1">
        <v>39</v>
      </c>
      <c r="M80" s="1">
        <v>231</v>
      </c>
      <c r="N80" s="1">
        <v>39</v>
      </c>
      <c r="O80" s="1">
        <v>163</v>
      </c>
      <c r="P80" s="1">
        <v>131</v>
      </c>
      <c r="Q80" s="1">
        <v>11</v>
      </c>
      <c r="R80" s="1">
        <v>259</v>
      </c>
      <c r="S80" s="1">
        <v>267</v>
      </c>
      <c r="T80" s="1">
        <v>136</v>
      </c>
      <c r="U80" s="1">
        <v>436</v>
      </c>
      <c r="V80" s="1">
        <v>352</v>
      </c>
      <c r="W80" s="1">
        <v>142</v>
      </c>
      <c r="X80" s="1">
        <v>23</v>
      </c>
      <c r="Y80" s="1">
        <v>302</v>
      </c>
      <c r="Z80" s="1">
        <v>45</v>
      </c>
      <c r="AA80" s="1">
        <v>2</v>
      </c>
      <c r="AB80">
        <v>0</v>
      </c>
      <c r="AC80" s="1">
        <v>270</v>
      </c>
      <c r="AD80" s="1">
        <v>0</v>
      </c>
      <c r="AE80" s="1">
        <v>59</v>
      </c>
      <c r="AF80" s="1">
        <v>138</v>
      </c>
      <c r="AG80" s="1">
        <v>40</v>
      </c>
      <c r="AH80" s="1">
        <v>10</v>
      </c>
      <c r="AI80" s="1">
        <v>0</v>
      </c>
      <c r="AJ80" s="1">
        <v>22</v>
      </c>
      <c r="AK80" s="1">
        <v>0</v>
      </c>
      <c r="AL80">
        <v>0</v>
      </c>
      <c r="AM80" s="1">
        <v>411</v>
      </c>
      <c r="AN80" s="1">
        <v>28</v>
      </c>
      <c r="AO80" s="1">
        <v>13</v>
      </c>
      <c r="AP80">
        <v>0</v>
      </c>
      <c r="AQ80" s="1">
        <v>0</v>
      </c>
      <c r="AR80" s="1">
        <v>7</v>
      </c>
      <c r="AS80" s="1">
        <v>102</v>
      </c>
      <c r="AT80" s="1">
        <v>242</v>
      </c>
      <c r="AU80" s="1">
        <v>37</v>
      </c>
      <c r="AV80" s="1">
        <v>45</v>
      </c>
      <c r="AW80" s="1">
        <v>81</v>
      </c>
      <c r="AX80" s="1">
        <v>106</v>
      </c>
      <c r="AY80" s="1">
        <v>26</v>
      </c>
      <c r="AZ80" s="1">
        <v>99</v>
      </c>
      <c r="BA80" s="1"/>
      <c r="BB80" s="1">
        <v>0</v>
      </c>
      <c r="BC80" s="1">
        <v>34</v>
      </c>
      <c r="BD80" s="1">
        <v>0</v>
      </c>
      <c r="BE80" s="1">
        <v>9</v>
      </c>
      <c r="BF80" s="1">
        <v>0</v>
      </c>
      <c r="BG80" s="1">
        <v>16</v>
      </c>
      <c r="BH80" s="1">
        <v>0</v>
      </c>
    </row>
    <row r="81" spans="1:60" x14ac:dyDescent="0.35">
      <c r="A81" s="6">
        <v>41852</v>
      </c>
      <c r="B81" s="3">
        <f t="shared" si="1"/>
        <v>13646</v>
      </c>
      <c r="C81" s="1">
        <v>3339</v>
      </c>
      <c r="D81" s="1">
        <v>1583</v>
      </c>
      <c r="E81" s="1">
        <v>2394</v>
      </c>
      <c r="F81" s="1">
        <v>975</v>
      </c>
      <c r="G81" s="1">
        <v>66</v>
      </c>
      <c r="H81" s="1">
        <v>389</v>
      </c>
      <c r="I81" s="1">
        <v>424</v>
      </c>
      <c r="J81">
        <v>0</v>
      </c>
      <c r="K81" s="1">
        <v>301</v>
      </c>
      <c r="L81" s="1">
        <v>58</v>
      </c>
      <c r="M81" s="1">
        <v>133</v>
      </c>
      <c r="N81" s="1">
        <v>11</v>
      </c>
      <c r="O81" s="1">
        <v>136</v>
      </c>
      <c r="P81" s="1">
        <v>85</v>
      </c>
      <c r="Q81" s="1">
        <v>13</v>
      </c>
      <c r="R81" s="1">
        <v>181</v>
      </c>
      <c r="S81" s="1">
        <v>229</v>
      </c>
      <c r="T81" s="1">
        <v>120</v>
      </c>
      <c r="U81" s="1">
        <v>422</v>
      </c>
      <c r="V81" s="1">
        <v>338</v>
      </c>
      <c r="W81" s="1">
        <v>103</v>
      </c>
      <c r="X81" s="1">
        <v>18</v>
      </c>
      <c r="Y81" s="1">
        <v>405</v>
      </c>
      <c r="Z81" s="1">
        <v>61</v>
      </c>
      <c r="AA81" s="1">
        <v>2</v>
      </c>
      <c r="AB81">
        <v>0</v>
      </c>
      <c r="AC81" s="1">
        <v>274</v>
      </c>
      <c r="AD81" s="1">
        <v>16</v>
      </c>
      <c r="AE81" s="1">
        <v>84</v>
      </c>
      <c r="AF81" s="1">
        <v>140</v>
      </c>
      <c r="AG81" s="1">
        <v>83</v>
      </c>
      <c r="AH81" s="1">
        <v>19</v>
      </c>
      <c r="AI81" s="1">
        <v>0</v>
      </c>
      <c r="AJ81" s="1">
        <v>33</v>
      </c>
      <c r="AK81" s="1">
        <v>0</v>
      </c>
      <c r="AL81" s="1">
        <v>12</v>
      </c>
      <c r="AM81" s="1">
        <v>357</v>
      </c>
      <c r="AN81" s="1">
        <v>32</v>
      </c>
      <c r="AO81" s="1">
        <v>5</v>
      </c>
      <c r="AP81">
        <v>0</v>
      </c>
      <c r="AQ81" s="1">
        <v>0</v>
      </c>
      <c r="AR81" s="1">
        <v>26</v>
      </c>
      <c r="AS81" s="1">
        <v>150</v>
      </c>
      <c r="AT81" s="1">
        <v>206</v>
      </c>
      <c r="AU81" s="1">
        <v>58</v>
      </c>
      <c r="AV81" s="1">
        <v>86</v>
      </c>
      <c r="AW81" s="1">
        <v>35</v>
      </c>
      <c r="AX81" s="1">
        <v>107</v>
      </c>
      <c r="AY81" s="1">
        <v>8</v>
      </c>
      <c r="AZ81" s="1">
        <v>129</v>
      </c>
      <c r="BA81" s="1"/>
      <c r="BB81" s="1">
        <v>0</v>
      </c>
      <c r="BC81" s="1">
        <v>47</v>
      </c>
      <c r="BD81" s="1">
        <v>0</v>
      </c>
      <c r="BE81" s="1">
        <v>2</v>
      </c>
      <c r="BF81" s="1">
        <v>0</v>
      </c>
      <c r="BG81" s="1">
        <v>10</v>
      </c>
      <c r="BH81" s="1">
        <v>0</v>
      </c>
    </row>
    <row r="82" spans="1:60" x14ac:dyDescent="0.35">
      <c r="A82" s="6">
        <v>41883</v>
      </c>
      <c r="B82" s="3">
        <f t="shared" si="1"/>
        <v>14348</v>
      </c>
      <c r="C82" s="1">
        <v>2508</v>
      </c>
      <c r="D82" s="1">
        <v>1752</v>
      </c>
      <c r="E82" s="1">
        <v>3056</v>
      </c>
      <c r="F82" s="1">
        <v>1411</v>
      </c>
      <c r="G82" s="1">
        <v>386</v>
      </c>
      <c r="H82" s="1">
        <v>443</v>
      </c>
      <c r="I82" s="1">
        <v>656</v>
      </c>
      <c r="J82">
        <v>0</v>
      </c>
      <c r="K82" s="1">
        <v>351</v>
      </c>
      <c r="L82" s="1">
        <v>65</v>
      </c>
      <c r="M82" s="1">
        <v>119</v>
      </c>
      <c r="N82" s="1">
        <v>32</v>
      </c>
      <c r="O82" s="1">
        <v>154</v>
      </c>
      <c r="P82" s="1">
        <v>117</v>
      </c>
      <c r="Q82" s="1">
        <v>7</v>
      </c>
      <c r="R82" s="1">
        <v>133</v>
      </c>
      <c r="S82" s="1">
        <v>198</v>
      </c>
      <c r="T82" s="1">
        <v>204</v>
      </c>
      <c r="U82" s="1">
        <v>491</v>
      </c>
      <c r="V82" s="1">
        <v>282</v>
      </c>
      <c r="W82" s="1">
        <v>65</v>
      </c>
      <c r="X82" s="1">
        <v>13</v>
      </c>
      <c r="Y82" s="1">
        <v>255</v>
      </c>
      <c r="Z82" s="1">
        <v>90</v>
      </c>
      <c r="AA82" s="1">
        <v>3</v>
      </c>
      <c r="AB82">
        <v>0</v>
      </c>
      <c r="AC82" s="1">
        <v>269</v>
      </c>
      <c r="AD82" s="1">
        <v>2</v>
      </c>
      <c r="AE82" s="1">
        <v>61</v>
      </c>
      <c r="AF82" s="1">
        <v>141</v>
      </c>
      <c r="AG82" s="1">
        <v>45</v>
      </c>
      <c r="AH82" s="1">
        <v>23</v>
      </c>
      <c r="AI82" s="1">
        <v>0</v>
      </c>
      <c r="AJ82" s="1">
        <v>9</v>
      </c>
      <c r="AK82" s="1">
        <v>0</v>
      </c>
      <c r="AL82" s="1">
        <v>16</v>
      </c>
      <c r="AM82" s="1">
        <v>182</v>
      </c>
      <c r="AN82" s="1">
        <v>11</v>
      </c>
      <c r="AO82" s="1">
        <v>10</v>
      </c>
      <c r="AP82">
        <v>0</v>
      </c>
      <c r="AQ82" s="1">
        <v>0</v>
      </c>
      <c r="AR82" s="1">
        <v>16</v>
      </c>
      <c r="AS82" s="1">
        <v>139</v>
      </c>
      <c r="AT82" s="1">
        <v>259</v>
      </c>
      <c r="AU82" s="1">
        <v>25</v>
      </c>
      <c r="AV82" s="1">
        <v>95</v>
      </c>
      <c r="AW82" s="1">
        <v>68</v>
      </c>
      <c r="AX82" s="1">
        <v>69</v>
      </c>
      <c r="AY82" s="1">
        <v>30</v>
      </c>
      <c r="AZ82" s="1">
        <v>87</v>
      </c>
      <c r="BA82" s="1"/>
      <c r="BB82" s="1">
        <v>0</v>
      </c>
      <c r="BC82" s="1">
        <v>61</v>
      </c>
      <c r="BD82" s="1">
        <v>0</v>
      </c>
      <c r="BE82" s="1">
        <v>7</v>
      </c>
      <c r="BF82" s="1">
        <v>0</v>
      </c>
      <c r="BG82" s="1">
        <v>18</v>
      </c>
      <c r="BH82" s="1">
        <v>0</v>
      </c>
    </row>
    <row r="83" spans="1:60" x14ac:dyDescent="0.35">
      <c r="A83" s="6">
        <v>41913</v>
      </c>
      <c r="B83" s="3">
        <f t="shared" si="1"/>
        <v>15107</v>
      </c>
      <c r="C83" s="1">
        <v>2518</v>
      </c>
      <c r="D83" s="1">
        <v>1361</v>
      </c>
      <c r="E83" s="1">
        <v>3111</v>
      </c>
      <c r="F83" s="1">
        <v>2156</v>
      </c>
      <c r="G83" s="1">
        <v>469</v>
      </c>
      <c r="H83" s="1">
        <v>373</v>
      </c>
      <c r="I83" s="1">
        <v>889</v>
      </c>
      <c r="J83">
        <v>0</v>
      </c>
      <c r="K83" s="1">
        <v>321</v>
      </c>
      <c r="L83" s="1">
        <v>55</v>
      </c>
      <c r="M83" s="1">
        <v>246</v>
      </c>
      <c r="N83" s="1">
        <v>30</v>
      </c>
      <c r="O83" s="1">
        <v>114</v>
      </c>
      <c r="P83" s="1">
        <v>61</v>
      </c>
      <c r="Q83" s="1">
        <v>17</v>
      </c>
      <c r="R83" s="1">
        <v>20</v>
      </c>
      <c r="S83" s="1">
        <v>172</v>
      </c>
      <c r="T83" s="1">
        <v>139</v>
      </c>
      <c r="U83" s="1">
        <v>464</v>
      </c>
      <c r="V83" s="1">
        <v>279</v>
      </c>
      <c r="W83" s="1">
        <v>90</v>
      </c>
      <c r="X83" s="1">
        <v>14</v>
      </c>
      <c r="Y83" s="1">
        <v>287</v>
      </c>
      <c r="Z83" s="1">
        <v>81</v>
      </c>
      <c r="AA83" s="1">
        <v>1</v>
      </c>
      <c r="AB83">
        <v>0</v>
      </c>
      <c r="AC83" s="1">
        <v>284</v>
      </c>
      <c r="AD83" s="1">
        <v>8</v>
      </c>
      <c r="AE83" s="1">
        <v>63</v>
      </c>
      <c r="AF83" s="1">
        <v>150</v>
      </c>
      <c r="AG83" s="1">
        <v>58</v>
      </c>
      <c r="AH83" s="1">
        <v>5</v>
      </c>
      <c r="AI83" s="1">
        <v>0</v>
      </c>
      <c r="AJ83" s="1">
        <v>29</v>
      </c>
      <c r="AK83" s="1">
        <v>0</v>
      </c>
      <c r="AL83" s="1">
        <v>4</v>
      </c>
      <c r="AM83" s="1">
        <v>311</v>
      </c>
      <c r="AN83" s="1">
        <v>16</v>
      </c>
      <c r="AO83" s="1">
        <v>7</v>
      </c>
      <c r="AP83">
        <v>0</v>
      </c>
      <c r="AQ83" s="1">
        <v>0</v>
      </c>
      <c r="AR83" s="1">
        <v>5</v>
      </c>
      <c r="AS83" s="1">
        <v>208</v>
      </c>
      <c r="AT83" s="1">
        <v>254</v>
      </c>
      <c r="AU83" s="1">
        <v>44</v>
      </c>
      <c r="AV83" s="1">
        <v>90</v>
      </c>
      <c r="AW83" s="1">
        <v>78</v>
      </c>
      <c r="AX83" s="1">
        <v>105</v>
      </c>
      <c r="AY83" s="1">
        <v>27</v>
      </c>
      <c r="AZ83" s="1">
        <v>93</v>
      </c>
      <c r="BA83" s="1"/>
      <c r="BB83" s="1">
        <v>0</v>
      </c>
      <c r="BC83" s="1">
        <v>56</v>
      </c>
      <c r="BD83" s="1">
        <v>0</v>
      </c>
      <c r="BE83" s="1">
        <v>14</v>
      </c>
      <c r="BF83" s="1">
        <v>0</v>
      </c>
      <c r="BG83" s="1">
        <v>12</v>
      </c>
      <c r="BH83" s="1">
        <v>0</v>
      </c>
    </row>
    <row r="84" spans="1:60" x14ac:dyDescent="0.35">
      <c r="A84" s="6">
        <v>41944</v>
      </c>
      <c r="B84" s="3">
        <f t="shared" si="1"/>
        <v>14027</v>
      </c>
      <c r="C84" s="1">
        <v>2343</v>
      </c>
      <c r="D84" s="1">
        <v>1085</v>
      </c>
      <c r="E84" s="1">
        <v>3643</v>
      </c>
      <c r="F84" s="1">
        <v>1596</v>
      </c>
      <c r="G84" s="1">
        <v>359</v>
      </c>
      <c r="H84" s="1">
        <v>334</v>
      </c>
      <c r="I84" s="1">
        <v>646</v>
      </c>
      <c r="J84">
        <v>0</v>
      </c>
      <c r="K84" s="1">
        <v>298</v>
      </c>
      <c r="L84" s="1">
        <v>54</v>
      </c>
      <c r="M84" s="1">
        <v>66</v>
      </c>
      <c r="N84" s="1">
        <v>15</v>
      </c>
      <c r="O84" s="1">
        <v>162</v>
      </c>
      <c r="P84" s="1">
        <v>128</v>
      </c>
      <c r="Q84" s="1">
        <v>45</v>
      </c>
      <c r="R84" s="1">
        <v>21</v>
      </c>
      <c r="S84" s="1">
        <v>202</v>
      </c>
      <c r="T84" s="1">
        <v>161</v>
      </c>
      <c r="U84" s="1">
        <v>565</v>
      </c>
      <c r="V84" s="1">
        <v>259</v>
      </c>
      <c r="W84" s="1">
        <v>36</v>
      </c>
      <c r="X84" s="1">
        <v>12</v>
      </c>
      <c r="Y84" s="1">
        <v>250</v>
      </c>
      <c r="Z84" s="1">
        <v>73</v>
      </c>
      <c r="AA84" s="1">
        <v>0</v>
      </c>
      <c r="AB84">
        <v>0</v>
      </c>
      <c r="AC84" s="1">
        <v>204</v>
      </c>
      <c r="AD84" s="1">
        <v>1</v>
      </c>
      <c r="AE84" s="1">
        <v>99</v>
      </c>
      <c r="AF84" s="1">
        <v>147</v>
      </c>
      <c r="AG84" s="1">
        <v>39</v>
      </c>
      <c r="AH84" s="1">
        <v>25</v>
      </c>
      <c r="AI84" s="1">
        <v>0</v>
      </c>
      <c r="AJ84" s="1">
        <v>37</v>
      </c>
      <c r="AK84" s="1">
        <v>0</v>
      </c>
      <c r="AL84" s="1">
        <v>5</v>
      </c>
      <c r="AM84" s="1">
        <v>372</v>
      </c>
      <c r="AN84" s="1">
        <v>23</v>
      </c>
      <c r="AO84" s="1">
        <v>9</v>
      </c>
      <c r="AP84">
        <v>0</v>
      </c>
      <c r="AQ84" s="1">
        <v>0</v>
      </c>
      <c r="AR84" s="1">
        <v>17</v>
      </c>
      <c r="AS84" s="1">
        <v>119</v>
      </c>
      <c r="AT84" s="1">
        <v>223</v>
      </c>
      <c r="AU84" s="1">
        <v>16</v>
      </c>
      <c r="AV84" s="1">
        <v>98</v>
      </c>
      <c r="AW84" s="1">
        <v>44</v>
      </c>
      <c r="AX84" s="1">
        <v>83</v>
      </c>
      <c r="AY84" s="1">
        <v>39</v>
      </c>
      <c r="AZ84" s="1">
        <v>74</v>
      </c>
      <c r="BA84" s="1"/>
      <c r="BB84" s="1">
        <v>0</v>
      </c>
      <c r="BC84" s="1">
        <v>75</v>
      </c>
      <c r="BD84" s="1">
        <v>0</v>
      </c>
      <c r="BE84" s="1">
        <v>13</v>
      </c>
      <c r="BF84" s="1">
        <v>0</v>
      </c>
      <c r="BG84" s="1">
        <v>29</v>
      </c>
      <c r="BH84" s="1">
        <v>0</v>
      </c>
    </row>
    <row r="85" spans="1:60" x14ac:dyDescent="0.35">
      <c r="A85" s="6">
        <v>41974</v>
      </c>
      <c r="B85" s="3">
        <f t="shared" si="1"/>
        <v>11381</v>
      </c>
      <c r="C85" s="1">
        <v>1506</v>
      </c>
      <c r="D85" s="1">
        <v>1045</v>
      </c>
      <c r="E85" s="1">
        <v>3260</v>
      </c>
      <c r="F85" s="1">
        <v>1267</v>
      </c>
      <c r="G85" s="1">
        <v>379</v>
      </c>
      <c r="H85" s="1">
        <v>301</v>
      </c>
      <c r="I85" s="1">
        <v>528</v>
      </c>
      <c r="J85">
        <v>0</v>
      </c>
      <c r="K85" s="1">
        <v>326</v>
      </c>
      <c r="L85" s="1">
        <v>24</v>
      </c>
      <c r="M85" s="1">
        <v>119</v>
      </c>
      <c r="N85" s="1">
        <v>18</v>
      </c>
      <c r="O85" s="1">
        <v>56</v>
      </c>
      <c r="P85" s="1">
        <v>103</v>
      </c>
      <c r="Q85" s="1">
        <v>20</v>
      </c>
      <c r="R85" s="1">
        <v>13</v>
      </c>
      <c r="S85" s="1">
        <v>94</v>
      </c>
      <c r="T85" s="1">
        <v>106</v>
      </c>
      <c r="U85" s="1">
        <v>282</v>
      </c>
      <c r="V85" s="1">
        <v>244</v>
      </c>
      <c r="W85" s="1">
        <v>57</v>
      </c>
      <c r="X85" s="1">
        <v>8</v>
      </c>
      <c r="Y85" s="1">
        <v>242</v>
      </c>
      <c r="Z85" s="1">
        <v>18</v>
      </c>
      <c r="AA85" s="1">
        <v>0</v>
      </c>
      <c r="AB85">
        <v>0</v>
      </c>
      <c r="AC85" s="1">
        <v>145</v>
      </c>
      <c r="AD85" s="1">
        <v>1</v>
      </c>
      <c r="AE85" s="1">
        <v>68</v>
      </c>
      <c r="AF85" s="1">
        <v>117</v>
      </c>
      <c r="AG85" s="1">
        <v>50</v>
      </c>
      <c r="AH85" s="1">
        <v>6</v>
      </c>
      <c r="AI85" s="1">
        <v>0</v>
      </c>
      <c r="AJ85" s="1">
        <v>25</v>
      </c>
      <c r="AK85" s="1">
        <v>0</v>
      </c>
      <c r="AL85" s="1">
        <v>1</v>
      </c>
      <c r="AM85" s="1">
        <v>151</v>
      </c>
      <c r="AN85" s="1">
        <v>38</v>
      </c>
      <c r="AO85" s="1">
        <v>6</v>
      </c>
      <c r="AP85">
        <v>0</v>
      </c>
      <c r="AQ85" s="1">
        <v>0</v>
      </c>
      <c r="AR85" s="1">
        <v>6</v>
      </c>
      <c r="AS85" s="1">
        <v>78</v>
      </c>
      <c r="AT85" s="1">
        <v>162</v>
      </c>
      <c r="AU85" s="1">
        <v>26</v>
      </c>
      <c r="AV85" s="1">
        <v>159</v>
      </c>
      <c r="AW85" s="1">
        <v>86</v>
      </c>
      <c r="AX85" s="1">
        <v>70</v>
      </c>
      <c r="AY85" s="1">
        <v>35</v>
      </c>
      <c r="AZ85" s="1">
        <v>135</v>
      </c>
      <c r="BA85" s="1"/>
      <c r="BB85" s="1">
        <v>0</v>
      </c>
      <c r="BC85" s="1">
        <v>66</v>
      </c>
      <c r="BD85" s="1">
        <v>0</v>
      </c>
      <c r="BE85" s="1">
        <v>8</v>
      </c>
      <c r="BF85" s="1">
        <v>0</v>
      </c>
      <c r="BG85" s="1">
        <v>14</v>
      </c>
      <c r="BH85" s="1">
        <v>0</v>
      </c>
    </row>
    <row r="86" spans="1:60" x14ac:dyDescent="0.35">
      <c r="A86" s="6">
        <v>42005</v>
      </c>
      <c r="B86" s="3">
        <f t="shared" si="1"/>
        <v>18223</v>
      </c>
      <c r="C86" s="1">
        <v>2188</v>
      </c>
      <c r="D86" s="1">
        <v>1762</v>
      </c>
      <c r="E86" s="1">
        <v>4828</v>
      </c>
      <c r="F86" s="1">
        <v>1533</v>
      </c>
      <c r="G86" s="1">
        <v>585</v>
      </c>
      <c r="H86" s="1">
        <v>483</v>
      </c>
      <c r="I86" s="1">
        <v>1626</v>
      </c>
      <c r="J86">
        <v>0</v>
      </c>
      <c r="K86" s="1">
        <v>377</v>
      </c>
      <c r="L86" s="1">
        <v>60</v>
      </c>
      <c r="M86" s="1">
        <v>183</v>
      </c>
      <c r="N86" s="1">
        <v>26</v>
      </c>
      <c r="O86" s="1">
        <v>131</v>
      </c>
      <c r="P86" s="1">
        <v>57</v>
      </c>
      <c r="Q86" s="1">
        <v>97</v>
      </c>
      <c r="R86" s="1">
        <v>41</v>
      </c>
      <c r="S86" s="1">
        <v>199</v>
      </c>
      <c r="T86" s="1">
        <v>134</v>
      </c>
      <c r="U86" s="1">
        <v>433</v>
      </c>
      <c r="V86" s="1">
        <v>353</v>
      </c>
      <c r="W86" s="1">
        <v>49</v>
      </c>
      <c r="X86" s="1">
        <v>9</v>
      </c>
      <c r="Y86" s="1">
        <v>927</v>
      </c>
      <c r="Z86" s="1">
        <v>28</v>
      </c>
      <c r="AA86" s="1">
        <v>151</v>
      </c>
      <c r="AB86">
        <v>0</v>
      </c>
      <c r="AC86" s="1">
        <v>325</v>
      </c>
      <c r="AD86" s="1">
        <v>2</v>
      </c>
      <c r="AE86" s="1">
        <v>77</v>
      </c>
      <c r="AF86" s="1">
        <v>189</v>
      </c>
      <c r="AG86" s="1">
        <v>89</v>
      </c>
      <c r="AH86" s="1">
        <v>28</v>
      </c>
      <c r="AI86" s="1">
        <v>0</v>
      </c>
      <c r="AJ86" s="1">
        <v>42</v>
      </c>
      <c r="AK86" s="1">
        <v>1</v>
      </c>
      <c r="AL86" s="1">
        <v>1</v>
      </c>
      <c r="AM86" s="1">
        <v>148</v>
      </c>
      <c r="AN86" s="1">
        <v>39</v>
      </c>
      <c r="AO86" s="1">
        <v>129</v>
      </c>
      <c r="AP86">
        <v>0</v>
      </c>
      <c r="AQ86" s="1">
        <v>0</v>
      </c>
      <c r="AR86" s="1">
        <v>23</v>
      </c>
      <c r="AS86" s="1">
        <v>120</v>
      </c>
      <c r="AT86" s="1">
        <v>218</v>
      </c>
      <c r="AU86" s="1">
        <v>45</v>
      </c>
      <c r="AV86" s="1">
        <v>93</v>
      </c>
      <c r="AW86" s="1">
        <v>113</v>
      </c>
      <c r="AX86" s="1">
        <v>136</v>
      </c>
      <c r="AY86" s="1">
        <v>41</v>
      </c>
      <c r="AZ86" s="1">
        <v>104</v>
      </c>
      <c r="BA86" s="1"/>
      <c r="BB86" s="1">
        <v>6</v>
      </c>
      <c r="BC86" s="1">
        <v>53</v>
      </c>
      <c r="BD86" s="1">
        <v>0</v>
      </c>
      <c r="BE86" s="1">
        <v>11</v>
      </c>
      <c r="BF86" s="1">
        <v>0</v>
      </c>
      <c r="BG86" s="1">
        <v>44</v>
      </c>
      <c r="BH86" s="1">
        <v>0</v>
      </c>
    </row>
    <row r="87" spans="1:60" x14ac:dyDescent="0.35">
      <c r="A87" s="6">
        <v>42036</v>
      </c>
      <c r="B87" s="3">
        <f t="shared" si="1"/>
        <v>19321</v>
      </c>
      <c r="C87" s="1">
        <v>1944</v>
      </c>
      <c r="D87" s="1">
        <v>3784</v>
      </c>
      <c r="E87" s="1">
        <v>4385</v>
      </c>
      <c r="F87" s="1">
        <v>1520</v>
      </c>
      <c r="G87" s="1">
        <v>503</v>
      </c>
      <c r="H87" s="1">
        <v>359</v>
      </c>
      <c r="I87" s="1">
        <v>1259</v>
      </c>
      <c r="J87">
        <v>0</v>
      </c>
      <c r="K87" s="1">
        <v>368</v>
      </c>
      <c r="L87" s="1">
        <v>57</v>
      </c>
      <c r="M87" s="1">
        <v>217</v>
      </c>
      <c r="N87" s="1">
        <v>62</v>
      </c>
      <c r="O87" s="1">
        <v>151</v>
      </c>
      <c r="P87" s="1">
        <v>101</v>
      </c>
      <c r="Q87" s="1">
        <v>47</v>
      </c>
      <c r="R87" s="1">
        <v>27</v>
      </c>
      <c r="S87" s="1">
        <v>218</v>
      </c>
      <c r="T87" s="1">
        <v>184</v>
      </c>
      <c r="U87" s="1">
        <v>586</v>
      </c>
      <c r="V87" s="1">
        <v>338</v>
      </c>
      <c r="W87" s="1">
        <v>96</v>
      </c>
      <c r="X87" s="1">
        <v>9</v>
      </c>
      <c r="Y87" s="1">
        <v>898</v>
      </c>
      <c r="Z87" s="1">
        <v>52</v>
      </c>
      <c r="AA87" s="1">
        <v>259</v>
      </c>
      <c r="AB87">
        <v>0</v>
      </c>
      <c r="AC87" s="1">
        <v>276</v>
      </c>
      <c r="AD87" s="1">
        <v>8</v>
      </c>
      <c r="AE87" s="1">
        <v>91</v>
      </c>
      <c r="AF87" s="1">
        <v>133</v>
      </c>
      <c r="AG87" s="1">
        <v>76</v>
      </c>
      <c r="AH87" s="1">
        <v>18</v>
      </c>
      <c r="AI87" s="1">
        <v>0</v>
      </c>
      <c r="AJ87" s="1">
        <v>48</v>
      </c>
      <c r="AK87" s="1">
        <v>5</v>
      </c>
      <c r="AL87" s="1">
        <v>8</v>
      </c>
      <c r="AM87" s="1">
        <v>176</v>
      </c>
      <c r="AN87" s="1">
        <v>30</v>
      </c>
      <c r="AO87" s="1">
        <v>85</v>
      </c>
      <c r="AP87">
        <v>0</v>
      </c>
      <c r="AQ87" s="1">
        <v>0</v>
      </c>
      <c r="AR87" s="1">
        <v>7</v>
      </c>
      <c r="AS87" s="1">
        <v>232</v>
      </c>
      <c r="AT87" s="1">
        <v>190</v>
      </c>
      <c r="AU87" s="1">
        <v>28</v>
      </c>
      <c r="AV87" s="1">
        <v>86</v>
      </c>
      <c r="AW87" s="1">
        <v>97</v>
      </c>
      <c r="AX87" s="1">
        <v>112</v>
      </c>
      <c r="AY87" s="1">
        <v>73</v>
      </c>
      <c r="AZ87" s="1">
        <v>118</v>
      </c>
      <c r="BA87" s="1"/>
      <c r="BB87" s="1">
        <v>11</v>
      </c>
      <c r="BC87" s="1">
        <v>113</v>
      </c>
      <c r="BD87" s="1">
        <v>0</v>
      </c>
      <c r="BE87" s="1">
        <v>29</v>
      </c>
      <c r="BF87" s="1">
        <v>0</v>
      </c>
      <c r="BG87" s="1">
        <v>25</v>
      </c>
      <c r="BH87" s="1">
        <v>0</v>
      </c>
    </row>
    <row r="88" spans="1:60" x14ac:dyDescent="0.35">
      <c r="A88" s="6">
        <v>42064</v>
      </c>
      <c r="B88" s="3">
        <f t="shared" si="1"/>
        <v>20576</v>
      </c>
      <c r="C88" s="1">
        <v>1586</v>
      </c>
      <c r="D88" s="1">
        <v>4542</v>
      </c>
      <c r="E88" s="1">
        <v>4527</v>
      </c>
      <c r="F88" s="1">
        <v>1520</v>
      </c>
      <c r="G88" s="1">
        <v>621</v>
      </c>
      <c r="H88" s="1">
        <v>424</v>
      </c>
      <c r="I88" s="1">
        <v>1549</v>
      </c>
      <c r="J88">
        <v>0</v>
      </c>
      <c r="K88" s="1">
        <v>286</v>
      </c>
      <c r="L88" s="1">
        <v>41</v>
      </c>
      <c r="M88" s="1">
        <v>222</v>
      </c>
      <c r="N88" s="1">
        <v>13</v>
      </c>
      <c r="O88" s="1">
        <v>198</v>
      </c>
      <c r="P88" s="1">
        <v>97</v>
      </c>
      <c r="Q88" s="1">
        <v>51</v>
      </c>
      <c r="R88" s="1">
        <v>12</v>
      </c>
      <c r="S88" s="1">
        <v>138</v>
      </c>
      <c r="T88" s="1">
        <v>131</v>
      </c>
      <c r="U88" s="1">
        <v>471</v>
      </c>
      <c r="V88" s="1">
        <v>483</v>
      </c>
      <c r="W88" s="1">
        <v>87</v>
      </c>
      <c r="X88" s="1">
        <v>8</v>
      </c>
      <c r="Y88" s="1">
        <v>1027</v>
      </c>
      <c r="Z88" s="1">
        <v>82</v>
      </c>
      <c r="AA88" s="1">
        <v>247</v>
      </c>
      <c r="AB88" s="1">
        <v>24</v>
      </c>
      <c r="AC88" s="1">
        <v>309</v>
      </c>
      <c r="AD88" s="1">
        <v>4</v>
      </c>
      <c r="AE88" s="1">
        <v>78</v>
      </c>
      <c r="AF88" s="1">
        <v>153</v>
      </c>
      <c r="AG88" s="1">
        <v>109</v>
      </c>
      <c r="AH88" s="1">
        <v>23</v>
      </c>
      <c r="AI88" s="1">
        <v>0</v>
      </c>
      <c r="AJ88" s="1">
        <v>40</v>
      </c>
      <c r="AK88" s="1">
        <v>4</v>
      </c>
      <c r="AL88" s="1">
        <v>10</v>
      </c>
      <c r="AM88" s="1">
        <v>286</v>
      </c>
      <c r="AN88" s="1">
        <v>35</v>
      </c>
      <c r="AO88" s="1">
        <v>138</v>
      </c>
      <c r="AP88">
        <v>0</v>
      </c>
      <c r="AQ88" s="1">
        <v>0</v>
      </c>
      <c r="AR88" s="1">
        <v>19</v>
      </c>
      <c r="AS88" s="1">
        <v>195</v>
      </c>
      <c r="AT88" s="1">
        <v>216</v>
      </c>
      <c r="AU88" s="1">
        <v>47</v>
      </c>
      <c r="AV88" s="1">
        <v>79</v>
      </c>
      <c r="AW88" s="1">
        <v>73</v>
      </c>
      <c r="AX88" s="1">
        <v>187</v>
      </c>
      <c r="AY88" s="1">
        <v>103</v>
      </c>
      <c r="AZ88" s="1">
        <v>81</v>
      </c>
      <c r="BA88" s="1"/>
      <c r="BB88" s="1">
        <v>27</v>
      </c>
      <c r="BC88" s="1">
        <v>108</v>
      </c>
      <c r="BD88" s="1">
        <v>0</v>
      </c>
      <c r="BE88" s="1">
        <v>14</v>
      </c>
      <c r="BF88" s="1">
        <v>9</v>
      </c>
      <c r="BG88" s="1">
        <v>16</v>
      </c>
      <c r="BH88" s="1">
        <v>0</v>
      </c>
    </row>
    <row r="89" spans="1:60" x14ac:dyDescent="0.35">
      <c r="A89" s="6">
        <v>42095</v>
      </c>
      <c r="B89" s="3">
        <f t="shared" si="1"/>
        <v>17185</v>
      </c>
      <c r="C89" s="1">
        <v>606</v>
      </c>
      <c r="D89" s="1">
        <v>3857</v>
      </c>
      <c r="E89" s="1">
        <v>3869</v>
      </c>
      <c r="F89" s="1">
        <v>1118</v>
      </c>
      <c r="G89" s="1">
        <v>450</v>
      </c>
      <c r="H89" s="1">
        <v>408</v>
      </c>
      <c r="I89" s="1">
        <v>1543</v>
      </c>
      <c r="J89">
        <v>0</v>
      </c>
      <c r="K89" s="1">
        <v>280</v>
      </c>
      <c r="L89" s="1">
        <v>77</v>
      </c>
      <c r="M89" s="1">
        <v>169</v>
      </c>
      <c r="N89" s="1">
        <v>24</v>
      </c>
      <c r="O89" s="1">
        <v>200</v>
      </c>
      <c r="P89" s="1">
        <v>104</v>
      </c>
      <c r="Q89" s="1">
        <v>30</v>
      </c>
      <c r="R89" s="1">
        <v>10</v>
      </c>
      <c r="S89" s="1">
        <v>110</v>
      </c>
      <c r="T89" s="1">
        <v>111</v>
      </c>
      <c r="U89" s="1">
        <v>518</v>
      </c>
      <c r="V89" s="1">
        <v>570</v>
      </c>
      <c r="W89" s="1">
        <v>104</v>
      </c>
      <c r="X89" s="1">
        <v>12</v>
      </c>
      <c r="Y89" s="1">
        <v>832</v>
      </c>
      <c r="Z89" s="1">
        <v>45</v>
      </c>
      <c r="AA89" s="1">
        <v>213</v>
      </c>
      <c r="AB89" s="1">
        <v>35</v>
      </c>
      <c r="AC89" s="1">
        <v>242</v>
      </c>
      <c r="AD89" s="1">
        <v>3</v>
      </c>
      <c r="AE89" s="1">
        <v>125</v>
      </c>
      <c r="AF89" s="1">
        <v>92</v>
      </c>
      <c r="AG89" s="1">
        <v>96</v>
      </c>
      <c r="AH89" s="1">
        <v>3</v>
      </c>
      <c r="AI89" s="1">
        <v>0</v>
      </c>
      <c r="AJ89" s="1">
        <v>41</v>
      </c>
      <c r="AK89" s="1">
        <v>2</v>
      </c>
      <c r="AL89" s="1">
        <v>22</v>
      </c>
      <c r="AM89" s="1">
        <v>181</v>
      </c>
      <c r="AN89" s="1">
        <v>44</v>
      </c>
      <c r="AO89" s="1">
        <v>79</v>
      </c>
      <c r="AP89">
        <v>0</v>
      </c>
      <c r="AQ89" s="1">
        <v>0</v>
      </c>
      <c r="AR89" s="1">
        <v>34</v>
      </c>
      <c r="AS89" s="1">
        <v>190</v>
      </c>
      <c r="AT89" s="1">
        <v>193</v>
      </c>
      <c r="AU89" s="1">
        <v>55</v>
      </c>
      <c r="AV89" s="1">
        <v>109</v>
      </c>
      <c r="AW89" s="1">
        <v>153</v>
      </c>
      <c r="AX89" s="1">
        <v>95</v>
      </c>
      <c r="AY89" s="1">
        <v>55</v>
      </c>
      <c r="AZ89" s="1">
        <v>76</v>
      </c>
      <c r="BA89" s="1"/>
      <c r="BB89" s="1">
        <v>23</v>
      </c>
      <c r="BC89" s="1">
        <v>80</v>
      </c>
      <c r="BD89" s="1">
        <v>0</v>
      </c>
      <c r="BE89" s="1">
        <v>15</v>
      </c>
      <c r="BF89" s="1">
        <v>1</v>
      </c>
      <c r="BG89" s="1">
        <v>16</v>
      </c>
      <c r="BH89" s="1">
        <v>0</v>
      </c>
    </row>
    <row r="90" spans="1:60" x14ac:dyDescent="0.35">
      <c r="A90" s="6">
        <v>42125</v>
      </c>
      <c r="B90" s="3">
        <f t="shared" si="1"/>
        <v>22149</v>
      </c>
      <c r="C90" s="1">
        <v>542</v>
      </c>
      <c r="D90" s="1">
        <v>4024</v>
      </c>
      <c r="E90" s="1">
        <v>3418</v>
      </c>
      <c r="F90" s="1">
        <v>1579</v>
      </c>
      <c r="G90" s="1">
        <v>622</v>
      </c>
      <c r="H90" s="1">
        <v>336</v>
      </c>
      <c r="I90" s="1">
        <v>1900</v>
      </c>
      <c r="J90">
        <v>0</v>
      </c>
      <c r="K90" s="1">
        <v>320</v>
      </c>
      <c r="L90" s="1">
        <v>58</v>
      </c>
      <c r="M90" s="1">
        <v>213</v>
      </c>
      <c r="N90" s="1">
        <v>32</v>
      </c>
      <c r="O90" s="1">
        <v>192</v>
      </c>
      <c r="P90" s="1">
        <v>140</v>
      </c>
      <c r="Q90" s="1">
        <v>36</v>
      </c>
      <c r="R90" s="1">
        <v>25</v>
      </c>
      <c r="S90" s="1">
        <v>148</v>
      </c>
      <c r="T90" s="1">
        <v>133</v>
      </c>
      <c r="U90" s="1">
        <v>965</v>
      </c>
      <c r="V90" s="1">
        <v>390</v>
      </c>
      <c r="W90" s="1">
        <v>84</v>
      </c>
      <c r="X90" s="1">
        <v>12</v>
      </c>
      <c r="Y90" s="1">
        <v>4158</v>
      </c>
      <c r="Z90" s="1">
        <v>130</v>
      </c>
      <c r="AA90" s="1">
        <v>187</v>
      </c>
      <c r="AB90" s="1">
        <v>43</v>
      </c>
      <c r="AC90" s="1">
        <v>264</v>
      </c>
      <c r="AD90" s="1">
        <v>23</v>
      </c>
      <c r="AE90" s="1">
        <v>159</v>
      </c>
      <c r="AF90" s="1">
        <v>213</v>
      </c>
      <c r="AG90" s="1">
        <v>81</v>
      </c>
      <c r="AH90" s="1">
        <v>22</v>
      </c>
      <c r="AI90" s="1">
        <v>0</v>
      </c>
      <c r="AJ90" s="1">
        <v>46</v>
      </c>
      <c r="AK90" s="1">
        <v>5</v>
      </c>
      <c r="AL90" s="1">
        <v>16</v>
      </c>
      <c r="AM90" s="1">
        <v>271</v>
      </c>
      <c r="AN90" s="1">
        <v>61</v>
      </c>
      <c r="AO90" s="1">
        <v>101</v>
      </c>
      <c r="AP90">
        <v>0</v>
      </c>
      <c r="AQ90" s="1">
        <v>0</v>
      </c>
      <c r="AR90" s="1">
        <v>37</v>
      </c>
      <c r="AS90" s="1">
        <v>210</v>
      </c>
      <c r="AT90" s="1">
        <v>268</v>
      </c>
      <c r="AU90" s="1">
        <v>42</v>
      </c>
      <c r="AV90" s="1">
        <v>97</v>
      </c>
      <c r="AW90" s="1">
        <v>120</v>
      </c>
      <c r="AX90" s="1">
        <v>154</v>
      </c>
      <c r="AY90" s="1">
        <v>174</v>
      </c>
      <c r="AZ90" s="1">
        <v>98</v>
      </c>
      <c r="BA90" s="1"/>
      <c r="BB90" s="1">
        <v>28</v>
      </c>
      <c r="BC90" s="1">
        <v>121</v>
      </c>
      <c r="BD90" s="1">
        <v>0</v>
      </c>
      <c r="BE90" s="1">
        <v>31</v>
      </c>
      <c r="BF90" s="1">
        <v>0</v>
      </c>
      <c r="BG90" s="1">
        <v>11</v>
      </c>
      <c r="BH90" s="1">
        <v>0</v>
      </c>
    </row>
    <row r="91" spans="1:60" x14ac:dyDescent="0.35">
      <c r="A91" s="6">
        <v>42156</v>
      </c>
      <c r="B91" s="3">
        <f t="shared" si="1"/>
        <v>20928</v>
      </c>
      <c r="C91" s="1">
        <v>722</v>
      </c>
      <c r="D91" s="1">
        <v>4578</v>
      </c>
      <c r="E91" s="1">
        <v>3967</v>
      </c>
      <c r="F91" s="1">
        <v>1537</v>
      </c>
      <c r="G91" s="1">
        <v>670</v>
      </c>
      <c r="H91" s="1">
        <v>213</v>
      </c>
      <c r="I91" s="1">
        <v>1739</v>
      </c>
      <c r="J91">
        <v>0</v>
      </c>
      <c r="K91" s="1">
        <v>275</v>
      </c>
      <c r="L91" s="1">
        <v>65</v>
      </c>
      <c r="M91" s="1">
        <v>214</v>
      </c>
      <c r="N91" s="1">
        <v>18</v>
      </c>
      <c r="O91" s="1">
        <v>198</v>
      </c>
      <c r="P91" s="1">
        <v>130</v>
      </c>
      <c r="Q91" s="1">
        <v>67</v>
      </c>
      <c r="R91" s="1">
        <v>42</v>
      </c>
      <c r="S91" s="1">
        <v>249</v>
      </c>
      <c r="T91" s="1">
        <v>196</v>
      </c>
      <c r="U91" s="1">
        <v>826</v>
      </c>
      <c r="V91" s="1">
        <v>334</v>
      </c>
      <c r="W91" s="1">
        <v>140</v>
      </c>
      <c r="X91" s="1">
        <v>8</v>
      </c>
      <c r="Y91" s="1">
        <v>1636</v>
      </c>
      <c r="Z91" s="1">
        <v>74</v>
      </c>
      <c r="AA91" s="1">
        <v>248</v>
      </c>
      <c r="AB91" s="1">
        <v>43</v>
      </c>
      <c r="AC91" s="1">
        <v>215</v>
      </c>
      <c r="AD91" s="1">
        <v>15</v>
      </c>
      <c r="AE91" s="1">
        <v>217</v>
      </c>
      <c r="AF91" s="1">
        <v>139</v>
      </c>
      <c r="AG91" s="1">
        <v>75</v>
      </c>
      <c r="AH91" s="1">
        <v>36</v>
      </c>
      <c r="AI91" s="1">
        <v>0</v>
      </c>
      <c r="AJ91" s="1">
        <v>48</v>
      </c>
      <c r="AK91" s="1">
        <v>14</v>
      </c>
      <c r="AL91" s="1">
        <v>15</v>
      </c>
      <c r="AM91" s="1">
        <v>553</v>
      </c>
      <c r="AN91" s="1">
        <v>48</v>
      </c>
      <c r="AO91" s="1">
        <v>57</v>
      </c>
      <c r="AP91">
        <v>0</v>
      </c>
      <c r="AQ91" s="1">
        <v>10</v>
      </c>
      <c r="AR91" s="1">
        <v>57</v>
      </c>
      <c r="AS91" s="1">
        <v>280</v>
      </c>
      <c r="AT91" s="1">
        <v>267</v>
      </c>
      <c r="AU91" s="1">
        <v>48</v>
      </c>
      <c r="AV91" s="1">
        <v>94</v>
      </c>
      <c r="AW91" s="1">
        <v>134</v>
      </c>
      <c r="AX91" s="1">
        <v>192</v>
      </c>
      <c r="AY91" s="1">
        <v>137</v>
      </c>
      <c r="AZ91" s="1">
        <v>88</v>
      </c>
      <c r="BA91" s="1"/>
      <c r="BB91" s="1">
        <v>26</v>
      </c>
      <c r="BC91" s="1">
        <v>160</v>
      </c>
      <c r="BD91" s="1">
        <v>0</v>
      </c>
      <c r="BE91" s="1">
        <v>9</v>
      </c>
      <c r="BF91" s="1">
        <v>5</v>
      </c>
      <c r="BG91" s="1">
        <v>34</v>
      </c>
      <c r="BH91" s="1">
        <v>0</v>
      </c>
    </row>
    <row r="92" spans="1:60" x14ac:dyDescent="0.35">
      <c r="A92" s="6">
        <v>42186</v>
      </c>
      <c r="B92" s="3">
        <f t="shared" si="1"/>
        <v>20370</v>
      </c>
      <c r="C92" s="1">
        <v>650</v>
      </c>
      <c r="D92" s="1">
        <v>4386</v>
      </c>
      <c r="E92" s="1">
        <v>4538</v>
      </c>
      <c r="F92" s="1">
        <v>1676</v>
      </c>
      <c r="G92" s="1">
        <v>675</v>
      </c>
      <c r="H92" s="1">
        <v>171</v>
      </c>
      <c r="I92" s="1">
        <v>1184</v>
      </c>
      <c r="J92">
        <v>0</v>
      </c>
      <c r="K92" s="1">
        <v>337</v>
      </c>
      <c r="L92" s="1">
        <v>66</v>
      </c>
      <c r="M92" s="1">
        <v>192</v>
      </c>
      <c r="N92" s="1">
        <v>15</v>
      </c>
      <c r="O92" s="1">
        <v>194</v>
      </c>
      <c r="P92" s="1">
        <v>121</v>
      </c>
      <c r="Q92" s="1">
        <v>33</v>
      </c>
      <c r="R92" s="1">
        <v>29</v>
      </c>
      <c r="S92" s="1">
        <v>202</v>
      </c>
      <c r="T92" s="1">
        <v>132</v>
      </c>
      <c r="U92" s="1">
        <v>679</v>
      </c>
      <c r="V92" s="1">
        <v>399</v>
      </c>
      <c r="W92" s="1">
        <v>157</v>
      </c>
      <c r="X92" s="1">
        <v>10</v>
      </c>
      <c r="Y92" s="1">
        <v>1047</v>
      </c>
      <c r="Z92" s="1">
        <v>204</v>
      </c>
      <c r="AA92" s="1">
        <v>216</v>
      </c>
      <c r="AB92" s="1">
        <v>14</v>
      </c>
      <c r="AC92" s="1">
        <v>360</v>
      </c>
      <c r="AD92" s="1">
        <v>8</v>
      </c>
      <c r="AE92" s="1">
        <v>195</v>
      </c>
      <c r="AF92" s="1">
        <v>251</v>
      </c>
      <c r="AG92" s="1">
        <v>90</v>
      </c>
      <c r="AH92" s="1">
        <v>39</v>
      </c>
      <c r="AI92" s="1">
        <v>0</v>
      </c>
      <c r="AJ92" s="1">
        <v>38</v>
      </c>
      <c r="AK92" s="1">
        <v>12</v>
      </c>
      <c r="AL92" s="1">
        <v>29</v>
      </c>
      <c r="AM92" s="1">
        <v>458</v>
      </c>
      <c r="AN92" s="1">
        <v>40</v>
      </c>
      <c r="AO92" s="1">
        <v>117</v>
      </c>
      <c r="AP92">
        <v>0</v>
      </c>
      <c r="AQ92" s="1">
        <v>39</v>
      </c>
      <c r="AR92" s="1">
        <v>54</v>
      </c>
      <c r="AS92" s="1">
        <v>183</v>
      </c>
      <c r="AT92" s="1">
        <v>391</v>
      </c>
      <c r="AU92" s="1">
        <v>94</v>
      </c>
      <c r="AV92" s="1">
        <v>104</v>
      </c>
      <c r="AW92" s="1">
        <v>149</v>
      </c>
      <c r="AX92" s="1">
        <v>168</v>
      </c>
      <c r="AY92" s="1">
        <v>149</v>
      </c>
      <c r="AZ92" s="1">
        <v>75</v>
      </c>
      <c r="BA92" s="1"/>
      <c r="BB92" s="1">
        <v>33</v>
      </c>
      <c r="BC92" s="1">
        <v>174</v>
      </c>
      <c r="BD92" s="1">
        <v>0</v>
      </c>
      <c r="BE92" s="1">
        <v>32</v>
      </c>
      <c r="BF92" s="1">
        <v>0</v>
      </c>
      <c r="BG92" s="1">
        <v>51</v>
      </c>
      <c r="BH92" s="1">
        <v>0</v>
      </c>
    </row>
    <row r="93" spans="1:60" x14ac:dyDescent="0.35">
      <c r="A93" s="6">
        <v>42217</v>
      </c>
      <c r="B93" s="3">
        <f t="shared" si="1"/>
        <v>21494</v>
      </c>
      <c r="C93" s="1">
        <v>651</v>
      </c>
      <c r="D93" s="1">
        <v>5049</v>
      </c>
      <c r="E93" s="1">
        <v>4532</v>
      </c>
      <c r="F93" s="1">
        <v>1834</v>
      </c>
      <c r="G93" s="1">
        <v>1479</v>
      </c>
      <c r="H93" s="1">
        <v>273</v>
      </c>
      <c r="I93" s="1">
        <v>1061</v>
      </c>
      <c r="J93">
        <v>0</v>
      </c>
      <c r="K93" s="1">
        <v>621</v>
      </c>
      <c r="L93" s="1">
        <v>77</v>
      </c>
      <c r="M93" s="1">
        <v>291</v>
      </c>
      <c r="N93" s="1">
        <v>34</v>
      </c>
      <c r="O93" s="1">
        <v>109</v>
      </c>
      <c r="P93" s="1">
        <v>120</v>
      </c>
      <c r="Q93" s="1">
        <v>36</v>
      </c>
      <c r="R93" s="1">
        <v>29</v>
      </c>
      <c r="S93" s="1">
        <v>239</v>
      </c>
      <c r="T93" s="1">
        <v>142</v>
      </c>
      <c r="U93" s="1">
        <v>693</v>
      </c>
      <c r="V93" s="1">
        <v>268</v>
      </c>
      <c r="W93" s="1">
        <v>131</v>
      </c>
      <c r="X93" s="1">
        <v>11</v>
      </c>
      <c r="Y93" s="1">
        <v>829</v>
      </c>
      <c r="Z93" s="1">
        <v>492</v>
      </c>
      <c r="AA93" s="1">
        <v>202</v>
      </c>
      <c r="AB93" s="1">
        <v>29</v>
      </c>
      <c r="AC93" s="1">
        <v>245</v>
      </c>
      <c r="AD93" s="1">
        <v>10</v>
      </c>
      <c r="AE93" s="1">
        <v>151</v>
      </c>
      <c r="AF93" s="1">
        <v>155</v>
      </c>
      <c r="AG93" s="1">
        <v>90</v>
      </c>
      <c r="AH93" s="1">
        <v>25</v>
      </c>
      <c r="AI93" s="1">
        <v>0</v>
      </c>
      <c r="AJ93" s="1">
        <v>43</v>
      </c>
      <c r="AK93" s="1">
        <v>8</v>
      </c>
      <c r="AL93" s="1">
        <v>7</v>
      </c>
      <c r="AM93" s="1">
        <v>237</v>
      </c>
      <c r="AN93" s="1">
        <v>39</v>
      </c>
      <c r="AO93" s="1">
        <v>89</v>
      </c>
      <c r="AP93">
        <v>0</v>
      </c>
      <c r="AQ93" s="1">
        <v>23</v>
      </c>
      <c r="AR93" s="1">
        <v>36</v>
      </c>
      <c r="AS93" s="1">
        <v>178</v>
      </c>
      <c r="AT93" s="1">
        <v>280</v>
      </c>
      <c r="AU93" s="1">
        <v>73</v>
      </c>
      <c r="AV93" s="1">
        <v>85</v>
      </c>
      <c r="AW93" s="1">
        <v>189</v>
      </c>
      <c r="AX93" s="1">
        <v>105</v>
      </c>
      <c r="AY93" s="1">
        <v>106</v>
      </c>
      <c r="AZ93" s="1">
        <v>88</v>
      </c>
      <c r="BA93" s="1"/>
      <c r="BB93" s="1">
        <v>24</v>
      </c>
      <c r="BC93" s="1">
        <v>95</v>
      </c>
      <c r="BD93" s="1">
        <v>0</v>
      </c>
      <c r="BE93" s="1">
        <v>19</v>
      </c>
      <c r="BF93" s="1">
        <v>2</v>
      </c>
      <c r="BG93" s="1">
        <v>28</v>
      </c>
      <c r="BH93" s="1">
        <v>0</v>
      </c>
    </row>
    <row r="94" spans="1:60" x14ac:dyDescent="0.35">
      <c r="A94" s="6">
        <v>42248</v>
      </c>
      <c r="B94" s="3">
        <f t="shared" si="1"/>
        <v>24383</v>
      </c>
      <c r="C94" s="1">
        <v>736</v>
      </c>
      <c r="D94" s="1">
        <v>5735</v>
      </c>
      <c r="E94" s="1">
        <v>5617</v>
      </c>
      <c r="F94" s="1">
        <v>1947</v>
      </c>
      <c r="G94" s="1">
        <v>1187</v>
      </c>
      <c r="H94" s="1">
        <v>397</v>
      </c>
      <c r="I94" s="1">
        <v>1015</v>
      </c>
      <c r="J94">
        <v>0</v>
      </c>
      <c r="K94" s="1">
        <v>816</v>
      </c>
      <c r="L94" s="1">
        <v>95</v>
      </c>
      <c r="M94" s="1">
        <v>213</v>
      </c>
      <c r="N94" s="1">
        <v>26</v>
      </c>
      <c r="O94" s="1">
        <v>219</v>
      </c>
      <c r="P94" s="1">
        <v>88</v>
      </c>
      <c r="Q94" s="1">
        <v>49</v>
      </c>
      <c r="R94" s="1">
        <v>19</v>
      </c>
      <c r="S94" s="1">
        <v>193</v>
      </c>
      <c r="T94" s="1">
        <v>414</v>
      </c>
      <c r="U94" s="1">
        <v>597</v>
      </c>
      <c r="V94" s="1">
        <v>498</v>
      </c>
      <c r="W94" s="1">
        <v>177</v>
      </c>
      <c r="X94" s="1">
        <v>13</v>
      </c>
      <c r="Y94" s="1">
        <v>1244</v>
      </c>
      <c r="Z94" s="1">
        <v>232</v>
      </c>
      <c r="AA94" s="1">
        <v>158</v>
      </c>
      <c r="AB94" s="1">
        <v>41</v>
      </c>
      <c r="AC94" s="1">
        <v>288</v>
      </c>
      <c r="AD94" s="1">
        <v>12</v>
      </c>
      <c r="AE94" s="1">
        <v>158</v>
      </c>
      <c r="AF94" s="1">
        <v>197</v>
      </c>
      <c r="AG94" s="1">
        <v>90</v>
      </c>
      <c r="AH94" s="1">
        <v>21</v>
      </c>
      <c r="AI94" s="1">
        <v>0</v>
      </c>
      <c r="AJ94" s="1">
        <v>46</v>
      </c>
      <c r="AK94" s="1">
        <v>15</v>
      </c>
      <c r="AL94" s="1">
        <v>12</v>
      </c>
      <c r="AM94" s="1">
        <v>357</v>
      </c>
      <c r="AN94" s="1">
        <v>36</v>
      </c>
      <c r="AO94" s="1">
        <v>57</v>
      </c>
      <c r="AP94">
        <v>0</v>
      </c>
      <c r="AQ94" s="1">
        <v>33</v>
      </c>
      <c r="AR94" s="1">
        <v>9</v>
      </c>
      <c r="AS94" s="1">
        <v>294</v>
      </c>
      <c r="AT94" s="1">
        <v>366</v>
      </c>
      <c r="AU94" s="1">
        <v>61</v>
      </c>
      <c r="AV94" s="1">
        <v>87</v>
      </c>
      <c r="AW94" s="1">
        <v>125</v>
      </c>
      <c r="AX94" s="1">
        <v>132</v>
      </c>
      <c r="AY94" s="1">
        <v>131</v>
      </c>
      <c r="AZ94" s="1">
        <v>130</v>
      </c>
      <c r="BA94" s="1"/>
      <c r="BB94" s="1">
        <v>29</v>
      </c>
      <c r="BC94" s="1">
        <v>154</v>
      </c>
      <c r="BD94" s="1">
        <v>0</v>
      </c>
      <c r="BE94" s="1">
        <v>20</v>
      </c>
      <c r="BF94" s="1">
        <v>1</v>
      </c>
      <c r="BG94" s="1">
        <v>49</v>
      </c>
      <c r="BH94" s="1">
        <v>0</v>
      </c>
    </row>
    <row r="95" spans="1:60" x14ac:dyDescent="0.35">
      <c r="A95" s="6">
        <v>42278</v>
      </c>
      <c r="B95" s="3">
        <f t="shared" si="1"/>
        <v>24060</v>
      </c>
      <c r="C95" s="1">
        <v>808</v>
      </c>
      <c r="D95" s="1">
        <v>6289</v>
      </c>
      <c r="E95" s="1">
        <v>5892</v>
      </c>
      <c r="F95" s="1">
        <v>1992</v>
      </c>
      <c r="G95" s="1">
        <v>888</v>
      </c>
      <c r="H95" s="1">
        <v>323</v>
      </c>
      <c r="I95" s="1">
        <v>875</v>
      </c>
      <c r="J95">
        <v>0</v>
      </c>
      <c r="K95" s="1">
        <v>771</v>
      </c>
      <c r="L95" s="1">
        <v>122</v>
      </c>
      <c r="M95" s="1">
        <v>202</v>
      </c>
      <c r="N95" s="1">
        <v>17</v>
      </c>
      <c r="O95" s="1">
        <v>125</v>
      </c>
      <c r="P95" s="1">
        <v>106</v>
      </c>
      <c r="Q95" s="1">
        <v>39</v>
      </c>
      <c r="R95" s="1">
        <v>19</v>
      </c>
      <c r="S95" s="1">
        <v>190</v>
      </c>
      <c r="T95" s="1">
        <v>222</v>
      </c>
      <c r="U95" s="1">
        <v>680</v>
      </c>
      <c r="V95" s="1">
        <v>518</v>
      </c>
      <c r="W95" s="1">
        <v>195</v>
      </c>
      <c r="X95" s="1">
        <v>13</v>
      </c>
      <c r="Y95" s="1">
        <v>742</v>
      </c>
      <c r="Z95" s="1">
        <v>156</v>
      </c>
      <c r="AA95" s="1">
        <v>168</v>
      </c>
      <c r="AB95" s="1">
        <v>47</v>
      </c>
      <c r="AC95" s="1">
        <v>353</v>
      </c>
      <c r="AD95" s="1">
        <v>10</v>
      </c>
      <c r="AE95" s="1">
        <v>161</v>
      </c>
      <c r="AF95" s="1">
        <v>164</v>
      </c>
      <c r="AG95" s="1">
        <v>92</v>
      </c>
      <c r="AH95" s="1">
        <v>14</v>
      </c>
      <c r="AI95" s="1">
        <v>33</v>
      </c>
      <c r="AJ95" s="1">
        <v>40</v>
      </c>
      <c r="AK95" s="1">
        <v>12</v>
      </c>
      <c r="AL95" s="1">
        <v>8</v>
      </c>
      <c r="AM95" s="1">
        <v>325</v>
      </c>
      <c r="AN95" s="1">
        <v>44</v>
      </c>
      <c r="AO95" s="1">
        <v>50</v>
      </c>
      <c r="AP95">
        <v>0</v>
      </c>
      <c r="AQ95" s="1">
        <v>26</v>
      </c>
      <c r="AR95" s="1">
        <v>26</v>
      </c>
      <c r="AS95" s="1">
        <v>217</v>
      </c>
      <c r="AT95" s="1">
        <v>399</v>
      </c>
      <c r="AU95" s="1">
        <v>69</v>
      </c>
      <c r="AV95" s="1">
        <v>86</v>
      </c>
      <c r="AW95" s="1">
        <v>118</v>
      </c>
      <c r="AX95" s="1">
        <v>123</v>
      </c>
      <c r="AY95" s="1">
        <v>195</v>
      </c>
      <c r="AZ95" s="1">
        <v>96</v>
      </c>
      <c r="BA95" s="1"/>
      <c r="BB95" s="1">
        <v>23</v>
      </c>
      <c r="BC95" s="1">
        <v>132</v>
      </c>
      <c r="BD95" s="1">
        <v>0</v>
      </c>
      <c r="BE95" s="1">
        <v>24</v>
      </c>
      <c r="BF95" s="1">
        <v>3</v>
      </c>
      <c r="BG95" s="1">
        <v>46</v>
      </c>
      <c r="BH95" s="1">
        <v>0</v>
      </c>
    </row>
    <row r="96" spans="1:60" x14ac:dyDescent="0.35">
      <c r="A96" s="6">
        <v>42309</v>
      </c>
      <c r="B96" s="3">
        <f t="shared" si="1"/>
        <v>23375</v>
      </c>
      <c r="C96" s="1">
        <v>591</v>
      </c>
      <c r="D96" s="1">
        <v>6039</v>
      </c>
      <c r="E96" s="1">
        <v>5201</v>
      </c>
      <c r="F96" s="1">
        <v>2334</v>
      </c>
      <c r="G96" s="1">
        <v>720</v>
      </c>
      <c r="H96" s="1">
        <v>300</v>
      </c>
      <c r="I96" s="1">
        <v>782</v>
      </c>
      <c r="J96">
        <v>0</v>
      </c>
      <c r="K96" s="1">
        <v>752</v>
      </c>
      <c r="L96" s="1">
        <v>102</v>
      </c>
      <c r="M96" s="1">
        <v>274</v>
      </c>
      <c r="N96" s="1">
        <v>14</v>
      </c>
      <c r="O96" s="1">
        <v>138</v>
      </c>
      <c r="P96" s="1">
        <v>97</v>
      </c>
      <c r="Q96" s="1">
        <v>53</v>
      </c>
      <c r="R96" s="1">
        <v>38</v>
      </c>
      <c r="S96" s="1">
        <v>182</v>
      </c>
      <c r="T96" s="1">
        <v>328</v>
      </c>
      <c r="U96" s="1">
        <v>459</v>
      </c>
      <c r="V96" s="1">
        <v>566</v>
      </c>
      <c r="W96" s="1">
        <v>121</v>
      </c>
      <c r="X96" s="1">
        <v>11</v>
      </c>
      <c r="Y96" s="1">
        <v>1258</v>
      </c>
      <c r="Z96" s="1">
        <v>93</v>
      </c>
      <c r="AA96" s="1">
        <v>152</v>
      </c>
      <c r="AB96" s="1">
        <v>47</v>
      </c>
      <c r="AC96" s="1">
        <v>206</v>
      </c>
      <c r="AD96" s="1">
        <v>3</v>
      </c>
      <c r="AE96" s="1">
        <v>148</v>
      </c>
      <c r="AF96" s="1">
        <v>195</v>
      </c>
      <c r="AG96" s="1">
        <v>71</v>
      </c>
      <c r="AH96" s="1">
        <v>34</v>
      </c>
      <c r="AI96" s="1">
        <v>29</v>
      </c>
      <c r="AJ96" s="1">
        <v>41</v>
      </c>
      <c r="AK96" s="1">
        <v>31</v>
      </c>
      <c r="AL96" s="1">
        <v>11</v>
      </c>
      <c r="AM96" s="1">
        <v>602</v>
      </c>
      <c r="AN96" s="1">
        <v>28</v>
      </c>
      <c r="AO96" s="1">
        <v>90</v>
      </c>
      <c r="AP96">
        <v>0</v>
      </c>
      <c r="AQ96" s="1">
        <v>57</v>
      </c>
      <c r="AR96" s="1">
        <v>13</v>
      </c>
      <c r="AS96" s="1">
        <v>75</v>
      </c>
      <c r="AT96" s="1">
        <v>397</v>
      </c>
      <c r="AU96" s="1">
        <v>77</v>
      </c>
      <c r="AV96" s="1">
        <v>105</v>
      </c>
      <c r="AW96" s="1">
        <v>97</v>
      </c>
      <c r="AX96" s="1">
        <v>209</v>
      </c>
      <c r="AY96" s="1">
        <v>110</v>
      </c>
      <c r="AZ96" s="1">
        <v>94</v>
      </c>
      <c r="BA96" s="1"/>
      <c r="BB96" s="1">
        <v>11</v>
      </c>
      <c r="BC96" s="1">
        <v>158</v>
      </c>
      <c r="BD96" s="1">
        <v>0</v>
      </c>
      <c r="BE96" s="1">
        <v>7</v>
      </c>
      <c r="BF96" s="1">
        <v>2</v>
      </c>
      <c r="BG96" s="1">
        <v>32</v>
      </c>
      <c r="BH96" s="1">
        <v>0</v>
      </c>
    </row>
    <row r="97" spans="1:60" x14ac:dyDescent="0.35">
      <c r="A97" s="6">
        <v>42339</v>
      </c>
      <c r="B97" s="3">
        <f t="shared" si="1"/>
        <v>16619</v>
      </c>
      <c r="C97" s="1">
        <v>502</v>
      </c>
      <c r="D97" s="1">
        <v>4275</v>
      </c>
      <c r="E97" s="1">
        <v>3825</v>
      </c>
      <c r="F97" s="1">
        <v>1362</v>
      </c>
      <c r="G97" s="1">
        <v>550</v>
      </c>
      <c r="H97" s="1">
        <v>189</v>
      </c>
      <c r="I97" s="1">
        <v>623</v>
      </c>
      <c r="J97">
        <v>0</v>
      </c>
      <c r="K97" s="1">
        <v>392</v>
      </c>
      <c r="L97" s="1">
        <v>92</v>
      </c>
      <c r="M97" s="1">
        <v>162</v>
      </c>
      <c r="N97" s="1">
        <v>10</v>
      </c>
      <c r="O97" s="1">
        <v>91</v>
      </c>
      <c r="P97" s="1">
        <v>105</v>
      </c>
      <c r="Q97" s="1">
        <v>48</v>
      </c>
      <c r="R97" s="1">
        <v>12</v>
      </c>
      <c r="S97" s="1">
        <v>94</v>
      </c>
      <c r="T97" s="1">
        <v>213</v>
      </c>
      <c r="U97" s="1">
        <v>314</v>
      </c>
      <c r="V97" s="1">
        <v>358</v>
      </c>
      <c r="W97" s="1">
        <v>114</v>
      </c>
      <c r="X97" s="1">
        <v>9</v>
      </c>
      <c r="Y97" s="1">
        <v>1027</v>
      </c>
      <c r="Z97" s="1">
        <v>71</v>
      </c>
      <c r="AA97" s="1">
        <v>91</v>
      </c>
      <c r="AB97" s="1">
        <v>33</v>
      </c>
      <c r="AC97" s="1">
        <v>166</v>
      </c>
      <c r="AD97" s="1">
        <v>4</v>
      </c>
      <c r="AE97" s="1">
        <v>127</v>
      </c>
      <c r="AF97" s="1">
        <v>110</v>
      </c>
      <c r="AG97" s="1">
        <v>65</v>
      </c>
      <c r="AH97" s="1">
        <v>18</v>
      </c>
      <c r="AI97" s="1">
        <v>5</v>
      </c>
      <c r="AJ97" s="1">
        <v>16</v>
      </c>
      <c r="AK97" s="1">
        <v>35</v>
      </c>
      <c r="AL97" s="1">
        <v>6</v>
      </c>
      <c r="AM97" s="1">
        <v>310</v>
      </c>
      <c r="AN97" s="1">
        <v>68</v>
      </c>
      <c r="AO97" s="1">
        <v>37</v>
      </c>
      <c r="AP97">
        <v>0</v>
      </c>
      <c r="AQ97" s="1">
        <v>18</v>
      </c>
      <c r="AR97" s="1">
        <v>30</v>
      </c>
      <c r="AS97" s="1">
        <v>104</v>
      </c>
      <c r="AT97" s="1">
        <v>241</v>
      </c>
      <c r="AU97" s="1">
        <v>66</v>
      </c>
      <c r="AV97" s="1">
        <v>95</v>
      </c>
      <c r="AW97" s="1">
        <v>140</v>
      </c>
      <c r="AX97" s="1">
        <v>152</v>
      </c>
      <c r="AY97" s="1">
        <v>126</v>
      </c>
      <c r="AZ97" s="1">
        <v>118</v>
      </c>
      <c r="BA97" s="1"/>
      <c r="BB97" s="1">
        <v>14</v>
      </c>
      <c r="BC97" s="1">
        <v>96</v>
      </c>
      <c r="BD97" s="1">
        <v>0</v>
      </c>
      <c r="BE97" s="1">
        <v>22</v>
      </c>
      <c r="BF97" s="1">
        <v>0</v>
      </c>
      <c r="BG97" s="1">
        <v>35</v>
      </c>
      <c r="BH97" s="1">
        <v>0</v>
      </c>
    </row>
    <row r="98" spans="1:60" x14ac:dyDescent="0.35">
      <c r="A98" s="6">
        <v>42370</v>
      </c>
      <c r="B98" s="3">
        <f t="shared" si="1"/>
        <v>25066</v>
      </c>
      <c r="C98" s="1">
        <v>807</v>
      </c>
      <c r="D98" s="1">
        <v>6686</v>
      </c>
      <c r="E98" s="1">
        <v>5130</v>
      </c>
      <c r="F98" s="1">
        <v>2148</v>
      </c>
      <c r="G98" s="1">
        <v>1005</v>
      </c>
      <c r="H98" s="1">
        <v>393</v>
      </c>
      <c r="I98" s="1">
        <v>1020</v>
      </c>
      <c r="J98">
        <v>0</v>
      </c>
      <c r="K98" s="1">
        <v>1218</v>
      </c>
      <c r="L98" s="1">
        <v>54</v>
      </c>
      <c r="M98" s="1">
        <v>251</v>
      </c>
      <c r="N98" s="1">
        <v>23</v>
      </c>
      <c r="O98" s="1">
        <v>165</v>
      </c>
      <c r="P98" s="1">
        <v>57</v>
      </c>
      <c r="Q98" s="1">
        <v>68</v>
      </c>
      <c r="R98" s="1">
        <v>31</v>
      </c>
      <c r="S98" s="1">
        <v>219</v>
      </c>
      <c r="T98" s="1">
        <v>272</v>
      </c>
      <c r="U98" s="1">
        <v>837</v>
      </c>
      <c r="V98" s="1">
        <v>468</v>
      </c>
      <c r="W98" s="1">
        <v>196</v>
      </c>
      <c r="X98" s="1">
        <v>14</v>
      </c>
      <c r="Y98" s="1">
        <v>718</v>
      </c>
      <c r="Z98" s="1">
        <v>77</v>
      </c>
      <c r="AA98" s="1">
        <v>171</v>
      </c>
      <c r="AB98" s="1">
        <v>36</v>
      </c>
      <c r="AC98" s="1">
        <v>327</v>
      </c>
      <c r="AD98" s="1">
        <v>17</v>
      </c>
      <c r="AE98" s="1">
        <v>141</v>
      </c>
      <c r="AF98" s="1">
        <v>304</v>
      </c>
      <c r="AG98" s="1">
        <v>90</v>
      </c>
      <c r="AH98" s="1">
        <v>22</v>
      </c>
      <c r="AI98" s="1">
        <v>15</v>
      </c>
      <c r="AJ98" s="1">
        <v>59</v>
      </c>
      <c r="AK98" s="1">
        <v>17</v>
      </c>
      <c r="AL98" s="1">
        <v>12</v>
      </c>
      <c r="AM98" s="1">
        <v>393</v>
      </c>
      <c r="AN98" s="1">
        <v>73</v>
      </c>
      <c r="AO98" s="1">
        <v>81</v>
      </c>
      <c r="AP98">
        <v>0</v>
      </c>
      <c r="AQ98" s="1">
        <v>98</v>
      </c>
      <c r="AR98" s="1">
        <v>29</v>
      </c>
      <c r="AS98" s="1">
        <v>144</v>
      </c>
      <c r="AT98" s="1">
        <v>368</v>
      </c>
      <c r="AU98" s="1">
        <v>58</v>
      </c>
      <c r="AV98" s="1">
        <v>86</v>
      </c>
      <c r="AW98" s="1">
        <v>137</v>
      </c>
      <c r="AX98" s="1">
        <v>196</v>
      </c>
      <c r="AY98" s="1">
        <v>248</v>
      </c>
      <c r="AZ98" s="1">
        <v>87</v>
      </c>
      <c r="BA98" s="1"/>
      <c r="BB98" s="1">
        <v>22</v>
      </c>
      <c r="BC98" s="1">
        <v>112</v>
      </c>
      <c r="BD98" s="1">
        <v>0</v>
      </c>
      <c r="BE98" s="1">
        <v>20</v>
      </c>
      <c r="BF98" s="1">
        <v>0</v>
      </c>
      <c r="BG98" s="1">
        <v>63</v>
      </c>
      <c r="BH98" s="1">
        <v>0</v>
      </c>
    </row>
    <row r="99" spans="1:60" x14ac:dyDescent="0.35">
      <c r="A99" s="6">
        <v>42401</v>
      </c>
      <c r="B99" s="3">
        <f t="shared" si="1"/>
        <v>25622</v>
      </c>
      <c r="C99" s="1">
        <v>766</v>
      </c>
      <c r="D99" s="1">
        <v>7054</v>
      </c>
      <c r="E99" s="1">
        <v>5005</v>
      </c>
      <c r="F99" s="1">
        <v>2026</v>
      </c>
      <c r="G99" s="1">
        <v>933</v>
      </c>
      <c r="H99" s="1">
        <v>471</v>
      </c>
      <c r="I99" s="1">
        <v>1306</v>
      </c>
      <c r="J99">
        <v>0</v>
      </c>
      <c r="K99" s="1">
        <v>1310</v>
      </c>
      <c r="L99" s="1">
        <v>87</v>
      </c>
      <c r="M99" s="1">
        <v>241</v>
      </c>
      <c r="N99" s="1">
        <v>32</v>
      </c>
      <c r="O99" s="1">
        <v>151</v>
      </c>
      <c r="P99" s="1">
        <v>173</v>
      </c>
      <c r="Q99" s="1">
        <v>81</v>
      </c>
      <c r="R99" s="1">
        <v>19</v>
      </c>
      <c r="S99" s="1">
        <v>196</v>
      </c>
      <c r="T99" s="1">
        <v>223</v>
      </c>
      <c r="U99" s="1">
        <v>775</v>
      </c>
      <c r="V99" s="1">
        <v>471</v>
      </c>
      <c r="W99" s="1">
        <v>168</v>
      </c>
      <c r="X99" s="1">
        <v>13</v>
      </c>
      <c r="Y99" s="1">
        <v>535</v>
      </c>
      <c r="Z99" s="1">
        <v>128</v>
      </c>
      <c r="AA99" s="1">
        <v>128</v>
      </c>
      <c r="AB99" s="1">
        <v>42</v>
      </c>
      <c r="AC99" s="1">
        <v>339</v>
      </c>
      <c r="AD99" s="1">
        <v>18</v>
      </c>
      <c r="AE99" s="1">
        <v>109</v>
      </c>
      <c r="AF99" s="1">
        <v>255</v>
      </c>
      <c r="AG99" s="1">
        <v>127</v>
      </c>
      <c r="AH99" s="1">
        <v>7</v>
      </c>
      <c r="AI99" s="1">
        <v>22</v>
      </c>
      <c r="AJ99" s="1">
        <v>44</v>
      </c>
      <c r="AK99" s="1">
        <v>20</v>
      </c>
      <c r="AL99" s="1">
        <v>7</v>
      </c>
      <c r="AM99" s="1">
        <v>357</v>
      </c>
      <c r="AN99" s="1">
        <v>66</v>
      </c>
      <c r="AO99" s="1">
        <v>56</v>
      </c>
      <c r="AP99">
        <v>0</v>
      </c>
      <c r="AQ99" s="1">
        <v>56</v>
      </c>
      <c r="AR99" s="1">
        <v>40</v>
      </c>
      <c r="AS99" s="1">
        <v>332</v>
      </c>
      <c r="AT99" s="1">
        <v>510</v>
      </c>
      <c r="AU99" s="1">
        <v>104</v>
      </c>
      <c r="AV99" s="1">
        <v>149</v>
      </c>
      <c r="AW99" s="1">
        <v>166</v>
      </c>
      <c r="AX99" s="1">
        <v>197</v>
      </c>
      <c r="AY99" s="1">
        <v>229</v>
      </c>
      <c r="AZ99" s="1">
        <v>78</v>
      </c>
      <c r="BA99" s="1"/>
      <c r="BB99" s="1">
        <v>36</v>
      </c>
      <c r="BC99" s="1">
        <v>120</v>
      </c>
      <c r="BD99" s="1">
        <v>0</v>
      </c>
      <c r="BE99" s="1">
        <v>21</v>
      </c>
      <c r="BF99" s="1">
        <v>1</v>
      </c>
      <c r="BG99" s="1">
        <v>38</v>
      </c>
      <c r="BH99" s="1">
        <v>0</v>
      </c>
    </row>
    <row r="100" spans="1:60" x14ac:dyDescent="0.35">
      <c r="A100" s="6">
        <v>42430</v>
      </c>
      <c r="B100" s="3">
        <f t="shared" si="1"/>
        <v>24624</v>
      </c>
      <c r="C100" s="1">
        <v>836</v>
      </c>
      <c r="D100" s="1">
        <v>6317</v>
      </c>
      <c r="E100" s="1">
        <v>4401</v>
      </c>
      <c r="F100" s="1">
        <v>1875</v>
      </c>
      <c r="G100" s="1">
        <v>1010</v>
      </c>
      <c r="H100" s="1">
        <v>440</v>
      </c>
      <c r="I100" s="1">
        <v>1124</v>
      </c>
      <c r="J100">
        <v>0</v>
      </c>
      <c r="K100" s="1">
        <v>1051</v>
      </c>
      <c r="L100" s="1">
        <v>85</v>
      </c>
      <c r="M100" s="1">
        <v>329</v>
      </c>
      <c r="N100" s="1">
        <v>101</v>
      </c>
      <c r="O100" s="1">
        <v>177</v>
      </c>
      <c r="P100" s="1">
        <v>90</v>
      </c>
      <c r="Q100" s="1">
        <v>47</v>
      </c>
      <c r="R100" s="1">
        <v>9</v>
      </c>
      <c r="S100" s="1">
        <v>175</v>
      </c>
      <c r="T100" s="1">
        <v>241</v>
      </c>
      <c r="U100" s="1">
        <v>605</v>
      </c>
      <c r="V100" s="1">
        <v>422</v>
      </c>
      <c r="W100" s="1">
        <v>161</v>
      </c>
      <c r="X100" s="1">
        <v>4</v>
      </c>
      <c r="Y100" s="1">
        <v>2017</v>
      </c>
      <c r="Z100" s="1">
        <v>98</v>
      </c>
      <c r="AA100" s="1">
        <v>111</v>
      </c>
      <c r="AB100" s="1">
        <v>34</v>
      </c>
      <c r="AC100" s="1">
        <v>249</v>
      </c>
      <c r="AD100" s="1">
        <v>6</v>
      </c>
      <c r="AE100" s="1">
        <v>113</v>
      </c>
      <c r="AF100" s="1">
        <v>246</v>
      </c>
      <c r="AG100" s="1">
        <v>97</v>
      </c>
      <c r="AH100" s="1">
        <v>19</v>
      </c>
      <c r="AI100" s="1">
        <v>22</v>
      </c>
      <c r="AJ100" s="1">
        <v>50</v>
      </c>
      <c r="AK100" s="1">
        <v>24</v>
      </c>
      <c r="AL100" s="1">
        <v>12</v>
      </c>
      <c r="AM100" s="1">
        <v>337</v>
      </c>
      <c r="AN100" s="1">
        <v>41</v>
      </c>
      <c r="AO100" s="1">
        <v>110</v>
      </c>
      <c r="AP100">
        <v>0</v>
      </c>
      <c r="AQ100" s="1">
        <v>111</v>
      </c>
      <c r="AR100" s="1">
        <v>21</v>
      </c>
      <c r="AS100" s="1">
        <v>177</v>
      </c>
      <c r="AT100" s="1">
        <v>460</v>
      </c>
      <c r="AU100" s="1">
        <v>79</v>
      </c>
      <c r="AV100" s="1">
        <v>102</v>
      </c>
      <c r="AW100" s="1">
        <v>114</v>
      </c>
      <c r="AX100" s="1">
        <v>175</v>
      </c>
      <c r="AY100" s="1">
        <v>213</v>
      </c>
      <c r="AZ100" s="1">
        <v>86</v>
      </c>
      <c r="BA100" s="1"/>
      <c r="BB100" s="1">
        <v>25</v>
      </c>
      <c r="BC100" s="1">
        <v>155</v>
      </c>
      <c r="BD100" s="1">
        <v>0</v>
      </c>
      <c r="BE100" s="1">
        <v>30</v>
      </c>
      <c r="BF100" s="1">
        <v>1</v>
      </c>
      <c r="BG100" s="1">
        <v>19</v>
      </c>
      <c r="BH100" s="1">
        <v>0</v>
      </c>
    </row>
    <row r="101" spans="1:60" x14ac:dyDescent="0.35">
      <c r="A101" s="6">
        <v>42461</v>
      </c>
      <c r="B101" s="3">
        <f t="shared" si="1"/>
        <v>22751</v>
      </c>
      <c r="C101" s="1">
        <v>733</v>
      </c>
      <c r="D101" s="1">
        <v>4821</v>
      </c>
      <c r="E101" s="1">
        <v>4939</v>
      </c>
      <c r="F101" s="1">
        <v>1716</v>
      </c>
      <c r="G101" s="1">
        <v>1224</v>
      </c>
      <c r="H101" s="1">
        <v>385</v>
      </c>
      <c r="I101" s="1">
        <v>930</v>
      </c>
      <c r="J101" s="1">
        <v>23</v>
      </c>
      <c r="K101" s="1">
        <v>956</v>
      </c>
      <c r="L101" s="1">
        <v>79</v>
      </c>
      <c r="M101" s="1">
        <v>186</v>
      </c>
      <c r="N101" s="1">
        <v>16</v>
      </c>
      <c r="O101" s="1">
        <v>178</v>
      </c>
      <c r="P101" s="1">
        <v>72</v>
      </c>
      <c r="Q101" s="1">
        <v>55</v>
      </c>
      <c r="R101" s="1">
        <v>13</v>
      </c>
      <c r="S101" s="1">
        <v>161</v>
      </c>
      <c r="T101" s="1">
        <v>108</v>
      </c>
      <c r="U101" s="1">
        <v>476</v>
      </c>
      <c r="V101" s="1">
        <v>248</v>
      </c>
      <c r="W101" s="1">
        <v>118</v>
      </c>
      <c r="X101" s="1">
        <v>16</v>
      </c>
      <c r="Y101" s="1">
        <v>2205</v>
      </c>
      <c r="Z101" s="1">
        <v>98</v>
      </c>
      <c r="AA101" s="1">
        <v>86</v>
      </c>
      <c r="AB101" s="1">
        <v>55</v>
      </c>
      <c r="AC101" s="1">
        <v>199</v>
      </c>
      <c r="AD101" s="1">
        <v>2</v>
      </c>
      <c r="AE101" s="1">
        <v>154</v>
      </c>
      <c r="AF101" s="1">
        <v>264</v>
      </c>
      <c r="AG101" s="1">
        <v>70</v>
      </c>
      <c r="AH101" s="1">
        <v>18</v>
      </c>
      <c r="AI101" s="1">
        <v>34</v>
      </c>
      <c r="AJ101" s="1">
        <v>31</v>
      </c>
      <c r="AK101" s="1">
        <v>63</v>
      </c>
      <c r="AL101" s="1">
        <v>9</v>
      </c>
      <c r="AM101" s="1">
        <v>599</v>
      </c>
      <c r="AN101" s="1">
        <v>56</v>
      </c>
      <c r="AO101" s="1">
        <v>28</v>
      </c>
      <c r="AP101">
        <v>0</v>
      </c>
      <c r="AQ101" s="1">
        <v>139</v>
      </c>
      <c r="AR101" s="1">
        <v>13</v>
      </c>
      <c r="AS101" s="1">
        <v>205</v>
      </c>
      <c r="AT101" s="1">
        <v>286</v>
      </c>
      <c r="AU101" s="1">
        <v>70</v>
      </c>
      <c r="AV101" s="1">
        <v>99</v>
      </c>
      <c r="AW101" s="1">
        <v>93</v>
      </c>
      <c r="AX101" s="1">
        <v>158</v>
      </c>
      <c r="AY101" s="1">
        <v>179</v>
      </c>
      <c r="AZ101" s="1">
        <v>85</v>
      </c>
      <c r="BA101" s="1"/>
      <c r="BB101" s="1">
        <v>39</v>
      </c>
      <c r="BC101" s="1">
        <v>151</v>
      </c>
      <c r="BD101" s="1">
        <v>0</v>
      </c>
      <c r="BE101" s="1">
        <v>10</v>
      </c>
      <c r="BF101" s="1">
        <v>1</v>
      </c>
      <c r="BG101" s="1">
        <v>27</v>
      </c>
      <c r="BH101" s="1">
        <v>0</v>
      </c>
    </row>
    <row r="102" spans="1:60" x14ac:dyDescent="0.35">
      <c r="A102" s="6">
        <v>42491</v>
      </c>
      <c r="B102" s="3">
        <f t="shared" si="1"/>
        <v>24232</v>
      </c>
      <c r="C102" s="1">
        <v>1548</v>
      </c>
      <c r="D102" s="1">
        <v>5488</v>
      </c>
      <c r="E102" s="1">
        <v>4169</v>
      </c>
      <c r="F102" s="1">
        <v>1715</v>
      </c>
      <c r="G102" s="1">
        <v>2297</v>
      </c>
      <c r="H102" s="1">
        <v>449</v>
      </c>
      <c r="I102" s="1">
        <v>805</v>
      </c>
      <c r="J102" s="1">
        <v>80</v>
      </c>
      <c r="K102" s="1">
        <v>967</v>
      </c>
      <c r="L102" s="1">
        <v>110</v>
      </c>
      <c r="M102" s="1">
        <v>306</v>
      </c>
      <c r="N102" s="1">
        <v>14</v>
      </c>
      <c r="O102" s="1">
        <v>151</v>
      </c>
      <c r="P102" s="1">
        <v>79</v>
      </c>
      <c r="Q102" s="1">
        <v>46</v>
      </c>
      <c r="R102" s="1">
        <v>23</v>
      </c>
      <c r="S102" s="1">
        <v>173</v>
      </c>
      <c r="T102" s="1">
        <v>121</v>
      </c>
      <c r="U102" s="1">
        <v>619</v>
      </c>
      <c r="V102" s="1">
        <v>287</v>
      </c>
      <c r="W102" s="1">
        <v>207</v>
      </c>
      <c r="X102" s="1">
        <v>3</v>
      </c>
      <c r="Y102" s="1">
        <v>1457</v>
      </c>
      <c r="Z102" s="1">
        <v>114</v>
      </c>
      <c r="AA102" s="1">
        <v>122</v>
      </c>
      <c r="AB102" s="1">
        <v>25</v>
      </c>
      <c r="AC102" s="1">
        <v>278</v>
      </c>
      <c r="AD102" s="1">
        <v>9</v>
      </c>
      <c r="AE102" s="1">
        <v>162</v>
      </c>
      <c r="AF102" s="1">
        <v>339</v>
      </c>
      <c r="AG102" s="1">
        <v>91</v>
      </c>
      <c r="AH102" s="1">
        <v>26</v>
      </c>
      <c r="AI102" s="1">
        <v>22</v>
      </c>
      <c r="AJ102" s="1">
        <v>25</v>
      </c>
      <c r="AK102" s="1">
        <v>33</v>
      </c>
      <c r="AL102" s="1">
        <v>19</v>
      </c>
      <c r="AM102" s="1">
        <v>378</v>
      </c>
      <c r="AN102" s="1">
        <v>83</v>
      </c>
      <c r="AO102" s="1">
        <v>56</v>
      </c>
      <c r="AP102">
        <v>0</v>
      </c>
      <c r="AQ102" s="1">
        <v>162</v>
      </c>
      <c r="AR102" s="1">
        <v>32</v>
      </c>
      <c r="AS102" s="1">
        <v>92</v>
      </c>
      <c r="AT102" s="1">
        <v>319</v>
      </c>
      <c r="AU102" s="1">
        <v>63</v>
      </c>
      <c r="AV102" s="1">
        <v>83</v>
      </c>
      <c r="AW102" s="1">
        <v>91</v>
      </c>
      <c r="AX102" s="1">
        <v>192</v>
      </c>
      <c r="AY102" s="1">
        <v>199</v>
      </c>
      <c r="AZ102" s="1">
        <v>103</v>
      </c>
      <c r="BA102" s="1"/>
      <c r="BB102" s="1">
        <v>23</v>
      </c>
      <c r="BC102" s="1">
        <v>97</v>
      </c>
      <c r="BD102" s="1">
        <v>0</v>
      </c>
      <c r="BE102" s="1">
        <v>24</v>
      </c>
      <c r="BF102" s="1">
        <v>8</v>
      </c>
      <c r="BG102" s="1">
        <v>13</v>
      </c>
      <c r="BH102" s="1">
        <v>0</v>
      </c>
    </row>
    <row r="103" spans="1:60" x14ac:dyDescent="0.35">
      <c r="A103" s="6">
        <v>42522</v>
      </c>
      <c r="B103" s="3">
        <f t="shared" si="1"/>
        <v>25457</v>
      </c>
      <c r="C103" s="1">
        <v>1630</v>
      </c>
      <c r="D103" s="1">
        <v>5507</v>
      </c>
      <c r="E103" s="1">
        <v>4556</v>
      </c>
      <c r="F103" s="1">
        <v>2043</v>
      </c>
      <c r="G103" s="1">
        <v>1641</v>
      </c>
      <c r="H103" s="1">
        <v>562</v>
      </c>
      <c r="I103" s="1">
        <v>872</v>
      </c>
      <c r="J103" s="1">
        <v>66</v>
      </c>
      <c r="K103" s="1">
        <v>1032</v>
      </c>
      <c r="L103" s="1">
        <v>75</v>
      </c>
      <c r="M103" s="1">
        <v>333</v>
      </c>
      <c r="N103" s="1">
        <v>33</v>
      </c>
      <c r="O103" s="1">
        <v>300</v>
      </c>
      <c r="P103" s="1">
        <v>105</v>
      </c>
      <c r="Q103" s="1">
        <v>55</v>
      </c>
      <c r="R103" s="1">
        <v>31</v>
      </c>
      <c r="S103" s="1">
        <v>165</v>
      </c>
      <c r="T103" s="1">
        <v>140</v>
      </c>
      <c r="U103" s="1">
        <v>488</v>
      </c>
      <c r="V103" s="1">
        <v>516</v>
      </c>
      <c r="W103" s="1">
        <v>152</v>
      </c>
      <c r="X103" s="1">
        <v>28</v>
      </c>
      <c r="Y103" s="1">
        <v>1698</v>
      </c>
      <c r="Z103" s="1">
        <v>136</v>
      </c>
      <c r="AA103" s="1">
        <v>162</v>
      </c>
      <c r="AB103" s="1">
        <v>73</v>
      </c>
      <c r="AC103" s="1">
        <v>246</v>
      </c>
      <c r="AD103" s="1">
        <v>5</v>
      </c>
      <c r="AE103" s="1">
        <v>177</v>
      </c>
      <c r="AF103" s="1">
        <v>320</v>
      </c>
      <c r="AG103" s="1">
        <v>191</v>
      </c>
      <c r="AH103" s="1">
        <v>21</v>
      </c>
      <c r="AI103" s="1">
        <v>27</v>
      </c>
      <c r="AJ103" s="1">
        <v>45</v>
      </c>
      <c r="AK103" s="1">
        <v>36</v>
      </c>
      <c r="AL103" s="1">
        <v>16</v>
      </c>
      <c r="AM103" s="1">
        <v>387</v>
      </c>
      <c r="AN103" s="1">
        <v>93</v>
      </c>
      <c r="AO103" s="1">
        <v>65</v>
      </c>
      <c r="AP103">
        <v>0</v>
      </c>
      <c r="AQ103" s="1">
        <v>117</v>
      </c>
      <c r="AR103" s="1">
        <v>33</v>
      </c>
      <c r="AS103" s="1">
        <v>141</v>
      </c>
      <c r="AT103" s="1">
        <v>307</v>
      </c>
      <c r="AU103" s="1">
        <v>88</v>
      </c>
      <c r="AV103" s="1">
        <v>49</v>
      </c>
      <c r="AW103" s="1">
        <v>155</v>
      </c>
      <c r="AX103" s="1">
        <v>259</v>
      </c>
      <c r="AY103" s="1">
        <v>180</v>
      </c>
      <c r="AZ103" s="1">
        <v>100</v>
      </c>
      <c r="BA103" s="1"/>
      <c r="BB103" s="1">
        <v>20</v>
      </c>
      <c r="BC103" s="1">
        <v>120</v>
      </c>
      <c r="BD103" s="1">
        <v>0</v>
      </c>
      <c r="BE103" s="1">
        <v>21</v>
      </c>
      <c r="BF103" s="1">
        <v>5</v>
      </c>
      <c r="BG103" s="1">
        <v>47</v>
      </c>
      <c r="BH103" s="1">
        <v>0</v>
      </c>
    </row>
    <row r="104" spans="1:60" x14ac:dyDescent="0.35">
      <c r="A104" s="6">
        <v>42552</v>
      </c>
      <c r="B104" s="3">
        <f t="shared" si="1"/>
        <v>25763</v>
      </c>
      <c r="C104" s="1">
        <v>2005</v>
      </c>
      <c r="D104" s="1">
        <v>5535</v>
      </c>
      <c r="E104" s="1">
        <v>4084</v>
      </c>
      <c r="F104" s="1">
        <v>1747</v>
      </c>
      <c r="G104" s="1">
        <v>1105</v>
      </c>
      <c r="H104" s="1">
        <v>432</v>
      </c>
      <c r="I104" s="1">
        <v>1063</v>
      </c>
      <c r="J104" s="1">
        <v>170</v>
      </c>
      <c r="K104" s="1">
        <v>1132</v>
      </c>
      <c r="L104" s="1">
        <v>54</v>
      </c>
      <c r="M104" s="1">
        <v>362</v>
      </c>
      <c r="N104" s="1">
        <v>14</v>
      </c>
      <c r="O104" s="1">
        <v>265</v>
      </c>
      <c r="P104" s="1">
        <v>116</v>
      </c>
      <c r="Q104" s="1">
        <v>96</v>
      </c>
      <c r="R104" s="1">
        <v>15</v>
      </c>
      <c r="S104" s="1">
        <v>220</v>
      </c>
      <c r="T104" s="1">
        <v>192</v>
      </c>
      <c r="U104" s="1">
        <v>467</v>
      </c>
      <c r="V104" s="1">
        <v>567</v>
      </c>
      <c r="W104" s="1">
        <v>234</v>
      </c>
      <c r="X104" s="1">
        <v>7</v>
      </c>
      <c r="Y104" s="1">
        <v>1264</v>
      </c>
      <c r="Z104" s="1">
        <v>123</v>
      </c>
      <c r="AA104" s="1">
        <v>96</v>
      </c>
      <c r="AB104" s="1">
        <v>67</v>
      </c>
      <c r="AC104" s="1">
        <v>270</v>
      </c>
      <c r="AD104" s="1">
        <v>10</v>
      </c>
      <c r="AE104" s="1">
        <v>132</v>
      </c>
      <c r="AF104" s="1">
        <v>307</v>
      </c>
      <c r="AG104" s="1">
        <v>216</v>
      </c>
      <c r="AH104" s="1">
        <v>19</v>
      </c>
      <c r="AI104" s="1">
        <v>108</v>
      </c>
      <c r="AJ104" s="1">
        <v>34</v>
      </c>
      <c r="AK104" s="1">
        <v>20</v>
      </c>
      <c r="AL104" s="1">
        <v>25</v>
      </c>
      <c r="AM104" s="1">
        <v>531</v>
      </c>
      <c r="AN104" s="1">
        <v>121</v>
      </c>
      <c r="AO104" s="1">
        <v>79</v>
      </c>
      <c r="AP104">
        <v>0</v>
      </c>
      <c r="AQ104" s="1">
        <v>168</v>
      </c>
      <c r="AR104" s="1">
        <v>30</v>
      </c>
      <c r="AS104" s="1">
        <v>155</v>
      </c>
      <c r="AT104" s="1">
        <v>357</v>
      </c>
      <c r="AU104" s="1">
        <v>107</v>
      </c>
      <c r="AV104" s="1">
        <v>110</v>
      </c>
      <c r="AW104" s="1">
        <v>150</v>
      </c>
      <c r="AX104" s="1">
        <v>1022</v>
      </c>
      <c r="AY104" s="1">
        <v>185</v>
      </c>
      <c r="AZ104" s="1">
        <v>175</v>
      </c>
      <c r="BA104" s="1"/>
      <c r="BB104" s="1">
        <v>23</v>
      </c>
      <c r="BC104" s="1">
        <v>150</v>
      </c>
      <c r="BD104" s="1">
        <v>0</v>
      </c>
      <c r="BE104" s="1">
        <v>44</v>
      </c>
      <c r="BF104" s="1">
        <v>5</v>
      </c>
      <c r="BG104" s="1">
        <v>34</v>
      </c>
      <c r="BH104" s="1">
        <v>0</v>
      </c>
    </row>
    <row r="105" spans="1:60" x14ac:dyDescent="0.35">
      <c r="A105" s="6">
        <v>42583</v>
      </c>
      <c r="B105" s="3">
        <f t="shared" si="1"/>
        <v>26761</v>
      </c>
      <c r="C105" s="1">
        <v>1854</v>
      </c>
      <c r="D105" s="1">
        <v>6251</v>
      </c>
      <c r="E105" s="1">
        <v>3589</v>
      </c>
      <c r="F105" s="1">
        <v>2521</v>
      </c>
      <c r="G105" s="1">
        <v>892</v>
      </c>
      <c r="H105" s="1">
        <v>600</v>
      </c>
      <c r="I105" s="1">
        <v>917</v>
      </c>
      <c r="J105" s="1">
        <v>126</v>
      </c>
      <c r="K105" s="1">
        <v>1435</v>
      </c>
      <c r="L105" s="1">
        <v>63</v>
      </c>
      <c r="M105" s="1">
        <v>518</v>
      </c>
      <c r="N105" s="1">
        <v>38</v>
      </c>
      <c r="O105" s="1">
        <v>232</v>
      </c>
      <c r="P105" s="1">
        <v>159</v>
      </c>
      <c r="Q105" s="1">
        <v>98</v>
      </c>
      <c r="R105" s="1">
        <v>8</v>
      </c>
      <c r="S105" s="1">
        <v>194</v>
      </c>
      <c r="T105" s="1">
        <v>224</v>
      </c>
      <c r="U105" s="1">
        <v>630</v>
      </c>
      <c r="V105" s="1">
        <v>483</v>
      </c>
      <c r="W105" s="1">
        <v>306</v>
      </c>
      <c r="X105" s="1">
        <v>9</v>
      </c>
      <c r="Y105" s="1">
        <v>1165</v>
      </c>
      <c r="Z105" s="1">
        <v>131</v>
      </c>
      <c r="AA105" s="1">
        <v>123</v>
      </c>
      <c r="AB105" s="1">
        <v>62</v>
      </c>
      <c r="AC105" s="1">
        <v>352</v>
      </c>
      <c r="AD105" s="1">
        <v>11</v>
      </c>
      <c r="AE105" s="1">
        <v>183</v>
      </c>
      <c r="AF105" s="1">
        <v>409</v>
      </c>
      <c r="AG105" s="1">
        <v>249</v>
      </c>
      <c r="AH105" s="1">
        <v>26</v>
      </c>
      <c r="AI105" s="1">
        <v>89</v>
      </c>
      <c r="AJ105" s="1">
        <v>39</v>
      </c>
      <c r="AK105" s="1">
        <v>41</v>
      </c>
      <c r="AL105" s="1">
        <v>75</v>
      </c>
      <c r="AM105" s="1">
        <v>432</v>
      </c>
      <c r="AN105" s="1">
        <v>110</v>
      </c>
      <c r="AO105" s="1">
        <v>83</v>
      </c>
      <c r="AP105">
        <v>0</v>
      </c>
      <c r="AQ105" s="1">
        <v>121</v>
      </c>
      <c r="AR105" s="1">
        <v>40</v>
      </c>
      <c r="AS105" s="1">
        <v>152</v>
      </c>
      <c r="AT105" s="1">
        <v>349</v>
      </c>
      <c r="AU105" s="1">
        <v>113</v>
      </c>
      <c r="AV105" s="1">
        <v>72</v>
      </c>
      <c r="AW105" s="1">
        <v>271</v>
      </c>
      <c r="AX105" s="1">
        <v>569</v>
      </c>
      <c r="AY105" s="1">
        <v>210</v>
      </c>
      <c r="AZ105" s="1">
        <v>137</v>
      </c>
      <c r="BA105" s="1"/>
      <c r="BB105" s="1">
        <v>28</v>
      </c>
      <c r="BC105" s="1">
        <v>165</v>
      </c>
      <c r="BD105" s="1">
        <v>0</v>
      </c>
      <c r="BE105" s="1">
        <v>31</v>
      </c>
      <c r="BF105" s="1">
        <v>3</v>
      </c>
      <c r="BG105" s="1">
        <v>31</v>
      </c>
      <c r="BH105" s="1">
        <v>0</v>
      </c>
    </row>
    <row r="106" spans="1:60" x14ac:dyDescent="0.35">
      <c r="A106" s="6">
        <v>42614</v>
      </c>
      <c r="B106" s="3">
        <f t="shared" si="1"/>
        <v>27712</v>
      </c>
      <c r="C106" s="1">
        <v>1778</v>
      </c>
      <c r="D106" s="1">
        <v>6362</v>
      </c>
      <c r="E106" s="1">
        <v>4847</v>
      </c>
      <c r="F106" s="1">
        <v>2419</v>
      </c>
      <c r="G106" s="1">
        <v>925</v>
      </c>
      <c r="H106" s="1">
        <v>709</v>
      </c>
      <c r="I106" s="1">
        <v>932</v>
      </c>
      <c r="J106" s="1">
        <v>202</v>
      </c>
      <c r="K106" s="1">
        <v>1553</v>
      </c>
      <c r="L106" s="1">
        <v>59</v>
      </c>
      <c r="M106" s="1">
        <v>440</v>
      </c>
      <c r="N106" s="1">
        <v>28</v>
      </c>
      <c r="O106" s="1">
        <v>217</v>
      </c>
      <c r="P106" s="1">
        <v>138</v>
      </c>
      <c r="Q106" s="1">
        <v>43</v>
      </c>
      <c r="R106" s="1">
        <v>18</v>
      </c>
      <c r="S106" s="1">
        <v>172</v>
      </c>
      <c r="T106" s="1">
        <v>194</v>
      </c>
      <c r="U106" s="1">
        <v>388</v>
      </c>
      <c r="V106" s="1">
        <v>820</v>
      </c>
      <c r="W106" s="1">
        <v>209</v>
      </c>
      <c r="X106" s="1">
        <v>12</v>
      </c>
      <c r="Y106" s="1">
        <v>1192</v>
      </c>
      <c r="Z106" s="1">
        <v>79</v>
      </c>
      <c r="AA106" s="1">
        <v>114</v>
      </c>
      <c r="AB106" s="1">
        <v>38</v>
      </c>
      <c r="AC106" s="1">
        <v>226</v>
      </c>
      <c r="AD106" s="1">
        <v>18</v>
      </c>
      <c r="AE106" s="1">
        <v>196</v>
      </c>
      <c r="AF106" s="1">
        <v>441</v>
      </c>
      <c r="AG106" s="1">
        <v>207</v>
      </c>
      <c r="AH106" s="1">
        <v>12</v>
      </c>
      <c r="AI106" s="1">
        <v>123</v>
      </c>
      <c r="AJ106" s="1">
        <v>56</v>
      </c>
      <c r="AK106" s="1">
        <v>40</v>
      </c>
      <c r="AL106" s="1">
        <v>72</v>
      </c>
      <c r="AM106" s="1">
        <v>404</v>
      </c>
      <c r="AN106" s="1">
        <v>107</v>
      </c>
      <c r="AO106" s="1">
        <v>91</v>
      </c>
      <c r="AP106">
        <v>0</v>
      </c>
      <c r="AQ106" s="1">
        <v>150</v>
      </c>
      <c r="AR106" s="1">
        <v>39</v>
      </c>
      <c r="AS106" s="1">
        <v>167</v>
      </c>
      <c r="AT106" s="1">
        <v>294</v>
      </c>
      <c r="AU106" s="1">
        <v>88</v>
      </c>
      <c r="AV106" s="1">
        <v>80</v>
      </c>
      <c r="AW106" s="1">
        <v>204</v>
      </c>
      <c r="AX106" s="1">
        <v>414</v>
      </c>
      <c r="AY106" s="1">
        <v>245</v>
      </c>
      <c r="AZ106" s="1">
        <v>150</v>
      </c>
      <c r="BA106" s="1"/>
      <c r="BB106" s="1">
        <v>27</v>
      </c>
      <c r="BC106" s="1">
        <v>146</v>
      </c>
      <c r="BD106" s="1">
        <v>0</v>
      </c>
      <c r="BE106" s="1">
        <v>38</v>
      </c>
      <c r="BF106" s="1">
        <v>1</v>
      </c>
      <c r="BG106" s="1">
        <v>16</v>
      </c>
      <c r="BH106" s="1">
        <v>0</v>
      </c>
    </row>
    <row r="107" spans="1:60" x14ac:dyDescent="0.35">
      <c r="A107" s="6">
        <v>42644</v>
      </c>
      <c r="B107" s="3">
        <f t="shared" si="1"/>
        <v>31027</v>
      </c>
      <c r="C107" s="1">
        <v>2444</v>
      </c>
      <c r="D107" s="1">
        <v>6445</v>
      </c>
      <c r="E107" s="1">
        <v>5504</v>
      </c>
      <c r="F107" s="1">
        <v>3573</v>
      </c>
      <c r="G107" s="1">
        <v>964</v>
      </c>
      <c r="H107" s="1">
        <v>729</v>
      </c>
      <c r="I107" s="1">
        <v>1835</v>
      </c>
      <c r="J107" s="1">
        <v>259</v>
      </c>
      <c r="K107" s="1">
        <v>1089</v>
      </c>
      <c r="L107" s="1">
        <v>50</v>
      </c>
      <c r="M107" s="1">
        <v>437</v>
      </c>
      <c r="N107" s="1">
        <v>53</v>
      </c>
      <c r="O107" s="1">
        <v>251</v>
      </c>
      <c r="P107" s="1">
        <v>129</v>
      </c>
      <c r="Q107" s="1">
        <v>60</v>
      </c>
      <c r="R107" s="1">
        <v>9</v>
      </c>
      <c r="S107" s="1">
        <v>165</v>
      </c>
      <c r="T107" s="1">
        <v>245</v>
      </c>
      <c r="U107" s="1">
        <v>487</v>
      </c>
      <c r="V107" s="1">
        <v>657</v>
      </c>
      <c r="W107" s="1">
        <v>253</v>
      </c>
      <c r="X107" s="1">
        <v>3</v>
      </c>
      <c r="Y107" s="1">
        <v>1059</v>
      </c>
      <c r="Z107" s="1">
        <v>163</v>
      </c>
      <c r="AA107" s="1">
        <v>154</v>
      </c>
      <c r="AB107" s="1">
        <v>62</v>
      </c>
      <c r="AC107" s="1">
        <v>316</v>
      </c>
      <c r="AD107" s="1">
        <v>6</v>
      </c>
      <c r="AE107" s="1">
        <v>278</v>
      </c>
      <c r="AF107" s="1">
        <v>476</v>
      </c>
      <c r="AG107" s="1">
        <v>224</v>
      </c>
      <c r="AH107" s="1">
        <v>25</v>
      </c>
      <c r="AI107" s="1">
        <v>117</v>
      </c>
      <c r="AJ107" s="1">
        <v>60</v>
      </c>
      <c r="AK107" s="1">
        <v>34</v>
      </c>
      <c r="AL107" s="1">
        <v>138</v>
      </c>
      <c r="AM107" s="1">
        <v>399</v>
      </c>
      <c r="AN107" s="1">
        <v>34</v>
      </c>
      <c r="AO107" s="1">
        <v>94</v>
      </c>
      <c r="AP107">
        <v>0</v>
      </c>
      <c r="AQ107" s="1">
        <v>149</v>
      </c>
      <c r="AR107" s="1">
        <v>36</v>
      </c>
      <c r="AS107" s="1">
        <v>155</v>
      </c>
      <c r="AT107" s="1">
        <v>382</v>
      </c>
      <c r="AU107" s="1">
        <v>117</v>
      </c>
      <c r="AV107" s="1">
        <v>64</v>
      </c>
      <c r="AW107" s="1">
        <v>117</v>
      </c>
      <c r="AX107" s="1">
        <v>415</v>
      </c>
      <c r="AY107" s="1">
        <v>163</v>
      </c>
      <c r="AZ107" s="1">
        <v>149</v>
      </c>
      <c r="BA107" s="1"/>
      <c r="BB107" s="1">
        <v>27</v>
      </c>
      <c r="BC107" s="1">
        <v>83</v>
      </c>
      <c r="BD107" s="1">
        <v>0</v>
      </c>
      <c r="BE107" s="1">
        <v>33</v>
      </c>
      <c r="BF107" s="1">
        <v>3</v>
      </c>
      <c r="BG107" s="1">
        <v>33</v>
      </c>
      <c r="BH107" s="1">
        <v>0</v>
      </c>
    </row>
    <row r="108" spans="1:60" x14ac:dyDescent="0.35">
      <c r="A108" s="6">
        <v>42675</v>
      </c>
      <c r="B108" s="3">
        <f t="shared" si="1"/>
        <v>27039</v>
      </c>
      <c r="C108" s="1">
        <v>2329</v>
      </c>
      <c r="D108" s="1">
        <v>6976</v>
      </c>
      <c r="E108" s="1">
        <v>4783</v>
      </c>
      <c r="F108" s="1">
        <v>3222</v>
      </c>
      <c r="G108" s="1">
        <v>860</v>
      </c>
      <c r="H108" s="1">
        <v>501</v>
      </c>
      <c r="I108" s="1">
        <v>1007</v>
      </c>
      <c r="J108" s="1">
        <v>170</v>
      </c>
      <c r="K108" s="1">
        <v>641</v>
      </c>
      <c r="L108" s="1">
        <v>78</v>
      </c>
      <c r="M108" s="1">
        <v>302</v>
      </c>
      <c r="N108" s="1">
        <v>7</v>
      </c>
      <c r="O108" s="1">
        <v>207</v>
      </c>
      <c r="P108" s="1">
        <v>251</v>
      </c>
      <c r="Q108" s="1">
        <v>37</v>
      </c>
      <c r="R108" s="1">
        <v>8</v>
      </c>
      <c r="S108" s="1">
        <v>133</v>
      </c>
      <c r="T108" s="1">
        <v>99</v>
      </c>
      <c r="U108" s="1">
        <v>386</v>
      </c>
      <c r="V108" s="1">
        <v>640</v>
      </c>
      <c r="W108" s="1">
        <v>137</v>
      </c>
      <c r="X108" s="1">
        <v>8</v>
      </c>
      <c r="Y108" s="1">
        <v>1255</v>
      </c>
      <c r="Z108" s="1">
        <v>113</v>
      </c>
      <c r="AA108" s="1">
        <v>91</v>
      </c>
      <c r="AB108" s="1">
        <v>37</v>
      </c>
      <c r="AC108" s="1">
        <v>284</v>
      </c>
      <c r="AD108" s="1">
        <v>4</v>
      </c>
      <c r="AE108" s="1">
        <v>154</v>
      </c>
      <c r="AF108" s="1">
        <v>246</v>
      </c>
      <c r="AG108" s="1">
        <v>117</v>
      </c>
      <c r="AH108" s="1">
        <v>8</v>
      </c>
      <c r="AI108" s="1">
        <v>120</v>
      </c>
      <c r="AJ108" s="1">
        <v>48</v>
      </c>
      <c r="AK108" s="1">
        <v>14</v>
      </c>
      <c r="AL108" s="1">
        <v>93</v>
      </c>
      <c r="AM108" s="1">
        <v>279</v>
      </c>
      <c r="AN108" s="1">
        <v>28</v>
      </c>
      <c r="AO108" s="1">
        <v>61</v>
      </c>
      <c r="AP108">
        <v>0</v>
      </c>
      <c r="AQ108" s="1">
        <v>58</v>
      </c>
      <c r="AR108" s="1">
        <v>11</v>
      </c>
      <c r="AS108" s="1">
        <v>133</v>
      </c>
      <c r="AT108" s="1">
        <v>235</v>
      </c>
      <c r="AU108" s="1">
        <v>57</v>
      </c>
      <c r="AV108" s="1">
        <v>43</v>
      </c>
      <c r="AW108" s="1">
        <v>80</v>
      </c>
      <c r="AX108" s="1">
        <v>461</v>
      </c>
      <c r="AY108" s="1">
        <v>127</v>
      </c>
      <c r="AZ108" s="1">
        <v>100</v>
      </c>
      <c r="BA108" s="1"/>
      <c r="BB108" s="1">
        <v>12</v>
      </c>
      <c r="BC108" s="1">
        <v>122</v>
      </c>
      <c r="BD108" s="1">
        <v>0</v>
      </c>
      <c r="BE108" s="1">
        <v>12</v>
      </c>
      <c r="BF108" s="1">
        <v>1</v>
      </c>
      <c r="BG108" s="1">
        <v>8</v>
      </c>
      <c r="BH108" s="1">
        <v>0</v>
      </c>
    </row>
    <row r="109" spans="1:60" x14ac:dyDescent="0.35">
      <c r="A109" s="6">
        <v>42705</v>
      </c>
      <c r="B109" s="3">
        <f t="shared" si="1"/>
        <v>19108</v>
      </c>
      <c r="C109" s="1">
        <v>2234</v>
      </c>
      <c r="D109" s="1">
        <v>4639</v>
      </c>
      <c r="E109" s="1">
        <v>3521</v>
      </c>
      <c r="F109" s="1">
        <v>1563</v>
      </c>
      <c r="G109" s="1">
        <v>758</v>
      </c>
      <c r="H109" s="1">
        <v>351</v>
      </c>
      <c r="I109" s="1">
        <v>469</v>
      </c>
      <c r="J109" s="1">
        <v>52</v>
      </c>
      <c r="K109" s="1">
        <v>338</v>
      </c>
      <c r="L109" s="1">
        <v>37</v>
      </c>
      <c r="M109" s="1">
        <v>193</v>
      </c>
      <c r="N109" s="1">
        <v>5</v>
      </c>
      <c r="O109" s="1">
        <v>140</v>
      </c>
      <c r="P109" s="1">
        <v>86</v>
      </c>
      <c r="Q109" s="1">
        <v>25</v>
      </c>
      <c r="R109" s="1">
        <v>1</v>
      </c>
      <c r="S109" s="1">
        <v>60</v>
      </c>
      <c r="T109" s="1">
        <v>100</v>
      </c>
      <c r="U109" s="1">
        <v>206</v>
      </c>
      <c r="V109" s="1">
        <v>269</v>
      </c>
      <c r="W109" s="1">
        <v>117</v>
      </c>
      <c r="X109" s="1">
        <v>23</v>
      </c>
      <c r="Y109" s="1">
        <v>1303</v>
      </c>
      <c r="Z109" s="1">
        <v>53</v>
      </c>
      <c r="AA109" s="1">
        <v>48</v>
      </c>
      <c r="AB109" s="1">
        <v>14</v>
      </c>
      <c r="AC109" s="1">
        <v>136</v>
      </c>
      <c r="AD109" s="1">
        <v>3</v>
      </c>
      <c r="AE109" s="1">
        <v>104</v>
      </c>
      <c r="AF109" s="1">
        <v>121</v>
      </c>
      <c r="AG109" s="1">
        <v>51</v>
      </c>
      <c r="AH109" s="1">
        <v>3</v>
      </c>
      <c r="AI109" s="1">
        <v>37</v>
      </c>
      <c r="AJ109" s="1">
        <v>27</v>
      </c>
      <c r="AK109" s="1">
        <v>100</v>
      </c>
      <c r="AL109" s="1">
        <v>93</v>
      </c>
      <c r="AM109" s="1">
        <v>346</v>
      </c>
      <c r="AN109" s="1">
        <v>52</v>
      </c>
      <c r="AO109" s="1">
        <v>21</v>
      </c>
      <c r="AP109">
        <v>0</v>
      </c>
      <c r="AQ109" s="1">
        <v>61</v>
      </c>
      <c r="AR109" s="1">
        <v>31</v>
      </c>
      <c r="AS109" s="1">
        <v>144</v>
      </c>
      <c r="AT109" s="1">
        <v>112</v>
      </c>
      <c r="AU109" s="1">
        <v>48</v>
      </c>
      <c r="AV109" s="1">
        <v>130</v>
      </c>
      <c r="AW109" s="1">
        <v>124</v>
      </c>
      <c r="AX109" s="1">
        <v>500</v>
      </c>
      <c r="AY109" s="1">
        <v>80</v>
      </c>
      <c r="AZ109" s="1">
        <v>179</v>
      </c>
      <c r="BA109" s="1"/>
      <c r="BB109" s="1">
        <v>11</v>
      </c>
      <c r="BC109" s="1">
        <v>41</v>
      </c>
      <c r="BD109" s="1">
        <v>0</v>
      </c>
      <c r="BE109" s="1">
        <v>12</v>
      </c>
      <c r="BF109" s="1">
        <v>3</v>
      </c>
      <c r="BG109" s="1">
        <v>17</v>
      </c>
      <c r="BH109" s="1">
        <v>0</v>
      </c>
    </row>
    <row r="110" spans="1:60" x14ac:dyDescent="0.35">
      <c r="A110" s="6">
        <v>42736</v>
      </c>
      <c r="B110" s="3">
        <f t="shared" si="1"/>
        <v>35930</v>
      </c>
      <c r="C110" s="1">
        <v>5213</v>
      </c>
      <c r="D110" s="1">
        <v>7871</v>
      </c>
      <c r="E110" s="1">
        <v>6082</v>
      </c>
      <c r="F110" s="1">
        <v>2434</v>
      </c>
      <c r="G110" s="1">
        <v>1640</v>
      </c>
      <c r="H110" s="1">
        <v>522</v>
      </c>
      <c r="I110" s="1">
        <v>937</v>
      </c>
      <c r="J110" s="1">
        <v>187</v>
      </c>
      <c r="K110" s="1">
        <v>744</v>
      </c>
      <c r="L110" s="1">
        <v>25</v>
      </c>
      <c r="M110" s="1">
        <v>422</v>
      </c>
      <c r="N110" s="1">
        <v>48</v>
      </c>
      <c r="O110" s="1">
        <v>285</v>
      </c>
      <c r="P110" s="1">
        <v>144</v>
      </c>
      <c r="Q110" s="1">
        <v>114</v>
      </c>
      <c r="R110" s="1">
        <v>16</v>
      </c>
      <c r="S110" s="1">
        <v>205</v>
      </c>
      <c r="T110" s="1">
        <v>191</v>
      </c>
      <c r="U110" s="1">
        <v>861</v>
      </c>
      <c r="V110" s="1">
        <v>542</v>
      </c>
      <c r="W110" s="1">
        <v>289</v>
      </c>
      <c r="X110" s="1">
        <v>11</v>
      </c>
      <c r="Y110" s="1">
        <v>1887</v>
      </c>
      <c r="Z110" s="1">
        <v>208</v>
      </c>
      <c r="AA110" s="1">
        <v>172</v>
      </c>
      <c r="AB110" s="1">
        <v>71</v>
      </c>
      <c r="AC110" s="1">
        <v>404</v>
      </c>
      <c r="AD110" s="1">
        <v>11</v>
      </c>
      <c r="AE110" s="1">
        <v>327</v>
      </c>
      <c r="AF110" s="1">
        <v>446</v>
      </c>
      <c r="AG110" s="1">
        <v>188</v>
      </c>
      <c r="AH110" s="1">
        <v>21</v>
      </c>
      <c r="AI110" s="1">
        <v>216</v>
      </c>
      <c r="AJ110" s="1">
        <v>43</v>
      </c>
      <c r="AK110" s="1">
        <v>28</v>
      </c>
      <c r="AL110" s="1">
        <v>136</v>
      </c>
      <c r="AM110" s="1">
        <v>717</v>
      </c>
      <c r="AN110" s="1">
        <v>57</v>
      </c>
      <c r="AO110" s="1">
        <v>243</v>
      </c>
      <c r="AP110">
        <v>0</v>
      </c>
      <c r="AQ110" s="1">
        <v>175</v>
      </c>
      <c r="AR110" s="1">
        <v>22</v>
      </c>
      <c r="AS110" s="1">
        <v>197</v>
      </c>
      <c r="AT110" s="1">
        <v>348</v>
      </c>
      <c r="AU110" s="1">
        <v>109</v>
      </c>
      <c r="AV110" s="1">
        <v>110</v>
      </c>
      <c r="AW110" s="1">
        <v>176</v>
      </c>
      <c r="AX110" s="1">
        <v>522</v>
      </c>
      <c r="AY110" s="1">
        <v>181</v>
      </c>
      <c r="AZ110" s="1">
        <v>132</v>
      </c>
      <c r="BA110" s="1"/>
      <c r="BB110" s="1">
        <v>31</v>
      </c>
      <c r="BC110" s="1">
        <v>78</v>
      </c>
      <c r="BD110" s="1">
        <v>0</v>
      </c>
      <c r="BE110" s="1">
        <v>34</v>
      </c>
      <c r="BF110" s="1">
        <v>0</v>
      </c>
      <c r="BG110" s="1">
        <v>49</v>
      </c>
      <c r="BH110" s="1">
        <v>0</v>
      </c>
    </row>
    <row r="111" spans="1:60" x14ac:dyDescent="0.35">
      <c r="A111" s="6">
        <v>42767</v>
      </c>
      <c r="B111" s="3">
        <f t="shared" si="1"/>
        <v>28009</v>
      </c>
      <c r="C111" s="1">
        <v>4460</v>
      </c>
      <c r="D111" s="1">
        <v>6630</v>
      </c>
      <c r="E111" s="1">
        <v>4447</v>
      </c>
      <c r="F111" s="1">
        <v>1974</v>
      </c>
      <c r="G111" s="1">
        <v>1136</v>
      </c>
      <c r="H111" s="1">
        <v>435</v>
      </c>
      <c r="I111" s="1">
        <v>1004</v>
      </c>
      <c r="J111" s="1">
        <v>146</v>
      </c>
      <c r="K111" s="1">
        <v>581</v>
      </c>
      <c r="L111" s="1">
        <v>79</v>
      </c>
      <c r="M111" s="1">
        <v>251</v>
      </c>
      <c r="N111" s="1">
        <v>18</v>
      </c>
      <c r="O111" s="1">
        <v>278</v>
      </c>
      <c r="P111" s="1">
        <v>156</v>
      </c>
      <c r="Q111" s="1">
        <v>142</v>
      </c>
      <c r="R111" s="1">
        <v>9</v>
      </c>
      <c r="S111" s="1">
        <v>138</v>
      </c>
      <c r="T111" s="1">
        <v>149</v>
      </c>
      <c r="U111" s="1">
        <v>442</v>
      </c>
      <c r="V111" s="1">
        <v>342</v>
      </c>
      <c r="W111" s="1">
        <v>230</v>
      </c>
      <c r="X111" s="1">
        <v>1</v>
      </c>
      <c r="Y111" s="1">
        <v>1001</v>
      </c>
      <c r="Z111" s="1">
        <v>144</v>
      </c>
      <c r="AA111" s="1">
        <v>107</v>
      </c>
      <c r="AB111" s="1">
        <v>71</v>
      </c>
      <c r="AC111" s="1">
        <v>281</v>
      </c>
      <c r="AD111" s="1">
        <v>19</v>
      </c>
      <c r="AE111" s="1">
        <v>276</v>
      </c>
      <c r="AF111" s="1">
        <v>326</v>
      </c>
      <c r="AG111" s="1">
        <v>268</v>
      </c>
      <c r="AH111" s="1">
        <v>26</v>
      </c>
      <c r="AI111" s="1">
        <v>102</v>
      </c>
      <c r="AJ111" s="1">
        <v>69</v>
      </c>
      <c r="AK111" s="1">
        <v>59</v>
      </c>
      <c r="AL111" s="1">
        <v>106</v>
      </c>
      <c r="AM111" s="1">
        <v>418</v>
      </c>
      <c r="AN111" s="1">
        <v>34</v>
      </c>
      <c r="AO111" s="1">
        <v>110</v>
      </c>
      <c r="AP111">
        <v>0</v>
      </c>
      <c r="AQ111" s="1">
        <v>129</v>
      </c>
      <c r="AR111" s="1">
        <v>11</v>
      </c>
      <c r="AS111" s="1">
        <v>223</v>
      </c>
      <c r="AT111" s="1">
        <v>263</v>
      </c>
      <c r="AU111" s="1">
        <v>83</v>
      </c>
      <c r="AV111" s="1">
        <v>66</v>
      </c>
      <c r="AW111" s="1">
        <v>128</v>
      </c>
      <c r="AX111" s="1">
        <v>380</v>
      </c>
      <c r="AY111" s="1">
        <v>170</v>
      </c>
      <c r="AZ111" s="1">
        <v>91</v>
      </c>
      <c r="BA111" s="1"/>
      <c r="BB111" s="1">
        <v>39</v>
      </c>
      <c r="BC111" s="1">
        <v>75</v>
      </c>
      <c r="BD111" s="1">
        <v>0</v>
      </c>
      <c r="BE111" s="1">
        <v>20</v>
      </c>
      <c r="BF111" s="1">
        <v>0</v>
      </c>
      <c r="BG111" s="1">
        <v>57</v>
      </c>
      <c r="BH111" s="1">
        <v>0</v>
      </c>
    </row>
    <row r="112" spans="1:60" x14ac:dyDescent="0.35">
      <c r="A112" s="6">
        <v>42795</v>
      </c>
      <c r="B112" s="3">
        <f t="shared" si="1"/>
        <v>28089</v>
      </c>
      <c r="C112" s="1">
        <v>4112</v>
      </c>
      <c r="D112" s="1">
        <v>6758</v>
      </c>
      <c r="E112" s="1">
        <v>4720</v>
      </c>
      <c r="F112" s="1">
        <v>1986</v>
      </c>
      <c r="G112" s="1">
        <v>1222</v>
      </c>
      <c r="H112" s="1">
        <v>521</v>
      </c>
      <c r="I112" s="1">
        <v>1146</v>
      </c>
      <c r="J112" s="1">
        <v>160</v>
      </c>
      <c r="K112" s="1">
        <v>677</v>
      </c>
      <c r="L112" s="1">
        <v>23</v>
      </c>
      <c r="M112" s="1">
        <v>294</v>
      </c>
      <c r="N112" s="1">
        <v>8</v>
      </c>
      <c r="O112" s="1">
        <v>218</v>
      </c>
      <c r="P112" s="1">
        <v>132</v>
      </c>
      <c r="Q112" s="1">
        <v>91</v>
      </c>
      <c r="R112" s="1">
        <v>234</v>
      </c>
      <c r="S112" s="1">
        <v>90</v>
      </c>
      <c r="T112" s="1">
        <v>106</v>
      </c>
      <c r="U112" s="1">
        <v>330</v>
      </c>
      <c r="V112" s="1">
        <v>372</v>
      </c>
      <c r="W112" s="1">
        <v>282</v>
      </c>
      <c r="X112" s="1">
        <v>3</v>
      </c>
      <c r="Y112" s="1">
        <v>1173</v>
      </c>
      <c r="Z112" s="1">
        <v>106</v>
      </c>
      <c r="AA112" s="1">
        <v>117</v>
      </c>
      <c r="AB112" s="1">
        <v>70</v>
      </c>
      <c r="AC112" s="1">
        <v>224</v>
      </c>
      <c r="AD112" s="1">
        <v>5</v>
      </c>
      <c r="AE112" s="1">
        <v>160</v>
      </c>
      <c r="AF112" s="1">
        <v>192</v>
      </c>
      <c r="AG112" s="1">
        <v>156</v>
      </c>
      <c r="AH112" s="1">
        <v>2</v>
      </c>
      <c r="AI112" s="1">
        <v>49</v>
      </c>
      <c r="AJ112" s="1">
        <v>62</v>
      </c>
      <c r="AK112" s="1">
        <v>15</v>
      </c>
      <c r="AL112" s="1">
        <v>137</v>
      </c>
      <c r="AM112" s="1">
        <v>394</v>
      </c>
      <c r="AN112" s="1">
        <v>66</v>
      </c>
      <c r="AO112" s="1">
        <v>59</v>
      </c>
      <c r="AP112">
        <v>0</v>
      </c>
      <c r="AQ112" s="1">
        <v>146</v>
      </c>
      <c r="AR112" s="1">
        <v>9</v>
      </c>
      <c r="AS112" s="1">
        <v>180</v>
      </c>
      <c r="AT112" s="1">
        <v>498</v>
      </c>
      <c r="AU112" s="1">
        <v>53</v>
      </c>
      <c r="AV112" s="1">
        <v>88</v>
      </c>
      <c r="AW112" s="1">
        <v>94</v>
      </c>
      <c r="AX112" s="1">
        <v>314</v>
      </c>
      <c r="AY112" s="1">
        <v>126</v>
      </c>
      <c r="AZ112" s="1">
        <v>109</v>
      </c>
      <c r="BA112" s="1"/>
      <c r="BB112" s="1">
        <v>18</v>
      </c>
      <c r="BC112" s="1">
        <v>61</v>
      </c>
      <c r="BD112" s="1">
        <v>0</v>
      </c>
      <c r="BE112" s="1">
        <v>16</v>
      </c>
      <c r="BF112" s="1">
        <v>0</v>
      </c>
      <c r="BG112" s="1">
        <v>25</v>
      </c>
      <c r="BH112" s="1">
        <v>0</v>
      </c>
    </row>
    <row r="113" spans="1:60" x14ac:dyDescent="0.35">
      <c r="A113" s="6">
        <v>42826</v>
      </c>
      <c r="B113" s="3">
        <f t="shared" si="1"/>
        <v>23868</v>
      </c>
      <c r="C113" s="1">
        <v>4380</v>
      </c>
      <c r="D113" s="1">
        <v>5459</v>
      </c>
      <c r="E113" s="1">
        <v>3935</v>
      </c>
      <c r="F113" s="1">
        <v>1428</v>
      </c>
      <c r="G113" s="1">
        <v>1057</v>
      </c>
      <c r="H113" s="1">
        <v>375</v>
      </c>
      <c r="I113" s="1">
        <v>944</v>
      </c>
      <c r="J113" s="1">
        <v>99</v>
      </c>
      <c r="K113" s="1">
        <v>394</v>
      </c>
      <c r="L113" s="1">
        <v>32</v>
      </c>
      <c r="M113" s="1">
        <v>256</v>
      </c>
      <c r="N113" s="1">
        <v>4</v>
      </c>
      <c r="O113" s="1">
        <v>195</v>
      </c>
      <c r="P113" s="1">
        <v>107</v>
      </c>
      <c r="Q113" s="1">
        <v>69</v>
      </c>
      <c r="R113" s="1">
        <v>287</v>
      </c>
      <c r="S113" s="1">
        <v>65</v>
      </c>
      <c r="T113" s="1">
        <v>123</v>
      </c>
      <c r="U113" s="1">
        <v>356</v>
      </c>
      <c r="V113" s="1">
        <v>356</v>
      </c>
      <c r="W113" s="1">
        <v>197</v>
      </c>
      <c r="X113" s="1">
        <v>4</v>
      </c>
      <c r="Y113" s="1">
        <v>1053</v>
      </c>
      <c r="Z113" s="1">
        <v>91</v>
      </c>
      <c r="AA113" s="1">
        <v>112</v>
      </c>
      <c r="AB113" s="1">
        <v>57</v>
      </c>
      <c r="AC113" s="1">
        <v>153</v>
      </c>
      <c r="AD113" s="1">
        <v>2</v>
      </c>
      <c r="AE113" s="1">
        <v>152</v>
      </c>
      <c r="AF113" s="1">
        <v>173</v>
      </c>
      <c r="AG113" s="1">
        <v>107</v>
      </c>
      <c r="AH113" s="1">
        <v>8</v>
      </c>
      <c r="AI113" s="1">
        <v>66</v>
      </c>
      <c r="AJ113" s="1">
        <v>45</v>
      </c>
      <c r="AK113" s="1">
        <v>14</v>
      </c>
      <c r="AL113" s="1">
        <v>83</v>
      </c>
      <c r="AM113" s="1">
        <v>367</v>
      </c>
      <c r="AN113" s="1">
        <v>48</v>
      </c>
      <c r="AO113" s="1">
        <v>43</v>
      </c>
      <c r="AP113">
        <v>0</v>
      </c>
      <c r="AQ113" s="1">
        <v>89</v>
      </c>
      <c r="AR113" s="1">
        <v>6</v>
      </c>
      <c r="AS113" s="1">
        <v>94</v>
      </c>
      <c r="AT113" s="1">
        <v>284</v>
      </c>
      <c r="AU113" s="1">
        <v>73</v>
      </c>
      <c r="AV113" s="1">
        <v>94</v>
      </c>
      <c r="AW113" s="1">
        <v>97</v>
      </c>
      <c r="AX113" s="1">
        <v>252</v>
      </c>
      <c r="AY113" s="1">
        <v>108</v>
      </c>
      <c r="AZ113" s="1">
        <v>75</v>
      </c>
      <c r="BA113" s="1"/>
      <c r="BB113" s="1">
        <v>7</v>
      </c>
      <c r="BC113" s="1">
        <v>66</v>
      </c>
      <c r="BD113" s="1">
        <v>0</v>
      </c>
      <c r="BE113" s="1">
        <v>10</v>
      </c>
      <c r="BF113" s="1">
        <v>0</v>
      </c>
      <c r="BG113" s="1">
        <v>11</v>
      </c>
      <c r="BH113" s="1">
        <v>0</v>
      </c>
    </row>
    <row r="114" spans="1:60" x14ac:dyDescent="0.35">
      <c r="A114" s="6">
        <v>42856</v>
      </c>
      <c r="B114" s="3">
        <f t="shared" si="1"/>
        <v>49000</v>
      </c>
      <c r="C114" s="1">
        <v>27909</v>
      </c>
      <c r="D114" s="1">
        <v>6670</v>
      </c>
      <c r="E114" s="1">
        <v>3691</v>
      </c>
      <c r="F114" s="1">
        <v>1514</v>
      </c>
      <c r="G114" s="1">
        <v>1081</v>
      </c>
      <c r="H114" s="1">
        <v>426</v>
      </c>
      <c r="I114" s="1">
        <v>680</v>
      </c>
      <c r="J114" s="1">
        <v>124</v>
      </c>
      <c r="K114" s="1">
        <v>466</v>
      </c>
      <c r="L114" s="1">
        <v>32</v>
      </c>
      <c r="M114" s="1">
        <v>329</v>
      </c>
      <c r="N114" s="1">
        <v>10</v>
      </c>
      <c r="O114" s="1">
        <v>194</v>
      </c>
      <c r="P114" s="1">
        <v>94</v>
      </c>
      <c r="Q114" s="1">
        <v>89</v>
      </c>
      <c r="R114" s="1">
        <v>256</v>
      </c>
      <c r="S114" s="1">
        <v>68</v>
      </c>
      <c r="T114" s="1">
        <v>80</v>
      </c>
      <c r="U114" s="1">
        <v>401</v>
      </c>
      <c r="V114" s="1">
        <v>256</v>
      </c>
      <c r="W114" s="1">
        <v>152</v>
      </c>
      <c r="X114" s="1">
        <v>5</v>
      </c>
      <c r="Y114" s="1">
        <v>1498</v>
      </c>
      <c r="Z114" s="1">
        <v>62</v>
      </c>
      <c r="AA114" s="1">
        <v>98</v>
      </c>
      <c r="AB114" s="1">
        <v>50</v>
      </c>
      <c r="AC114" s="1">
        <v>192</v>
      </c>
      <c r="AD114" s="1">
        <v>5</v>
      </c>
      <c r="AE114" s="1">
        <v>153</v>
      </c>
      <c r="AF114" s="1">
        <v>178</v>
      </c>
      <c r="AG114" s="1">
        <v>146</v>
      </c>
      <c r="AH114" s="1">
        <v>10</v>
      </c>
      <c r="AI114" s="1">
        <v>59</v>
      </c>
      <c r="AJ114" s="1">
        <v>67</v>
      </c>
      <c r="AK114" s="1">
        <v>27</v>
      </c>
      <c r="AL114" s="1">
        <v>134</v>
      </c>
      <c r="AM114" s="1">
        <v>457</v>
      </c>
      <c r="AN114" s="1">
        <v>38</v>
      </c>
      <c r="AO114" s="1">
        <v>97</v>
      </c>
      <c r="AP114">
        <v>0</v>
      </c>
      <c r="AQ114" s="1">
        <v>82</v>
      </c>
      <c r="AR114" s="1">
        <v>11</v>
      </c>
      <c r="AS114" s="1">
        <v>100</v>
      </c>
      <c r="AT114" s="1">
        <v>314</v>
      </c>
      <c r="AU114" s="1">
        <v>57</v>
      </c>
      <c r="AV114" s="1">
        <v>112</v>
      </c>
      <c r="AW114" s="1">
        <v>113</v>
      </c>
      <c r="AX114" s="1">
        <v>264</v>
      </c>
      <c r="AY114" s="1">
        <v>88</v>
      </c>
      <c r="AZ114" s="1">
        <v>61</v>
      </c>
      <c r="BA114" s="1"/>
      <c r="BB114" s="1">
        <v>19</v>
      </c>
      <c r="BC114" s="1">
        <v>97</v>
      </c>
      <c r="BD114" s="1">
        <v>0</v>
      </c>
      <c r="BE114" s="1">
        <v>12</v>
      </c>
      <c r="BF114" s="1">
        <v>1</v>
      </c>
      <c r="BG114" s="1">
        <v>16</v>
      </c>
      <c r="BH114" s="1">
        <v>0</v>
      </c>
    </row>
    <row r="115" spans="1:60" x14ac:dyDescent="0.35">
      <c r="A115" s="6">
        <v>42887</v>
      </c>
      <c r="B115" s="3">
        <f t="shared" si="1"/>
        <v>44894</v>
      </c>
      <c r="C115" s="1">
        <v>24050</v>
      </c>
      <c r="D115" s="1">
        <v>6127</v>
      </c>
      <c r="E115" s="1">
        <v>3037</v>
      </c>
      <c r="F115" s="1">
        <v>1316</v>
      </c>
      <c r="G115" s="1">
        <v>1302</v>
      </c>
      <c r="H115" s="1">
        <v>475</v>
      </c>
      <c r="I115" s="1">
        <v>940</v>
      </c>
      <c r="J115" s="1">
        <v>88</v>
      </c>
      <c r="K115" s="1">
        <v>561</v>
      </c>
      <c r="L115" s="1">
        <v>59</v>
      </c>
      <c r="M115" s="1">
        <v>199</v>
      </c>
      <c r="N115" s="1">
        <v>2</v>
      </c>
      <c r="O115" s="1">
        <v>151</v>
      </c>
      <c r="P115" s="1">
        <v>104</v>
      </c>
      <c r="Q115" s="1">
        <v>401</v>
      </c>
      <c r="R115" s="1">
        <v>473</v>
      </c>
      <c r="S115" s="1">
        <v>76</v>
      </c>
      <c r="T115" s="1">
        <v>54</v>
      </c>
      <c r="U115" s="1">
        <v>398</v>
      </c>
      <c r="V115" s="1">
        <v>407</v>
      </c>
      <c r="W115" s="1">
        <v>226</v>
      </c>
      <c r="X115" s="1">
        <v>6</v>
      </c>
      <c r="Y115" s="1">
        <v>1176</v>
      </c>
      <c r="Z115" s="1">
        <v>108</v>
      </c>
      <c r="AA115" s="1">
        <v>105</v>
      </c>
      <c r="AB115" s="1">
        <v>35</v>
      </c>
      <c r="AC115" s="1">
        <v>285</v>
      </c>
      <c r="AD115" s="1">
        <v>5</v>
      </c>
      <c r="AE115" s="1">
        <v>180</v>
      </c>
      <c r="AF115" s="1">
        <v>242</v>
      </c>
      <c r="AG115" s="1">
        <v>154</v>
      </c>
      <c r="AH115" s="1">
        <v>4</v>
      </c>
      <c r="AI115" s="1">
        <v>65</v>
      </c>
      <c r="AJ115" s="1">
        <v>88</v>
      </c>
      <c r="AK115" s="1">
        <v>40</v>
      </c>
      <c r="AL115" s="1">
        <v>58</v>
      </c>
      <c r="AM115" s="1">
        <v>449</v>
      </c>
      <c r="AN115" s="1">
        <v>45</v>
      </c>
      <c r="AO115" s="1">
        <v>98</v>
      </c>
      <c r="AP115">
        <v>0</v>
      </c>
      <c r="AQ115" s="1">
        <v>109</v>
      </c>
      <c r="AR115" s="1">
        <v>15</v>
      </c>
      <c r="AS115" s="1">
        <v>87</v>
      </c>
      <c r="AT115" s="1">
        <v>357</v>
      </c>
      <c r="AU115" s="1">
        <v>60</v>
      </c>
      <c r="AV115" s="1">
        <v>110</v>
      </c>
      <c r="AW115" s="1">
        <v>102</v>
      </c>
      <c r="AX115" s="1">
        <v>269</v>
      </c>
      <c r="AY115" s="1">
        <v>101</v>
      </c>
      <c r="AZ115" s="1">
        <v>95</v>
      </c>
      <c r="BA115" s="1"/>
      <c r="BB115" s="1">
        <v>12</v>
      </c>
      <c r="BC115" s="1">
        <v>60</v>
      </c>
      <c r="BD115" s="1">
        <v>0</v>
      </c>
      <c r="BE115" s="1">
        <v>29</v>
      </c>
      <c r="BF115" s="1">
        <v>1</v>
      </c>
      <c r="BG115" s="1">
        <v>9</v>
      </c>
      <c r="BH115" s="1">
        <v>0</v>
      </c>
    </row>
    <row r="116" spans="1:60" x14ac:dyDescent="0.35">
      <c r="A116" s="6">
        <v>42917</v>
      </c>
      <c r="B116" s="3">
        <f t="shared" si="1"/>
        <v>41951</v>
      </c>
      <c r="C116" s="1">
        <v>18775</v>
      </c>
      <c r="D116" s="1">
        <v>5418</v>
      </c>
      <c r="E116" s="1">
        <v>3198</v>
      </c>
      <c r="F116" s="1">
        <v>1332</v>
      </c>
      <c r="G116" s="1">
        <v>1298</v>
      </c>
      <c r="H116" s="1">
        <v>627</v>
      </c>
      <c r="I116" s="1">
        <v>904</v>
      </c>
      <c r="J116" s="1">
        <v>143</v>
      </c>
      <c r="K116" s="1">
        <v>886</v>
      </c>
      <c r="L116" s="1">
        <v>28</v>
      </c>
      <c r="M116" s="1">
        <v>214</v>
      </c>
      <c r="N116" s="1">
        <v>7</v>
      </c>
      <c r="O116" s="1">
        <v>203</v>
      </c>
      <c r="P116" s="1">
        <v>130</v>
      </c>
      <c r="Q116" s="1">
        <v>520</v>
      </c>
      <c r="R116" s="1">
        <v>419</v>
      </c>
      <c r="S116" s="1">
        <v>79</v>
      </c>
      <c r="T116" s="1">
        <v>99</v>
      </c>
      <c r="U116" s="1">
        <v>508</v>
      </c>
      <c r="V116" s="1">
        <v>2064</v>
      </c>
      <c r="W116" s="1">
        <v>224</v>
      </c>
      <c r="X116" s="1">
        <v>5</v>
      </c>
      <c r="Y116" s="1">
        <v>1120</v>
      </c>
      <c r="Z116" s="1">
        <v>94</v>
      </c>
      <c r="AA116" s="1">
        <v>84</v>
      </c>
      <c r="AB116" s="1">
        <v>50</v>
      </c>
      <c r="AC116" s="1">
        <v>241</v>
      </c>
      <c r="AD116" s="1">
        <v>4</v>
      </c>
      <c r="AE116" s="1">
        <v>160</v>
      </c>
      <c r="AF116" s="1">
        <v>301</v>
      </c>
      <c r="AG116" s="1">
        <v>144</v>
      </c>
      <c r="AH116" s="1">
        <v>8</v>
      </c>
      <c r="AI116" s="1">
        <v>68</v>
      </c>
      <c r="AJ116" s="1">
        <v>92</v>
      </c>
      <c r="AK116" s="1">
        <v>21</v>
      </c>
      <c r="AL116" s="1">
        <v>106</v>
      </c>
      <c r="AM116" s="1">
        <v>499</v>
      </c>
      <c r="AN116" s="1">
        <v>32</v>
      </c>
      <c r="AO116" s="1">
        <v>115</v>
      </c>
      <c r="AP116">
        <v>0</v>
      </c>
      <c r="AQ116" s="1">
        <v>106</v>
      </c>
      <c r="AR116" s="1">
        <v>8</v>
      </c>
      <c r="AS116" s="1">
        <v>113</v>
      </c>
      <c r="AT116" s="1">
        <v>471</v>
      </c>
      <c r="AU116" s="1">
        <v>72</v>
      </c>
      <c r="AV116" s="1">
        <v>129</v>
      </c>
      <c r="AW116" s="1">
        <v>117</v>
      </c>
      <c r="AX116" s="1">
        <v>413</v>
      </c>
      <c r="AY116" s="1">
        <v>181</v>
      </c>
      <c r="AZ116" s="1">
        <v>121</v>
      </c>
      <c r="BA116" s="1"/>
      <c r="BB116" s="1">
        <v>15</v>
      </c>
      <c r="BC116" s="1">
        <v>63</v>
      </c>
      <c r="BD116" s="1">
        <v>12</v>
      </c>
      <c r="BE116" s="1">
        <v>28</v>
      </c>
      <c r="BF116" s="1">
        <v>1</v>
      </c>
      <c r="BG116" s="1">
        <v>23</v>
      </c>
      <c r="BH116" s="1">
        <v>0</v>
      </c>
    </row>
    <row r="117" spans="1:60" x14ac:dyDescent="0.35">
      <c r="A117" s="6">
        <v>42948</v>
      </c>
      <c r="B117" s="3">
        <f t="shared" si="1"/>
        <v>43065</v>
      </c>
      <c r="C117" s="1">
        <v>18732</v>
      </c>
      <c r="D117" s="1">
        <v>6083</v>
      </c>
      <c r="E117" s="1">
        <v>3369</v>
      </c>
      <c r="F117" s="1">
        <v>1638</v>
      </c>
      <c r="G117" s="1">
        <v>1251</v>
      </c>
      <c r="H117" s="1">
        <v>1102</v>
      </c>
      <c r="I117" s="1">
        <v>802</v>
      </c>
      <c r="J117" s="1">
        <v>116</v>
      </c>
      <c r="K117" s="1">
        <v>996</v>
      </c>
      <c r="L117" s="1">
        <v>39</v>
      </c>
      <c r="M117" s="1">
        <v>270</v>
      </c>
      <c r="N117" s="1">
        <v>6</v>
      </c>
      <c r="O117" s="1">
        <v>167</v>
      </c>
      <c r="P117" s="1">
        <v>143</v>
      </c>
      <c r="Q117" s="1">
        <v>575</v>
      </c>
      <c r="R117" s="1">
        <v>354</v>
      </c>
      <c r="S117" s="1">
        <v>73</v>
      </c>
      <c r="T117" s="1">
        <v>107</v>
      </c>
      <c r="U117" s="1">
        <v>472</v>
      </c>
      <c r="V117" s="1">
        <v>1045</v>
      </c>
      <c r="W117" s="1">
        <v>212</v>
      </c>
      <c r="X117" s="1">
        <v>1</v>
      </c>
      <c r="Y117" s="1">
        <v>1174</v>
      </c>
      <c r="Z117" s="1">
        <v>124</v>
      </c>
      <c r="AA117" s="1">
        <v>78</v>
      </c>
      <c r="AB117" s="1">
        <v>32</v>
      </c>
      <c r="AC117" s="1">
        <v>474</v>
      </c>
      <c r="AD117" s="1">
        <v>4</v>
      </c>
      <c r="AE117" s="1">
        <v>181</v>
      </c>
      <c r="AF117" s="1">
        <v>333</v>
      </c>
      <c r="AG117" s="1">
        <v>159</v>
      </c>
      <c r="AH117" s="1">
        <v>7</v>
      </c>
      <c r="AI117" s="1">
        <v>40</v>
      </c>
      <c r="AJ117" s="1">
        <v>64</v>
      </c>
      <c r="AK117" s="1">
        <v>20</v>
      </c>
      <c r="AL117" s="1">
        <v>101</v>
      </c>
      <c r="AM117" s="1">
        <v>515</v>
      </c>
      <c r="AN117" s="1">
        <v>256</v>
      </c>
      <c r="AO117" s="1">
        <v>98</v>
      </c>
      <c r="AP117">
        <v>0</v>
      </c>
      <c r="AQ117" s="1">
        <v>111</v>
      </c>
      <c r="AR117" s="1">
        <v>1</v>
      </c>
      <c r="AS117" s="1">
        <v>93</v>
      </c>
      <c r="AT117" s="1">
        <v>473</v>
      </c>
      <c r="AU117" s="1">
        <v>120</v>
      </c>
      <c r="AV117" s="1">
        <v>121</v>
      </c>
      <c r="AW117" s="1">
        <v>168</v>
      </c>
      <c r="AX117" s="1">
        <v>458</v>
      </c>
      <c r="AY117" s="1">
        <v>189</v>
      </c>
      <c r="AZ117" s="1">
        <v>118</v>
      </c>
      <c r="BA117" s="1"/>
      <c r="BB117" s="1">
        <v>18</v>
      </c>
      <c r="BC117" s="1">
        <v>103</v>
      </c>
      <c r="BD117" s="1">
        <v>70</v>
      </c>
      <c r="BE117" s="1">
        <v>30</v>
      </c>
      <c r="BF117" s="1">
        <v>4</v>
      </c>
      <c r="BG117" s="1">
        <v>21</v>
      </c>
      <c r="BH117" s="1">
        <v>0</v>
      </c>
    </row>
    <row r="118" spans="1:60" x14ac:dyDescent="0.35">
      <c r="A118" s="6">
        <v>42979</v>
      </c>
      <c r="B118" s="3">
        <f t="shared" si="1"/>
        <v>37212</v>
      </c>
      <c r="C118" s="1">
        <v>13181</v>
      </c>
      <c r="D118" s="1">
        <v>5807</v>
      </c>
      <c r="E118" s="1">
        <v>3139</v>
      </c>
      <c r="F118" s="1">
        <v>1747</v>
      </c>
      <c r="G118" s="1">
        <v>1491</v>
      </c>
      <c r="H118" s="1">
        <v>908</v>
      </c>
      <c r="I118" s="1">
        <v>750</v>
      </c>
      <c r="J118" s="1">
        <v>94</v>
      </c>
      <c r="K118" s="1">
        <v>670</v>
      </c>
      <c r="L118" s="1">
        <v>33</v>
      </c>
      <c r="M118" s="1">
        <v>206</v>
      </c>
      <c r="N118" s="1">
        <v>15</v>
      </c>
      <c r="O118" s="1">
        <v>179</v>
      </c>
      <c r="P118" s="1">
        <v>131</v>
      </c>
      <c r="Q118" s="1">
        <v>495</v>
      </c>
      <c r="R118" s="1">
        <v>429</v>
      </c>
      <c r="S118" s="1">
        <v>79</v>
      </c>
      <c r="T118" s="1">
        <v>61</v>
      </c>
      <c r="U118" s="1">
        <v>437</v>
      </c>
      <c r="V118" s="1">
        <v>690</v>
      </c>
      <c r="W118" s="1">
        <v>182</v>
      </c>
      <c r="X118" s="1">
        <v>15</v>
      </c>
      <c r="Y118" s="1">
        <v>1374</v>
      </c>
      <c r="Z118" s="1">
        <v>121</v>
      </c>
      <c r="AA118" s="1">
        <v>113</v>
      </c>
      <c r="AB118" s="1">
        <v>48</v>
      </c>
      <c r="AC118" s="1">
        <v>761</v>
      </c>
      <c r="AD118" s="1">
        <v>9</v>
      </c>
      <c r="AE118" s="1">
        <v>145</v>
      </c>
      <c r="AF118" s="1">
        <v>243</v>
      </c>
      <c r="AG118" s="1">
        <v>163</v>
      </c>
      <c r="AH118" s="1">
        <v>9</v>
      </c>
      <c r="AI118" s="1">
        <v>40</v>
      </c>
      <c r="AJ118" s="1">
        <v>210</v>
      </c>
      <c r="AK118" s="1">
        <v>42</v>
      </c>
      <c r="AL118" s="1">
        <v>432</v>
      </c>
      <c r="AM118" s="1">
        <v>740</v>
      </c>
      <c r="AN118" s="1">
        <v>230</v>
      </c>
      <c r="AO118" s="1">
        <v>123</v>
      </c>
      <c r="AP118">
        <v>0</v>
      </c>
      <c r="AQ118" s="1">
        <v>112</v>
      </c>
      <c r="AR118" s="1">
        <v>17</v>
      </c>
      <c r="AS118" s="1">
        <v>89</v>
      </c>
      <c r="AT118" s="1">
        <v>452</v>
      </c>
      <c r="AU118" s="1">
        <v>100</v>
      </c>
      <c r="AV118" s="1">
        <v>123</v>
      </c>
      <c r="AW118" s="1">
        <v>120</v>
      </c>
      <c r="AX118" s="1">
        <v>340</v>
      </c>
      <c r="AY118" s="1">
        <v>133</v>
      </c>
      <c r="AZ118" s="1">
        <v>184</v>
      </c>
      <c r="BA118" s="1"/>
      <c r="BB118" s="1">
        <v>15</v>
      </c>
      <c r="BC118" s="1">
        <v>132</v>
      </c>
      <c r="BD118" s="1">
        <v>23</v>
      </c>
      <c r="BE118" s="1">
        <v>46</v>
      </c>
      <c r="BF118" s="1">
        <v>11</v>
      </c>
      <c r="BG118" s="1">
        <v>36</v>
      </c>
      <c r="BH118" s="1">
        <v>0</v>
      </c>
    </row>
    <row r="119" spans="1:60" x14ac:dyDescent="0.35">
      <c r="A119" s="6">
        <v>43009</v>
      </c>
      <c r="B119" s="3">
        <f t="shared" si="1"/>
        <v>50150</v>
      </c>
      <c r="C119" s="1">
        <v>19111</v>
      </c>
      <c r="D119" s="1">
        <v>7308</v>
      </c>
      <c r="E119" s="1">
        <v>3977</v>
      </c>
      <c r="F119" s="1">
        <v>2575</v>
      </c>
      <c r="G119" s="1">
        <v>2049</v>
      </c>
      <c r="H119" s="1">
        <v>1082</v>
      </c>
      <c r="I119" s="1">
        <v>1367</v>
      </c>
      <c r="J119" s="1">
        <v>198</v>
      </c>
      <c r="K119" s="1">
        <v>810</v>
      </c>
      <c r="L119" s="1">
        <v>27</v>
      </c>
      <c r="M119" s="1">
        <v>227</v>
      </c>
      <c r="N119" s="1">
        <v>13</v>
      </c>
      <c r="O119" s="1">
        <v>263</v>
      </c>
      <c r="P119" s="1">
        <v>124</v>
      </c>
      <c r="Q119" s="1">
        <v>990</v>
      </c>
      <c r="R119" s="1">
        <v>573</v>
      </c>
      <c r="S119" s="1">
        <v>85</v>
      </c>
      <c r="T119" s="1">
        <v>97</v>
      </c>
      <c r="U119" s="1">
        <v>485</v>
      </c>
      <c r="V119" s="1">
        <v>1016</v>
      </c>
      <c r="W119" s="1">
        <v>257</v>
      </c>
      <c r="X119" s="1">
        <v>6</v>
      </c>
      <c r="Y119" s="1">
        <v>1638</v>
      </c>
      <c r="Z119" s="1">
        <v>100</v>
      </c>
      <c r="AA119" s="1">
        <v>128</v>
      </c>
      <c r="AB119" s="1">
        <v>38</v>
      </c>
      <c r="AC119" s="1">
        <v>683</v>
      </c>
      <c r="AD119" s="1">
        <v>2</v>
      </c>
      <c r="AE119" s="1">
        <v>210</v>
      </c>
      <c r="AF119" s="1">
        <v>223</v>
      </c>
      <c r="AG119" s="1">
        <v>166</v>
      </c>
      <c r="AH119" s="1">
        <v>4</v>
      </c>
      <c r="AI119" s="1">
        <v>60</v>
      </c>
      <c r="AJ119" s="1">
        <v>202</v>
      </c>
      <c r="AK119" s="1">
        <v>43</v>
      </c>
      <c r="AL119" s="1">
        <v>536</v>
      </c>
      <c r="AM119" s="1">
        <v>905</v>
      </c>
      <c r="AN119" s="1">
        <v>453</v>
      </c>
      <c r="AO119" s="1">
        <v>105</v>
      </c>
      <c r="AP119">
        <v>0</v>
      </c>
      <c r="AQ119" s="1">
        <v>154</v>
      </c>
      <c r="AR119" s="1">
        <v>13</v>
      </c>
      <c r="AS119" s="1">
        <v>187</v>
      </c>
      <c r="AT119" s="1">
        <v>427</v>
      </c>
      <c r="AU119" s="1">
        <v>109</v>
      </c>
      <c r="AV119" s="1">
        <v>195</v>
      </c>
      <c r="AW119" s="1">
        <v>192</v>
      </c>
      <c r="AX119" s="1">
        <v>467</v>
      </c>
      <c r="AY119" s="1">
        <v>148</v>
      </c>
      <c r="AZ119" s="1">
        <v>122</v>
      </c>
      <c r="BA119" s="1"/>
      <c r="BB119" s="1">
        <v>13</v>
      </c>
      <c r="BC119" s="1">
        <v>82</v>
      </c>
      <c r="BD119" s="1">
        <v>41</v>
      </c>
      <c r="BE119" s="1">
        <v>13</v>
      </c>
      <c r="BF119" s="1">
        <v>7</v>
      </c>
      <c r="BG119" s="1">
        <v>46</v>
      </c>
      <c r="BH119" s="1">
        <v>0</v>
      </c>
    </row>
    <row r="120" spans="1:60" x14ac:dyDescent="0.35">
      <c r="A120" s="6">
        <v>43040</v>
      </c>
      <c r="B120" s="3">
        <f t="shared" si="1"/>
        <v>44601</v>
      </c>
      <c r="C120" s="1">
        <v>14135</v>
      </c>
      <c r="D120" s="1">
        <v>7458</v>
      </c>
      <c r="E120" s="1">
        <v>3816</v>
      </c>
      <c r="F120" s="1">
        <v>2820</v>
      </c>
      <c r="G120" s="1">
        <v>1638</v>
      </c>
      <c r="H120" s="1">
        <v>920</v>
      </c>
      <c r="I120" s="1">
        <v>1095</v>
      </c>
      <c r="J120" s="1">
        <v>208</v>
      </c>
      <c r="K120" s="1">
        <v>652</v>
      </c>
      <c r="L120" s="1">
        <v>69</v>
      </c>
      <c r="M120" s="1">
        <v>255</v>
      </c>
      <c r="N120" s="1">
        <v>3</v>
      </c>
      <c r="O120" s="1">
        <v>279</v>
      </c>
      <c r="P120" s="1">
        <v>109</v>
      </c>
      <c r="Q120" s="1">
        <v>760</v>
      </c>
      <c r="R120" s="1">
        <v>584</v>
      </c>
      <c r="S120" s="1">
        <v>91</v>
      </c>
      <c r="T120" s="1">
        <v>91</v>
      </c>
      <c r="U120" s="1">
        <v>429</v>
      </c>
      <c r="V120" s="1">
        <v>954</v>
      </c>
      <c r="W120" s="1">
        <v>212</v>
      </c>
      <c r="X120" s="1">
        <v>7</v>
      </c>
      <c r="Y120" s="1">
        <v>1661</v>
      </c>
      <c r="Z120" s="1">
        <v>129</v>
      </c>
      <c r="AA120" s="1">
        <v>149</v>
      </c>
      <c r="AB120" s="1">
        <v>51</v>
      </c>
      <c r="AC120" s="1">
        <v>818</v>
      </c>
      <c r="AD120" s="1">
        <v>5</v>
      </c>
      <c r="AE120" s="1">
        <v>186</v>
      </c>
      <c r="AF120" s="1">
        <v>214</v>
      </c>
      <c r="AG120" s="1">
        <v>114</v>
      </c>
      <c r="AH120" s="1">
        <v>5</v>
      </c>
      <c r="AI120" s="1">
        <v>45</v>
      </c>
      <c r="AJ120" s="1">
        <v>91</v>
      </c>
      <c r="AK120" s="1">
        <v>65</v>
      </c>
      <c r="AL120" s="1">
        <v>597</v>
      </c>
      <c r="AM120" s="1">
        <v>603</v>
      </c>
      <c r="AN120" s="1">
        <v>1213</v>
      </c>
      <c r="AO120" s="1">
        <v>126</v>
      </c>
      <c r="AP120">
        <v>0</v>
      </c>
      <c r="AQ120" s="1">
        <v>210</v>
      </c>
      <c r="AR120" s="1">
        <v>13</v>
      </c>
      <c r="AS120" s="1">
        <v>144</v>
      </c>
      <c r="AT120" s="1">
        <v>316</v>
      </c>
      <c r="AU120" s="1">
        <v>97</v>
      </c>
      <c r="AV120" s="1">
        <v>153</v>
      </c>
      <c r="AW120" s="1">
        <v>193</v>
      </c>
      <c r="AX120" s="1">
        <v>435</v>
      </c>
      <c r="AY120" s="1">
        <v>173</v>
      </c>
      <c r="AZ120" s="1">
        <v>210</v>
      </c>
      <c r="BA120" s="1"/>
      <c r="BB120" s="1">
        <v>24</v>
      </c>
      <c r="BC120" s="1">
        <v>122</v>
      </c>
      <c r="BD120" s="1">
        <v>51</v>
      </c>
      <c r="BE120" s="1">
        <v>36</v>
      </c>
      <c r="BF120" s="1">
        <v>18</v>
      </c>
      <c r="BG120" s="1">
        <v>70</v>
      </c>
      <c r="BH120" s="1">
        <v>0</v>
      </c>
    </row>
    <row r="121" spans="1:60" x14ac:dyDescent="0.35">
      <c r="A121" s="6">
        <v>43070</v>
      </c>
      <c r="B121" s="3">
        <f t="shared" si="1"/>
        <v>29196</v>
      </c>
      <c r="C121" s="1">
        <v>4527</v>
      </c>
      <c r="D121" s="1">
        <v>5450</v>
      </c>
      <c r="E121" s="1">
        <v>3093</v>
      </c>
      <c r="F121" s="1">
        <v>2004</v>
      </c>
      <c r="G121" s="1">
        <v>1227</v>
      </c>
      <c r="H121" s="1">
        <v>816</v>
      </c>
      <c r="I121" s="1">
        <v>876</v>
      </c>
      <c r="J121" s="1">
        <v>229</v>
      </c>
      <c r="K121" s="1">
        <v>637</v>
      </c>
      <c r="L121" s="1">
        <v>25</v>
      </c>
      <c r="M121" s="1">
        <v>286</v>
      </c>
      <c r="N121" s="1">
        <v>11</v>
      </c>
      <c r="O121" s="1">
        <v>312</v>
      </c>
      <c r="P121" s="1">
        <v>113</v>
      </c>
      <c r="Q121" s="1">
        <v>1068</v>
      </c>
      <c r="R121" s="1">
        <v>485</v>
      </c>
      <c r="S121" s="1">
        <v>112</v>
      </c>
      <c r="T121" s="1">
        <v>83</v>
      </c>
      <c r="U121" s="1">
        <v>420</v>
      </c>
      <c r="V121" s="1">
        <v>574</v>
      </c>
      <c r="W121" s="1">
        <v>266</v>
      </c>
      <c r="X121" s="1">
        <v>12</v>
      </c>
      <c r="Y121" s="1">
        <v>1027</v>
      </c>
      <c r="Z121" s="1">
        <v>118</v>
      </c>
      <c r="AA121" s="1">
        <v>158</v>
      </c>
      <c r="AB121" s="1">
        <v>66</v>
      </c>
      <c r="AC121" s="1">
        <v>533</v>
      </c>
      <c r="AD121" s="1">
        <v>5</v>
      </c>
      <c r="AE121" s="1">
        <v>222</v>
      </c>
      <c r="AF121" s="1">
        <v>350</v>
      </c>
      <c r="AG121" s="1">
        <v>167</v>
      </c>
      <c r="AH121" s="1">
        <v>6</v>
      </c>
      <c r="AI121" s="1">
        <v>32</v>
      </c>
      <c r="AJ121" s="1">
        <v>158</v>
      </c>
      <c r="AK121" s="1">
        <v>72</v>
      </c>
      <c r="AL121" s="1">
        <v>304</v>
      </c>
      <c r="AM121" s="1">
        <v>541</v>
      </c>
      <c r="AN121" s="1">
        <v>956</v>
      </c>
      <c r="AO121" s="1">
        <v>98</v>
      </c>
      <c r="AP121">
        <v>0</v>
      </c>
      <c r="AQ121" s="1">
        <v>138</v>
      </c>
      <c r="AR121" s="1">
        <v>25</v>
      </c>
      <c r="AS121" s="1">
        <v>144</v>
      </c>
      <c r="AT121" s="1">
        <v>324</v>
      </c>
      <c r="AU121" s="1">
        <v>92</v>
      </c>
      <c r="AV121" s="1">
        <v>130</v>
      </c>
      <c r="AW121" s="1">
        <v>170</v>
      </c>
      <c r="AX121" s="1">
        <v>337</v>
      </c>
      <c r="AY121" s="1">
        <v>212</v>
      </c>
      <c r="AZ121" s="1">
        <v>185</v>
      </c>
      <c r="BA121" s="1"/>
      <c r="BB121" s="1">
        <v>16</v>
      </c>
      <c r="BC121" s="1">
        <v>118</v>
      </c>
      <c r="BD121" s="1">
        <v>36</v>
      </c>
      <c r="BE121" s="1">
        <v>20</v>
      </c>
      <c r="BF121" s="1">
        <v>32</v>
      </c>
      <c r="BG121" s="1">
        <v>56</v>
      </c>
      <c r="BH121" s="1">
        <v>0</v>
      </c>
    </row>
    <row r="122" spans="1:60" x14ac:dyDescent="0.35">
      <c r="A122" s="6">
        <v>43101</v>
      </c>
      <c r="B122" s="3">
        <f t="shared" si="1"/>
        <v>68527</v>
      </c>
      <c r="C122" s="1">
        <v>24347</v>
      </c>
      <c r="D122" s="1">
        <v>9140</v>
      </c>
      <c r="E122" s="1">
        <v>4846</v>
      </c>
      <c r="F122" s="1">
        <v>3743</v>
      </c>
      <c r="G122" s="1">
        <v>2022</v>
      </c>
      <c r="H122" s="1">
        <v>1081</v>
      </c>
      <c r="I122" s="1">
        <v>1071</v>
      </c>
      <c r="J122" s="1">
        <v>435</v>
      </c>
      <c r="K122" s="1">
        <v>1423</v>
      </c>
      <c r="L122" s="1">
        <v>81</v>
      </c>
      <c r="M122" s="1">
        <v>539</v>
      </c>
      <c r="N122" s="1">
        <v>13</v>
      </c>
      <c r="O122" s="1">
        <v>523</v>
      </c>
      <c r="P122" s="1">
        <v>304</v>
      </c>
      <c r="Q122" s="1">
        <v>2426</v>
      </c>
      <c r="R122" s="1">
        <v>674</v>
      </c>
      <c r="S122" s="1">
        <v>259</v>
      </c>
      <c r="T122" s="1">
        <v>132</v>
      </c>
      <c r="U122" s="1">
        <v>959</v>
      </c>
      <c r="V122" s="1">
        <v>791</v>
      </c>
      <c r="W122" s="1">
        <v>480</v>
      </c>
      <c r="X122" s="1">
        <v>20</v>
      </c>
      <c r="Y122" s="1">
        <v>1640</v>
      </c>
      <c r="Z122" s="1">
        <v>146</v>
      </c>
      <c r="AA122" s="1">
        <v>327</v>
      </c>
      <c r="AB122" s="1">
        <v>193</v>
      </c>
      <c r="AC122" s="1">
        <v>826</v>
      </c>
      <c r="AD122" s="1">
        <v>0</v>
      </c>
      <c r="AE122" s="1">
        <v>310</v>
      </c>
      <c r="AF122" s="1">
        <v>755</v>
      </c>
      <c r="AG122" s="1">
        <v>217</v>
      </c>
      <c r="AH122" s="1">
        <v>17</v>
      </c>
      <c r="AI122" s="1">
        <v>135</v>
      </c>
      <c r="AJ122" s="1">
        <v>2331</v>
      </c>
      <c r="AK122" s="1">
        <v>147</v>
      </c>
      <c r="AL122" s="1">
        <v>304</v>
      </c>
      <c r="AM122" s="1">
        <v>1118</v>
      </c>
      <c r="AN122" s="1">
        <v>152</v>
      </c>
      <c r="AO122" s="1">
        <v>142</v>
      </c>
      <c r="AP122">
        <v>0</v>
      </c>
      <c r="AQ122" s="1">
        <v>204</v>
      </c>
      <c r="AR122" s="1">
        <v>49</v>
      </c>
      <c r="AS122" s="1">
        <v>266</v>
      </c>
      <c r="AT122" s="1">
        <v>695</v>
      </c>
      <c r="AU122" s="1">
        <v>286</v>
      </c>
      <c r="AV122" s="1">
        <v>237</v>
      </c>
      <c r="AW122" s="1">
        <v>269</v>
      </c>
      <c r="AX122" s="1">
        <v>1713</v>
      </c>
      <c r="AY122" s="1">
        <v>495</v>
      </c>
      <c r="AZ122" s="1">
        <v>244</v>
      </c>
      <c r="BA122" s="1"/>
      <c r="BB122" s="1">
        <v>49</v>
      </c>
      <c r="BC122" s="1">
        <v>163</v>
      </c>
      <c r="BD122" s="1">
        <v>49</v>
      </c>
      <c r="BE122" s="1">
        <v>38</v>
      </c>
      <c r="BF122" s="1">
        <v>46</v>
      </c>
      <c r="BG122" s="1">
        <v>140</v>
      </c>
      <c r="BH122" s="1">
        <v>0</v>
      </c>
    </row>
    <row r="123" spans="1:60" x14ac:dyDescent="0.35">
      <c r="A123" s="6">
        <v>43132</v>
      </c>
      <c r="B123" s="3">
        <f t="shared" si="1"/>
        <v>64152</v>
      </c>
      <c r="C123" s="1">
        <v>22842</v>
      </c>
      <c r="D123" s="1">
        <v>10036</v>
      </c>
      <c r="E123" s="1">
        <v>4360</v>
      </c>
      <c r="F123" s="1">
        <v>3099</v>
      </c>
      <c r="G123" s="1">
        <v>1524</v>
      </c>
      <c r="H123" s="1">
        <v>1140</v>
      </c>
      <c r="I123" s="1">
        <v>817</v>
      </c>
      <c r="J123" s="1">
        <v>529</v>
      </c>
      <c r="K123" s="1">
        <v>1815</v>
      </c>
      <c r="L123" s="1">
        <v>77</v>
      </c>
      <c r="M123" s="1">
        <v>521</v>
      </c>
      <c r="N123" s="1">
        <v>25</v>
      </c>
      <c r="O123" s="1">
        <v>665</v>
      </c>
      <c r="P123" s="1">
        <v>189</v>
      </c>
      <c r="Q123" s="1">
        <v>1455</v>
      </c>
      <c r="R123" s="1">
        <v>733</v>
      </c>
      <c r="S123" s="1">
        <v>340</v>
      </c>
      <c r="T123" s="1">
        <v>104</v>
      </c>
      <c r="U123" s="1">
        <v>1160</v>
      </c>
      <c r="V123" s="1">
        <v>749</v>
      </c>
      <c r="W123" s="1">
        <v>455</v>
      </c>
      <c r="X123" s="1">
        <v>10</v>
      </c>
      <c r="Y123" s="1">
        <v>1444</v>
      </c>
      <c r="Z123" s="1">
        <v>162</v>
      </c>
      <c r="AA123" s="1">
        <v>321</v>
      </c>
      <c r="AB123" s="1">
        <v>150</v>
      </c>
      <c r="AC123" s="1">
        <v>588</v>
      </c>
      <c r="AD123" s="1">
        <v>1</v>
      </c>
      <c r="AE123" s="1">
        <v>558</v>
      </c>
      <c r="AF123" s="1">
        <v>853</v>
      </c>
      <c r="AG123" s="1">
        <v>202</v>
      </c>
      <c r="AH123" s="1">
        <v>23</v>
      </c>
      <c r="AI123" s="1">
        <v>129</v>
      </c>
      <c r="AJ123" s="1">
        <v>548</v>
      </c>
      <c r="AK123" s="1">
        <v>182</v>
      </c>
      <c r="AL123" s="1">
        <v>453</v>
      </c>
      <c r="AM123" s="1">
        <v>785</v>
      </c>
      <c r="AN123" s="1">
        <v>112</v>
      </c>
      <c r="AO123" s="1">
        <v>144</v>
      </c>
      <c r="AP123">
        <v>0</v>
      </c>
      <c r="AQ123" s="1">
        <v>553</v>
      </c>
      <c r="AR123" s="1">
        <v>22</v>
      </c>
      <c r="AS123" s="1">
        <v>288</v>
      </c>
      <c r="AT123" s="1">
        <v>569</v>
      </c>
      <c r="AU123" s="1">
        <v>249</v>
      </c>
      <c r="AV123" s="1">
        <v>238</v>
      </c>
      <c r="AW123" s="1">
        <v>209</v>
      </c>
      <c r="AX123" s="1">
        <v>2072</v>
      </c>
      <c r="AY123" s="1">
        <v>416</v>
      </c>
      <c r="AZ123" s="1">
        <v>236</v>
      </c>
      <c r="BA123" s="1"/>
      <c r="BB123" s="1">
        <v>42</v>
      </c>
      <c r="BC123" s="1">
        <v>209</v>
      </c>
      <c r="BD123" s="1">
        <v>113</v>
      </c>
      <c r="BE123" s="1">
        <v>44</v>
      </c>
      <c r="BF123" s="1">
        <v>104</v>
      </c>
      <c r="BG123" s="1">
        <v>48</v>
      </c>
      <c r="BH123" s="1">
        <v>0</v>
      </c>
    </row>
    <row r="124" spans="1:60" x14ac:dyDescent="0.35">
      <c r="A124" s="6">
        <v>43160</v>
      </c>
      <c r="B124" s="3">
        <f t="shared" si="1"/>
        <v>45819</v>
      </c>
      <c r="C124" s="1">
        <v>13223</v>
      </c>
      <c r="D124" s="1">
        <v>6853</v>
      </c>
      <c r="E124" s="1">
        <v>3852</v>
      </c>
      <c r="F124" s="1">
        <v>2298</v>
      </c>
      <c r="G124" s="1">
        <v>1367</v>
      </c>
      <c r="H124" s="1">
        <v>954</v>
      </c>
      <c r="I124" s="1">
        <v>1113</v>
      </c>
      <c r="J124" s="1">
        <v>555</v>
      </c>
      <c r="K124" s="1">
        <v>1312</v>
      </c>
      <c r="L124" s="1">
        <v>102</v>
      </c>
      <c r="M124" s="1">
        <v>436</v>
      </c>
      <c r="N124" s="1">
        <v>15</v>
      </c>
      <c r="O124" s="1">
        <v>416</v>
      </c>
      <c r="P124" s="1">
        <v>219</v>
      </c>
      <c r="Q124" s="1">
        <v>1274</v>
      </c>
      <c r="R124" s="1">
        <v>364</v>
      </c>
      <c r="S124" s="1">
        <v>259</v>
      </c>
      <c r="T124" s="1">
        <v>120</v>
      </c>
      <c r="U124" s="1">
        <v>832</v>
      </c>
      <c r="V124" s="1">
        <v>578</v>
      </c>
      <c r="W124" s="1">
        <v>451</v>
      </c>
      <c r="X124" s="1">
        <v>10</v>
      </c>
      <c r="Y124" s="1">
        <v>1021</v>
      </c>
      <c r="Z124" s="1">
        <v>145</v>
      </c>
      <c r="AA124" s="1">
        <v>274</v>
      </c>
      <c r="AB124" s="1">
        <v>117</v>
      </c>
      <c r="AC124" s="1">
        <v>513</v>
      </c>
      <c r="AD124" s="1">
        <v>0</v>
      </c>
      <c r="AE124" s="1">
        <v>321</v>
      </c>
      <c r="AF124" s="1">
        <v>841</v>
      </c>
      <c r="AG124" s="1">
        <v>205</v>
      </c>
      <c r="AH124" s="1">
        <v>4</v>
      </c>
      <c r="AI124" s="1">
        <v>66</v>
      </c>
      <c r="AJ124" s="1">
        <v>367</v>
      </c>
      <c r="AK124" s="1">
        <v>96</v>
      </c>
      <c r="AL124" s="1">
        <v>234</v>
      </c>
      <c r="AM124" s="1">
        <v>593</v>
      </c>
      <c r="AN124" s="1">
        <v>125</v>
      </c>
      <c r="AO124" s="1">
        <v>82</v>
      </c>
      <c r="AP124">
        <v>0</v>
      </c>
      <c r="AQ124" s="1">
        <v>329</v>
      </c>
      <c r="AR124" s="1">
        <v>24</v>
      </c>
      <c r="AS124" s="1">
        <v>175</v>
      </c>
      <c r="AT124" s="1">
        <v>531</v>
      </c>
      <c r="AU124" s="1">
        <v>166</v>
      </c>
      <c r="AV124" s="1">
        <v>216</v>
      </c>
      <c r="AW124" s="1">
        <v>193</v>
      </c>
      <c r="AX124" s="1">
        <v>2043</v>
      </c>
      <c r="AY124" s="1">
        <v>361</v>
      </c>
      <c r="AZ124" s="1">
        <v>174</v>
      </c>
      <c r="BA124" s="1"/>
      <c r="BB124" s="1">
        <v>50</v>
      </c>
      <c r="BC124" s="1">
        <v>301</v>
      </c>
      <c r="BD124" s="1">
        <v>619</v>
      </c>
      <c r="BE124" s="1">
        <v>40</v>
      </c>
      <c r="BF124" s="1">
        <v>64</v>
      </c>
      <c r="BG124" s="1">
        <v>61</v>
      </c>
      <c r="BH124" s="1">
        <v>0</v>
      </c>
    </row>
    <row r="125" spans="1:60" x14ac:dyDescent="0.35">
      <c r="A125" s="6">
        <v>43191</v>
      </c>
      <c r="B125" s="3">
        <f t="shared" si="1"/>
        <v>41837</v>
      </c>
      <c r="C125" s="1">
        <v>8235</v>
      </c>
      <c r="D125" s="1">
        <v>6947</v>
      </c>
      <c r="E125" s="1">
        <v>3617</v>
      </c>
      <c r="F125" s="1">
        <v>2499</v>
      </c>
      <c r="G125" s="1">
        <v>1586</v>
      </c>
      <c r="H125" s="1">
        <v>962</v>
      </c>
      <c r="I125" s="1">
        <v>789</v>
      </c>
      <c r="J125" s="1">
        <v>718</v>
      </c>
      <c r="K125" s="1">
        <v>1455</v>
      </c>
      <c r="L125" s="1">
        <v>67</v>
      </c>
      <c r="M125" s="1">
        <v>503</v>
      </c>
      <c r="N125" s="1">
        <v>15</v>
      </c>
      <c r="O125" s="1">
        <v>83</v>
      </c>
      <c r="P125" s="1">
        <v>194</v>
      </c>
      <c r="Q125" s="1">
        <v>951</v>
      </c>
      <c r="R125" s="1">
        <v>593</v>
      </c>
      <c r="S125" s="1">
        <v>266</v>
      </c>
      <c r="T125" s="1">
        <v>178</v>
      </c>
      <c r="U125" s="1">
        <v>819</v>
      </c>
      <c r="V125" s="1">
        <v>659</v>
      </c>
      <c r="W125" s="1">
        <v>395</v>
      </c>
      <c r="X125" s="1">
        <v>4</v>
      </c>
      <c r="Y125" s="1">
        <v>1520</v>
      </c>
      <c r="Z125" s="1">
        <v>184</v>
      </c>
      <c r="AA125" s="1">
        <v>254</v>
      </c>
      <c r="AB125" s="1">
        <v>167</v>
      </c>
      <c r="AC125" s="1">
        <v>529</v>
      </c>
      <c r="AD125" s="1">
        <v>6</v>
      </c>
      <c r="AE125" s="1">
        <v>393</v>
      </c>
      <c r="AF125" s="1">
        <v>592</v>
      </c>
      <c r="AG125" s="1">
        <v>453</v>
      </c>
      <c r="AH125" s="1">
        <v>3</v>
      </c>
      <c r="AI125" s="1">
        <v>221</v>
      </c>
      <c r="AJ125" s="1">
        <v>332</v>
      </c>
      <c r="AK125" s="1">
        <v>101</v>
      </c>
      <c r="AL125" s="1">
        <v>196</v>
      </c>
      <c r="AM125" s="1">
        <v>761</v>
      </c>
      <c r="AN125" s="1">
        <v>72</v>
      </c>
      <c r="AO125" s="1">
        <v>107</v>
      </c>
      <c r="AP125">
        <v>0</v>
      </c>
      <c r="AQ125" s="1">
        <v>256</v>
      </c>
      <c r="AR125" s="1">
        <v>18</v>
      </c>
      <c r="AS125" s="1">
        <v>187</v>
      </c>
      <c r="AT125" s="1">
        <v>508</v>
      </c>
      <c r="AU125" s="1">
        <v>174</v>
      </c>
      <c r="AV125" s="1">
        <v>208</v>
      </c>
      <c r="AW125" s="1">
        <v>140</v>
      </c>
      <c r="AX125" s="1">
        <v>2404</v>
      </c>
      <c r="AY125" s="1">
        <v>294</v>
      </c>
      <c r="AZ125" s="1">
        <v>222</v>
      </c>
      <c r="BA125" s="1"/>
      <c r="BB125" s="1">
        <v>37</v>
      </c>
      <c r="BC125" s="1">
        <v>190</v>
      </c>
      <c r="BD125" s="1">
        <v>177</v>
      </c>
      <c r="BE125" s="1">
        <v>34</v>
      </c>
      <c r="BF125" s="1">
        <v>69</v>
      </c>
      <c r="BG125" s="1">
        <v>48</v>
      </c>
      <c r="BH125" s="1">
        <v>0</v>
      </c>
    </row>
    <row r="126" spans="1:60" x14ac:dyDescent="0.35">
      <c r="A126" s="6">
        <v>43221</v>
      </c>
      <c r="B126" s="3">
        <f t="shared" si="1"/>
        <v>54264</v>
      </c>
      <c r="C126" s="1">
        <v>26910</v>
      </c>
      <c r="D126" s="1">
        <v>5781</v>
      </c>
      <c r="E126" s="1">
        <v>2267</v>
      </c>
      <c r="F126" s="1">
        <v>2163</v>
      </c>
      <c r="G126" s="1">
        <v>845</v>
      </c>
      <c r="H126" s="1">
        <v>884</v>
      </c>
      <c r="I126" s="1">
        <v>450</v>
      </c>
      <c r="J126" s="1">
        <v>442</v>
      </c>
      <c r="K126" s="1">
        <v>1370</v>
      </c>
      <c r="L126" s="1">
        <v>107</v>
      </c>
      <c r="M126" s="1">
        <v>638</v>
      </c>
      <c r="N126" s="1">
        <v>47</v>
      </c>
      <c r="O126" s="1">
        <v>117</v>
      </c>
      <c r="P126" s="1">
        <v>315</v>
      </c>
      <c r="Q126" s="1">
        <v>753</v>
      </c>
      <c r="R126" s="1">
        <v>273</v>
      </c>
      <c r="S126" s="1">
        <v>268</v>
      </c>
      <c r="T126" s="1">
        <v>52</v>
      </c>
      <c r="U126" s="1">
        <v>761</v>
      </c>
      <c r="V126" s="1">
        <v>441</v>
      </c>
      <c r="W126" s="1">
        <v>493</v>
      </c>
      <c r="X126" s="1">
        <v>17</v>
      </c>
      <c r="Y126" s="1">
        <v>440</v>
      </c>
      <c r="Z126" s="1">
        <v>112</v>
      </c>
      <c r="AA126" s="1">
        <v>173</v>
      </c>
      <c r="AB126" s="1">
        <v>186</v>
      </c>
      <c r="AC126" s="1">
        <v>321</v>
      </c>
      <c r="AD126" s="1">
        <v>3</v>
      </c>
      <c r="AE126" s="1">
        <v>409</v>
      </c>
      <c r="AF126" s="1">
        <v>858</v>
      </c>
      <c r="AG126" s="1">
        <v>398</v>
      </c>
      <c r="AH126" s="1">
        <v>5</v>
      </c>
      <c r="AI126" s="1">
        <v>155</v>
      </c>
      <c r="AJ126" s="1">
        <v>158</v>
      </c>
      <c r="AK126" s="1">
        <v>101</v>
      </c>
      <c r="AL126" s="1">
        <v>176</v>
      </c>
      <c r="AM126" s="1">
        <v>555</v>
      </c>
      <c r="AN126" s="1">
        <v>80</v>
      </c>
      <c r="AO126" s="1">
        <v>105</v>
      </c>
      <c r="AP126">
        <v>0</v>
      </c>
      <c r="AQ126" s="1">
        <v>283</v>
      </c>
      <c r="AR126" s="1">
        <v>59</v>
      </c>
      <c r="AS126" s="1">
        <v>195</v>
      </c>
      <c r="AT126" s="1">
        <v>1302</v>
      </c>
      <c r="AU126" s="1">
        <v>107</v>
      </c>
      <c r="AV126" s="1">
        <v>120</v>
      </c>
      <c r="AW126" s="1">
        <v>155</v>
      </c>
      <c r="AX126" s="1">
        <v>1986</v>
      </c>
      <c r="AY126" s="1">
        <v>291</v>
      </c>
      <c r="AZ126" s="1">
        <v>137</v>
      </c>
      <c r="BA126" s="1"/>
      <c r="BB126" s="1">
        <v>55</v>
      </c>
      <c r="BC126" s="1">
        <v>127</v>
      </c>
      <c r="BD126" s="1">
        <v>120</v>
      </c>
      <c r="BE126" s="1">
        <v>58</v>
      </c>
      <c r="BF126" s="1">
        <v>70</v>
      </c>
      <c r="BG126" s="1">
        <v>67</v>
      </c>
      <c r="BH126" s="1">
        <v>0</v>
      </c>
    </row>
    <row r="127" spans="1:60" x14ac:dyDescent="0.35">
      <c r="A127" s="6">
        <v>43252</v>
      </c>
      <c r="B127" s="3">
        <f t="shared" si="1"/>
        <v>50957</v>
      </c>
      <c r="C127" s="1">
        <v>23944</v>
      </c>
      <c r="D127" s="1">
        <v>5565</v>
      </c>
      <c r="E127" s="1">
        <v>1916</v>
      </c>
      <c r="F127" s="1">
        <v>2138</v>
      </c>
      <c r="G127" s="1">
        <v>691</v>
      </c>
      <c r="H127" s="1">
        <v>791</v>
      </c>
      <c r="I127" s="1">
        <v>635</v>
      </c>
      <c r="J127" s="1">
        <v>547</v>
      </c>
      <c r="K127" s="1">
        <v>1521</v>
      </c>
      <c r="L127" s="1">
        <v>73</v>
      </c>
      <c r="M127" s="1">
        <v>579</v>
      </c>
      <c r="N127" s="1">
        <v>49</v>
      </c>
      <c r="O127" s="1">
        <v>108</v>
      </c>
      <c r="P127" s="1">
        <v>290</v>
      </c>
      <c r="Q127" s="1">
        <v>742</v>
      </c>
      <c r="R127" s="1">
        <v>239</v>
      </c>
      <c r="S127" s="1">
        <v>293</v>
      </c>
      <c r="T127" s="1">
        <v>51</v>
      </c>
      <c r="U127" s="1">
        <v>678</v>
      </c>
      <c r="V127" s="1">
        <v>871</v>
      </c>
      <c r="W127" s="1">
        <v>376</v>
      </c>
      <c r="X127" s="1">
        <v>49</v>
      </c>
      <c r="Y127" s="1">
        <v>423</v>
      </c>
      <c r="Z127" s="1">
        <v>198</v>
      </c>
      <c r="AA127" s="1">
        <v>123</v>
      </c>
      <c r="AB127" s="1">
        <v>137</v>
      </c>
      <c r="AC127" s="1">
        <v>540</v>
      </c>
      <c r="AD127" s="1">
        <v>1</v>
      </c>
      <c r="AE127" s="1">
        <v>415</v>
      </c>
      <c r="AF127" s="1">
        <v>814</v>
      </c>
      <c r="AG127" s="1">
        <v>367</v>
      </c>
      <c r="AH127" s="1">
        <v>11</v>
      </c>
      <c r="AI127" s="1">
        <v>119</v>
      </c>
      <c r="AJ127" s="1">
        <v>129</v>
      </c>
      <c r="AK127" s="1">
        <v>138</v>
      </c>
      <c r="AL127" s="1">
        <v>221</v>
      </c>
      <c r="AM127" s="1">
        <v>634</v>
      </c>
      <c r="AN127" s="1">
        <v>42</v>
      </c>
      <c r="AO127" s="1">
        <v>73</v>
      </c>
      <c r="AP127" s="1">
        <v>10</v>
      </c>
      <c r="AQ127" s="1">
        <v>179</v>
      </c>
      <c r="AR127" s="1">
        <v>19</v>
      </c>
      <c r="AS127" s="1">
        <v>223</v>
      </c>
      <c r="AT127" s="1">
        <v>1131</v>
      </c>
      <c r="AU127" s="1">
        <v>81</v>
      </c>
      <c r="AV127" s="1">
        <v>155</v>
      </c>
      <c r="AW127" s="1">
        <v>175</v>
      </c>
      <c r="AX127" s="1">
        <v>2105</v>
      </c>
      <c r="AY127" s="1">
        <v>209</v>
      </c>
      <c r="AZ127" s="1">
        <v>139</v>
      </c>
      <c r="BA127" s="1"/>
      <c r="BB127" s="1">
        <v>31</v>
      </c>
      <c r="BC127" s="1">
        <v>143</v>
      </c>
      <c r="BD127" s="1">
        <v>124</v>
      </c>
      <c r="BE127" s="1">
        <v>62</v>
      </c>
      <c r="BF127" s="1">
        <v>73</v>
      </c>
      <c r="BG127" s="1">
        <v>87</v>
      </c>
      <c r="BH127" s="1">
        <v>6</v>
      </c>
    </row>
    <row r="128" spans="1:60" x14ac:dyDescent="0.35">
      <c r="A128" s="6">
        <v>43282</v>
      </c>
      <c r="B128" s="3">
        <f t="shared" si="1"/>
        <v>27956</v>
      </c>
      <c r="C128" s="1">
        <v>6624</v>
      </c>
      <c r="D128" s="1">
        <v>4331</v>
      </c>
      <c r="E128" s="1">
        <v>1535</v>
      </c>
      <c r="F128" s="1">
        <v>1791</v>
      </c>
      <c r="G128" s="1">
        <v>679</v>
      </c>
      <c r="H128" s="1">
        <v>782</v>
      </c>
      <c r="I128" s="1">
        <v>674</v>
      </c>
      <c r="J128" s="1">
        <v>445</v>
      </c>
      <c r="K128" s="1">
        <v>593</v>
      </c>
      <c r="L128" s="1">
        <v>76</v>
      </c>
      <c r="M128" s="1">
        <v>355</v>
      </c>
      <c r="N128" s="1">
        <v>14</v>
      </c>
      <c r="O128" s="1">
        <v>109</v>
      </c>
      <c r="P128" s="1">
        <v>138</v>
      </c>
      <c r="Q128" s="1">
        <v>992</v>
      </c>
      <c r="R128" s="1">
        <v>250</v>
      </c>
      <c r="S128" s="1">
        <v>121</v>
      </c>
      <c r="T128" s="1">
        <v>83</v>
      </c>
      <c r="U128" s="1">
        <v>601</v>
      </c>
      <c r="V128" s="1">
        <v>668</v>
      </c>
      <c r="W128" s="1">
        <v>268</v>
      </c>
      <c r="X128" s="1">
        <v>43</v>
      </c>
      <c r="Y128" s="1">
        <v>313</v>
      </c>
      <c r="Z128" s="1">
        <v>107</v>
      </c>
      <c r="AA128" s="1">
        <v>167</v>
      </c>
      <c r="AB128" s="1">
        <v>68</v>
      </c>
      <c r="AC128" s="1">
        <v>308</v>
      </c>
      <c r="AD128" s="1">
        <v>2</v>
      </c>
      <c r="AE128" s="1">
        <v>170</v>
      </c>
      <c r="AF128" s="1">
        <v>459</v>
      </c>
      <c r="AG128" s="1">
        <v>322</v>
      </c>
      <c r="AH128" s="1">
        <v>2</v>
      </c>
      <c r="AI128" s="1">
        <v>49</v>
      </c>
      <c r="AJ128" s="1">
        <v>141</v>
      </c>
      <c r="AK128" s="1">
        <v>52</v>
      </c>
      <c r="AL128" s="1">
        <v>329</v>
      </c>
      <c r="AM128" s="1">
        <v>340</v>
      </c>
      <c r="AN128" s="1">
        <v>65</v>
      </c>
      <c r="AO128" s="1">
        <v>76</v>
      </c>
      <c r="AP128" s="1">
        <v>8</v>
      </c>
      <c r="AQ128" s="1">
        <v>241</v>
      </c>
      <c r="AR128" s="1">
        <v>45</v>
      </c>
      <c r="AS128" s="1">
        <v>224</v>
      </c>
      <c r="AT128" s="1">
        <v>728</v>
      </c>
      <c r="AU128" s="1">
        <v>66</v>
      </c>
      <c r="AV128" s="1">
        <v>135</v>
      </c>
      <c r="AW128" s="1">
        <v>107</v>
      </c>
      <c r="AX128" s="1">
        <v>1934</v>
      </c>
      <c r="AY128" s="1">
        <v>192</v>
      </c>
      <c r="AZ128" s="1">
        <v>134</v>
      </c>
      <c r="BA128" s="1"/>
      <c r="BB128" s="1">
        <v>34</v>
      </c>
      <c r="BC128" s="1">
        <v>116</v>
      </c>
      <c r="BD128" s="1">
        <v>102</v>
      </c>
      <c r="BE128" s="1">
        <v>31</v>
      </c>
      <c r="BF128" s="1">
        <v>68</v>
      </c>
      <c r="BG128" s="1">
        <v>24</v>
      </c>
      <c r="BH128" s="1">
        <v>16</v>
      </c>
    </row>
    <row r="129" spans="1:60" x14ac:dyDescent="0.35">
      <c r="A129" s="6">
        <v>43313</v>
      </c>
      <c r="B129" s="3">
        <f t="shared" si="1"/>
        <v>42113</v>
      </c>
      <c r="C129" s="1">
        <v>17074</v>
      </c>
      <c r="D129" s="1">
        <v>5185</v>
      </c>
      <c r="E129" s="1">
        <v>1757</v>
      </c>
      <c r="F129" s="1">
        <v>1952</v>
      </c>
      <c r="G129" s="1">
        <v>759</v>
      </c>
      <c r="H129" s="1">
        <v>713</v>
      </c>
      <c r="I129" s="1">
        <v>492</v>
      </c>
      <c r="J129" s="1">
        <v>446</v>
      </c>
      <c r="K129" s="1">
        <v>473</v>
      </c>
      <c r="L129" s="1">
        <v>59</v>
      </c>
      <c r="M129" s="1">
        <v>343</v>
      </c>
      <c r="N129" s="1">
        <v>20</v>
      </c>
      <c r="O129" s="1">
        <v>111</v>
      </c>
      <c r="P129" s="1">
        <v>226</v>
      </c>
      <c r="Q129" s="1">
        <v>1315</v>
      </c>
      <c r="R129" s="1">
        <v>1122</v>
      </c>
      <c r="S129" s="1">
        <v>208</v>
      </c>
      <c r="T129" s="1">
        <v>213</v>
      </c>
      <c r="U129" s="1">
        <v>555</v>
      </c>
      <c r="V129" s="1">
        <v>570</v>
      </c>
      <c r="W129" s="1">
        <v>348</v>
      </c>
      <c r="X129" s="1">
        <v>16</v>
      </c>
      <c r="Y129" s="1">
        <v>460</v>
      </c>
      <c r="Z129" s="1">
        <v>267</v>
      </c>
      <c r="AA129" s="1">
        <v>235</v>
      </c>
      <c r="AB129" s="1">
        <v>138</v>
      </c>
      <c r="AC129" s="1">
        <v>365</v>
      </c>
      <c r="AD129" s="1">
        <v>2</v>
      </c>
      <c r="AE129" s="1">
        <v>292</v>
      </c>
      <c r="AF129" s="1">
        <v>621</v>
      </c>
      <c r="AG129" s="1">
        <v>669</v>
      </c>
      <c r="AH129" s="1">
        <v>6</v>
      </c>
      <c r="AI129" s="1">
        <v>127</v>
      </c>
      <c r="AJ129" s="1">
        <v>115</v>
      </c>
      <c r="AK129" s="1">
        <v>111</v>
      </c>
      <c r="AL129" s="1">
        <v>209</v>
      </c>
      <c r="AM129" s="1">
        <v>450</v>
      </c>
      <c r="AN129" s="1">
        <v>57</v>
      </c>
      <c r="AO129" s="1">
        <v>101</v>
      </c>
      <c r="AP129" s="1">
        <v>45</v>
      </c>
      <c r="AQ129" s="1">
        <v>163</v>
      </c>
      <c r="AR129" s="1">
        <v>47</v>
      </c>
      <c r="AS129" s="1">
        <v>253</v>
      </c>
      <c r="AT129" s="1">
        <v>881</v>
      </c>
      <c r="AU129" s="1">
        <v>78</v>
      </c>
      <c r="AV129" s="1">
        <v>154</v>
      </c>
      <c r="AW129" s="1">
        <v>145</v>
      </c>
      <c r="AX129" s="1">
        <v>1662</v>
      </c>
      <c r="AY129" s="1">
        <v>367</v>
      </c>
      <c r="AZ129" s="1">
        <v>136</v>
      </c>
      <c r="BA129" s="1"/>
      <c r="BB129" s="1">
        <v>208</v>
      </c>
      <c r="BC129" s="1">
        <v>120</v>
      </c>
      <c r="BD129" s="1">
        <v>88</v>
      </c>
      <c r="BE129" s="1">
        <v>28</v>
      </c>
      <c r="BF129" s="1">
        <v>98</v>
      </c>
      <c r="BG129" s="1">
        <v>86</v>
      </c>
      <c r="BH129" s="1">
        <v>24</v>
      </c>
    </row>
    <row r="130" spans="1:60" x14ac:dyDescent="0.35">
      <c r="A130" s="6">
        <v>43344</v>
      </c>
      <c r="B130" s="3">
        <f t="shared" si="1"/>
        <v>49990</v>
      </c>
      <c r="C130" s="1">
        <v>20218</v>
      </c>
      <c r="D130" s="1">
        <v>5905</v>
      </c>
      <c r="E130" s="1">
        <v>2056</v>
      </c>
      <c r="F130" s="1">
        <v>2742</v>
      </c>
      <c r="G130" s="1">
        <v>900</v>
      </c>
      <c r="H130" s="1">
        <v>935</v>
      </c>
      <c r="I130" s="1">
        <v>696</v>
      </c>
      <c r="J130" s="1">
        <v>633</v>
      </c>
      <c r="K130" s="1">
        <v>284</v>
      </c>
      <c r="L130" s="1">
        <v>58</v>
      </c>
      <c r="M130" s="1">
        <v>444</v>
      </c>
      <c r="N130" s="1">
        <v>27</v>
      </c>
      <c r="O130" s="1">
        <v>633</v>
      </c>
      <c r="P130" s="1">
        <v>165</v>
      </c>
      <c r="Q130" s="1">
        <v>973</v>
      </c>
      <c r="R130" s="1">
        <v>798</v>
      </c>
      <c r="S130" s="1">
        <v>306</v>
      </c>
      <c r="T130" s="1">
        <v>1426</v>
      </c>
      <c r="U130" s="1">
        <v>531</v>
      </c>
      <c r="V130" s="1">
        <v>474</v>
      </c>
      <c r="W130" s="1">
        <v>315</v>
      </c>
      <c r="X130" s="1">
        <v>19</v>
      </c>
      <c r="Y130" s="1">
        <v>444</v>
      </c>
      <c r="Z130" s="1">
        <v>152</v>
      </c>
      <c r="AA130" s="1">
        <v>394</v>
      </c>
      <c r="AB130" s="1">
        <v>194</v>
      </c>
      <c r="AC130" s="1">
        <v>361</v>
      </c>
      <c r="AD130" s="1">
        <v>401</v>
      </c>
      <c r="AE130" s="1">
        <v>316</v>
      </c>
      <c r="AF130" s="1">
        <v>659</v>
      </c>
      <c r="AG130" s="1">
        <v>566</v>
      </c>
      <c r="AH130" s="1">
        <v>2</v>
      </c>
      <c r="AI130" s="1">
        <v>131</v>
      </c>
      <c r="AJ130" s="1">
        <v>155</v>
      </c>
      <c r="AK130" s="1">
        <v>99</v>
      </c>
      <c r="AL130" s="1">
        <v>189</v>
      </c>
      <c r="AM130" s="1">
        <v>668</v>
      </c>
      <c r="AN130" s="1">
        <v>105</v>
      </c>
      <c r="AO130" s="1">
        <v>143</v>
      </c>
      <c r="AP130" s="1">
        <v>40</v>
      </c>
      <c r="AQ130" s="1">
        <v>233</v>
      </c>
      <c r="AR130" s="1">
        <v>86</v>
      </c>
      <c r="AS130" s="1">
        <v>554</v>
      </c>
      <c r="AT130" s="1">
        <v>917</v>
      </c>
      <c r="AU130" s="1">
        <v>116</v>
      </c>
      <c r="AV130" s="1">
        <v>207</v>
      </c>
      <c r="AW130" s="1">
        <v>191</v>
      </c>
      <c r="AX130" s="1">
        <v>1760</v>
      </c>
      <c r="AY130" s="1">
        <v>243</v>
      </c>
      <c r="AZ130" s="1">
        <v>126</v>
      </c>
      <c r="BA130" s="1"/>
      <c r="BB130" s="1">
        <v>282</v>
      </c>
      <c r="BC130" s="1">
        <v>179</v>
      </c>
      <c r="BD130" s="1">
        <v>105</v>
      </c>
      <c r="BE130" s="1">
        <v>35</v>
      </c>
      <c r="BF130" s="1">
        <v>94</v>
      </c>
      <c r="BG130" s="1">
        <v>59</v>
      </c>
      <c r="BH130" s="1">
        <v>21</v>
      </c>
    </row>
    <row r="131" spans="1:60" x14ac:dyDescent="0.35">
      <c r="A131" s="6">
        <v>43374</v>
      </c>
      <c r="B131" s="3">
        <f t="shared" ref="B131:B168" si="2">SUM(C131:BA131)</f>
        <v>55259</v>
      </c>
      <c r="C131" s="1">
        <v>20221</v>
      </c>
      <c r="D131" s="1">
        <v>6893</v>
      </c>
      <c r="E131" s="1">
        <v>2417</v>
      </c>
      <c r="F131" s="1">
        <v>3854</v>
      </c>
      <c r="G131" s="1">
        <v>1192</v>
      </c>
      <c r="H131" s="1">
        <v>904</v>
      </c>
      <c r="I131" s="1">
        <v>620</v>
      </c>
      <c r="J131" s="1">
        <v>718</v>
      </c>
      <c r="K131" s="1">
        <v>600</v>
      </c>
      <c r="L131" s="1">
        <v>70</v>
      </c>
      <c r="M131" s="1">
        <v>568</v>
      </c>
      <c r="N131" s="1">
        <v>48</v>
      </c>
      <c r="O131" s="1">
        <v>798</v>
      </c>
      <c r="P131" s="1">
        <v>217</v>
      </c>
      <c r="Q131" s="1">
        <v>1199</v>
      </c>
      <c r="R131" s="1">
        <v>857</v>
      </c>
      <c r="S131" s="1">
        <v>321</v>
      </c>
      <c r="T131" s="1">
        <v>509</v>
      </c>
      <c r="U131" s="1">
        <v>631</v>
      </c>
      <c r="V131" s="1">
        <v>626</v>
      </c>
      <c r="W131" s="1">
        <v>498</v>
      </c>
      <c r="X131" s="1">
        <v>20</v>
      </c>
      <c r="Y131" s="1">
        <v>504</v>
      </c>
      <c r="Z131" s="1">
        <v>295</v>
      </c>
      <c r="AA131" s="1">
        <v>259</v>
      </c>
      <c r="AB131" s="1">
        <v>153</v>
      </c>
      <c r="AC131" s="1">
        <v>434</v>
      </c>
      <c r="AD131" s="1">
        <v>391</v>
      </c>
      <c r="AE131" s="1">
        <v>384</v>
      </c>
      <c r="AF131" s="1">
        <v>637</v>
      </c>
      <c r="AG131" s="1">
        <v>1544</v>
      </c>
      <c r="AH131" s="1">
        <v>4</v>
      </c>
      <c r="AI131" s="1">
        <v>185</v>
      </c>
      <c r="AJ131" s="1">
        <v>151</v>
      </c>
      <c r="AK131" s="1">
        <v>148</v>
      </c>
      <c r="AL131" s="1">
        <v>156</v>
      </c>
      <c r="AM131" s="1">
        <v>609</v>
      </c>
      <c r="AN131" s="1">
        <v>149</v>
      </c>
      <c r="AO131" s="1">
        <v>114</v>
      </c>
      <c r="AP131" s="1">
        <v>50</v>
      </c>
      <c r="AQ131" s="1">
        <v>339</v>
      </c>
      <c r="AR131" s="1">
        <v>69</v>
      </c>
      <c r="AS131" s="1">
        <v>594</v>
      </c>
      <c r="AT131" s="1">
        <v>1019</v>
      </c>
      <c r="AU131" s="1">
        <v>131</v>
      </c>
      <c r="AV131" s="1">
        <v>223</v>
      </c>
      <c r="AW131" s="1">
        <v>230</v>
      </c>
      <c r="AX131" s="1">
        <v>2201</v>
      </c>
      <c r="AY131" s="1">
        <v>301</v>
      </c>
      <c r="AZ131" s="1">
        <v>204</v>
      </c>
      <c r="BA131" s="1"/>
      <c r="BB131" s="1">
        <v>171</v>
      </c>
      <c r="BC131" s="1">
        <v>204</v>
      </c>
      <c r="BD131" s="1">
        <v>96</v>
      </c>
      <c r="BE131" s="1">
        <v>43</v>
      </c>
      <c r="BF131" s="1">
        <v>54</v>
      </c>
      <c r="BG131" s="1">
        <v>57</v>
      </c>
      <c r="BH131" s="1">
        <v>28</v>
      </c>
    </row>
    <row r="132" spans="1:60" x14ac:dyDescent="0.35">
      <c r="A132" s="6">
        <v>43405</v>
      </c>
      <c r="B132" s="3">
        <f t="shared" si="2"/>
        <v>49999</v>
      </c>
      <c r="C132" s="1">
        <v>13117</v>
      </c>
      <c r="D132" s="1">
        <v>7313</v>
      </c>
      <c r="E132" s="1">
        <v>2089</v>
      </c>
      <c r="F132" s="1">
        <v>3309</v>
      </c>
      <c r="G132" s="1">
        <v>1124</v>
      </c>
      <c r="H132" s="1">
        <v>896</v>
      </c>
      <c r="I132" s="1">
        <v>765</v>
      </c>
      <c r="J132" s="1">
        <v>710</v>
      </c>
      <c r="K132" s="1">
        <v>844</v>
      </c>
      <c r="L132" s="1">
        <v>114</v>
      </c>
      <c r="M132" s="1">
        <v>651</v>
      </c>
      <c r="N132" s="1">
        <v>63</v>
      </c>
      <c r="O132" s="1">
        <v>743</v>
      </c>
      <c r="P132" s="1">
        <v>255</v>
      </c>
      <c r="Q132" s="1">
        <v>934</v>
      </c>
      <c r="R132" s="1">
        <v>863</v>
      </c>
      <c r="S132" s="1">
        <v>364</v>
      </c>
      <c r="T132" s="1">
        <v>445</v>
      </c>
      <c r="U132" s="1">
        <v>1666</v>
      </c>
      <c r="V132" s="1">
        <v>992</v>
      </c>
      <c r="W132" s="1">
        <v>554</v>
      </c>
      <c r="X132" s="1">
        <v>15</v>
      </c>
      <c r="Y132" s="1">
        <v>386</v>
      </c>
      <c r="Z132" s="1">
        <v>203</v>
      </c>
      <c r="AA132" s="1">
        <v>233</v>
      </c>
      <c r="AB132" s="1">
        <v>243</v>
      </c>
      <c r="AC132" s="1">
        <v>472</v>
      </c>
      <c r="AD132" s="1">
        <v>1528</v>
      </c>
      <c r="AE132" s="1">
        <v>497</v>
      </c>
      <c r="AF132" s="1">
        <v>654</v>
      </c>
      <c r="AG132" s="1">
        <v>779</v>
      </c>
      <c r="AH132" s="1">
        <v>9</v>
      </c>
      <c r="AI132" s="1">
        <v>183</v>
      </c>
      <c r="AJ132" s="1">
        <v>199</v>
      </c>
      <c r="AK132" s="1">
        <v>136</v>
      </c>
      <c r="AL132" s="1">
        <v>157</v>
      </c>
      <c r="AM132" s="1">
        <v>614</v>
      </c>
      <c r="AN132" s="1">
        <v>119</v>
      </c>
      <c r="AO132" s="1">
        <v>237</v>
      </c>
      <c r="AP132" s="1">
        <v>406</v>
      </c>
      <c r="AQ132" s="1">
        <v>334</v>
      </c>
      <c r="AR132" s="1">
        <v>58</v>
      </c>
      <c r="AS132" s="1">
        <v>658</v>
      </c>
      <c r="AT132" s="1">
        <v>948</v>
      </c>
      <c r="AU132" s="1">
        <v>119</v>
      </c>
      <c r="AV132" s="1">
        <v>263</v>
      </c>
      <c r="AW132" s="1">
        <v>274</v>
      </c>
      <c r="AX132" s="1">
        <v>1867</v>
      </c>
      <c r="AY132" s="1">
        <v>419</v>
      </c>
      <c r="AZ132" s="1">
        <v>178</v>
      </c>
      <c r="BA132" s="1"/>
      <c r="BB132" s="1">
        <v>127</v>
      </c>
      <c r="BC132" s="1">
        <v>219</v>
      </c>
      <c r="BD132" s="1">
        <v>84</v>
      </c>
      <c r="BE132" s="1">
        <v>42</v>
      </c>
      <c r="BF132" s="1">
        <v>66</v>
      </c>
      <c r="BG132" s="1">
        <v>100</v>
      </c>
      <c r="BH132" s="1">
        <v>23</v>
      </c>
    </row>
    <row r="133" spans="1:60" x14ac:dyDescent="0.35">
      <c r="A133" s="6">
        <v>43435</v>
      </c>
      <c r="B133" s="3">
        <f t="shared" si="2"/>
        <v>54806</v>
      </c>
      <c r="C133" s="1">
        <v>21043</v>
      </c>
      <c r="D133" s="1">
        <v>6294</v>
      </c>
      <c r="E133" s="1">
        <v>1964</v>
      </c>
      <c r="F133" s="1">
        <v>2765</v>
      </c>
      <c r="G133" s="1">
        <v>1042</v>
      </c>
      <c r="H133" s="1">
        <v>1016</v>
      </c>
      <c r="I133" s="1">
        <v>656</v>
      </c>
      <c r="J133" s="1">
        <v>787</v>
      </c>
      <c r="K133" s="1">
        <v>1527</v>
      </c>
      <c r="L133" s="1">
        <v>93</v>
      </c>
      <c r="M133" s="1">
        <v>527</v>
      </c>
      <c r="N133" s="1">
        <v>38</v>
      </c>
      <c r="O133" s="1">
        <v>855</v>
      </c>
      <c r="P133" s="1">
        <v>190</v>
      </c>
      <c r="Q133" s="1">
        <v>783</v>
      </c>
      <c r="R133" s="1">
        <v>689</v>
      </c>
      <c r="S133" s="1">
        <v>313</v>
      </c>
      <c r="T133" s="1">
        <v>816</v>
      </c>
      <c r="U133" s="1">
        <v>1145</v>
      </c>
      <c r="V133" s="1">
        <v>595</v>
      </c>
      <c r="W133" s="1">
        <v>490</v>
      </c>
      <c r="X133" s="1">
        <v>49</v>
      </c>
      <c r="Y133" s="1">
        <v>497</v>
      </c>
      <c r="Z133" s="1">
        <v>872</v>
      </c>
      <c r="AA133" s="1">
        <v>217</v>
      </c>
      <c r="AB133" s="1">
        <v>167</v>
      </c>
      <c r="AC133" s="1">
        <v>417</v>
      </c>
      <c r="AD133" s="1">
        <v>1125</v>
      </c>
      <c r="AE133" s="1">
        <v>429</v>
      </c>
      <c r="AF133" s="1">
        <v>729</v>
      </c>
      <c r="AG133" s="1">
        <v>452</v>
      </c>
      <c r="AH133" s="1">
        <v>8</v>
      </c>
      <c r="AI133" s="1">
        <v>284</v>
      </c>
      <c r="AJ133" s="1">
        <v>164</v>
      </c>
      <c r="AK133" s="1">
        <v>108</v>
      </c>
      <c r="AL133" s="1">
        <v>137</v>
      </c>
      <c r="AM133" s="1">
        <v>612</v>
      </c>
      <c r="AN133" s="1">
        <v>135</v>
      </c>
      <c r="AO133" s="1">
        <v>135</v>
      </c>
      <c r="AP133" s="1">
        <v>335</v>
      </c>
      <c r="AQ133" s="1">
        <v>326</v>
      </c>
      <c r="AR133" s="1">
        <v>55</v>
      </c>
      <c r="AS133" s="1">
        <v>476</v>
      </c>
      <c r="AT133" s="1">
        <v>710</v>
      </c>
      <c r="AU133" s="1">
        <v>144</v>
      </c>
      <c r="AV133" s="1">
        <v>174</v>
      </c>
      <c r="AW133" s="1">
        <v>174</v>
      </c>
      <c r="AX133" s="1">
        <v>1841</v>
      </c>
      <c r="AY133" s="1">
        <v>282</v>
      </c>
      <c r="AZ133" s="1">
        <v>124</v>
      </c>
      <c r="BA133" s="1"/>
      <c r="BB133" s="1">
        <v>49</v>
      </c>
      <c r="BC133" s="1">
        <v>102</v>
      </c>
      <c r="BD133" s="1">
        <v>133</v>
      </c>
      <c r="BE133" s="1">
        <v>36</v>
      </c>
      <c r="BF133" s="1">
        <v>74</v>
      </c>
      <c r="BG133" s="1">
        <v>60</v>
      </c>
      <c r="BH133" s="1">
        <v>29</v>
      </c>
    </row>
    <row r="134" spans="1:60" x14ac:dyDescent="0.35">
      <c r="A134" s="6">
        <v>43466</v>
      </c>
      <c r="B134" s="3">
        <f t="shared" si="2"/>
        <v>86248</v>
      </c>
      <c r="C134" s="1">
        <v>37132</v>
      </c>
      <c r="D134" s="1">
        <v>10400</v>
      </c>
      <c r="E134" s="1">
        <v>3452</v>
      </c>
      <c r="F134" s="1">
        <v>4173</v>
      </c>
      <c r="G134" s="1">
        <v>1746</v>
      </c>
      <c r="H134" s="1">
        <v>1195</v>
      </c>
      <c r="I134" s="1">
        <v>816</v>
      </c>
      <c r="J134" s="1">
        <v>845</v>
      </c>
      <c r="K134" s="1">
        <v>1901</v>
      </c>
      <c r="L134" s="1">
        <v>92</v>
      </c>
      <c r="M134" s="1">
        <v>721</v>
      </c>
      <c r="N134" s="1">
        <v>55</v>
      </c>
      <c r="O134" s="1">
        <v>969</v>
      </c>
      <c r="P134" s="1">
        <v>280</v>
      </c>
      <c r="Q134" s="1">
        <v>1118</v>
      </c>
      <c r="R134" s="1">
        <v>997</v>
      </c>
      <c r="S134" s="1">
        <v>576</v>
      </c>
      <c r="T134" s="1">
        <v>933</v>
      </c>
      <c r="U134" s="1">
        <v>1561</v>
      </c>
      <c r="V134" s="1">
        <v>645</v>
      </c>
      <c r="W134" s="1">
        <v>699</v>
      </c>
      <c r="X134" s="1">
        <v>37</v>
      </c>
      <c r="Y134" s="1">
        <v>939</v>
      </c>
      <c r="Z134" s="1">
        <v>1059</v>
      </c>
      <c r="AA134" s="1">
        <v>319</v>
      </c>
      <c r="AB134" s="1">
        <v>297</v>
      </c>
      <c r="AC134" s="1">
        <v>605</v>
      </c>
      <c r="AD134" s="1">
        <v>544</v>
      </c>
      <c r="AE134" s="1">
        <v>703</v>
      </c>
      <c r="AF134" s="1">
        <v>1033</v>
      </c>
      <c r="AG134" s="1">
        <v>936</v>
      </c>
      <c r="AH134" s="1">
        <v>12</v>
      </c>
      <c r="AI134" s="1">
        <v>401</v>
      </c>
      <c r="AJ134" s="1">
        <v>234</v>
      </c>
      <c r="AK134" s="1">
        <v>195</v>
      </c>
      <c r="AL134" s="1">
        <v>249</v>
      </c>
      <c r="AM134" s="1">
        <v>793</v>
      </c>
      <c r="AN134" s="1">
        <v>280</v>
      </c>
      <c r="AO134" s="1">
        <v>223</v>
      </c>
      <c r="AP134" s="1">
        <v>860</v>
      </c>
      <c r="AQ134" s="1">
        <v>326</v>
      </c>
      <c r="AR134" s="1">
        <v>59</v>
      </c>
      <c r="AS134" s="1">
        <v>451</v>
      </c>
      <c r="AT134" s="1">
        <v>1048</v>
      </c>
      <c r="AU134" s="1">
        <v>232</v>
      </c>
      <c r="AV134" s="1">
        <v>277</v>
      </c>
      <c r="AW134" s="1">
        <v>237</v>
      </c>
      <c r="AX134" s="1">
        <v>2817</v>
      </c>
      <c r="AY134" s="1">
        <v>478</v>
      </c>
      <c r="AZ134" s="1">
        <v>298</v>
      </c>
      <c r="BA134" s="1"/>
      <c r="BB134" s="1">
        <v>130</v>
      </c>
      <c r="BC134" s="1">
        <v>230</v>
      </c>
      <c r="BD134" s="1">
        <v>175</v>
      </c>
      <c r="BE134" s="1">
        <v>48</v>
      </c>
      <c r="BF134" s="1">
        <v>149</v>
      </c>
      <c r="BG134" s="1">
        <v>104</v>
      </c>
      <c r="BH134" s="1">
        <v>23</v>
      </c>
    </row>
    <row r="135" spans="1:60" x14ac:dyDescent="0.35">
      <c r="A135" s="6">
        <v>43497</v>
      </c>
      <c r="B135" s="3">
        <f t="shared" si="2"/>
        <v>76072</v>
      </c>
      <c r="C135" s="1">
        <v>30580</v>
      </c>
      <c r="D135" s="1">
        <v>9984</v>
      </c>
      <c r="E135" s="1">
        <v>3053</v>
      </c>
      <c r="F135" s="1">
        <v>3771</v>
      </c>
      <c r="G135" s="1">
        <v>1698</v>
      </c>
      <c r="H135" s="1">
        <v>1327</v>
      </c>
      <c r="I135" s="1">
        <v>631</v>
      </c>
      <c r="J135" s="1">
        <v>947</v>
      </c>
      <c r="K135" s="1">
        <v>1837</v>
      </c>
      <c r="L135" s="1">
        <v>183</v>
      </c>
      <c r="M135" s="1">
        <v>538</v>
      </c>
      <c r="N135" s="1">
        <v>37</v>
      </c>
      <c r="O135" s="1">
        <v>772</v>
      </c>
      <c r="P135" s="1">
        <v>304</v>
      </c>
      <c r="Q135" s="1">
        <v>1082</v>
      </c>
      <c r="R135" s="1">
        <v>1149</v>
      </c>
      <c r="S135" s="1">
        <v>661</v>
      </c>
      <c r="T135" s="1">
        <v>637</v>
      </c>
      <c r="U135" s="1">
        <v>1185</v>
      </c>
      <c r="V135" s="1">
        <v>735</v>
      </c>
      <c r="W135" s="1">
        <v>526</v>
      </c>
      <c r="X135" s="1">
        <v>24</v>
      </c>
      <c r="Y135" s="1">
        <v>612</v>
      </c>
      <c r="Z135" s="1">
        <v>460</v>
      </c>
      <c r="AA135" s="1">
        <v>278</v>
      </c>
      <c r="AB135" s="1">
        <v>283</v>
      </c>
      <c r="AC135" s="1">
        <v>558</v>
      </c>
      <c r="AD135" s="1">
        <v>588</v>
      </c>
      <c r="AE135" s="1">
        <v>519</v>
      </c>
      <c r="AF135" s="1">
        <v>1195</v>
      </c>
      <c r="AG135" s="1">
        <v>803</v>
      </c>
      <c r="AH135" s="1">
        <v>7</v>
      </c>
      <c r="AI135" s="1">
        <v>300</v>
      </c>
      <c r="AJ135" s="1">
        <v>198</v>
      </c>
      <c r="AK135" s="1">
        <v>226</v>
      </c>
      <c r="AL135" s="1">
        <v>350</v>
      </c>
      <c r="AM135" s="1">
        <v>694</v>
      </c>
      <c r="AN135" s="1">
        <v>211</v>
      </c>
      <c r="AO135" s="1">
        <v>423</v>
      </c>
      <c r="AP135" s="1">
        <v>981</v>
      </c>
      <c r="AQ135" s="1">
        <v>333</v>
      </c>
      <c r="AR135" s="1">
        <v>110</v>
      </c>
      <c r="AS135" s="1">
        <v>785</v>
      </c>
      <c r="AT135" s="1">
        <v>895</v>
      </c>
      <c r="AU135" s="1">
        <v>219</v>
      </c>
      <c r="AV135" s="1">
        <v>223</v>
      </c>
      <c r="AW135" s="1">
        <v>265</v>
      </c>
      <c r="AX135" s="1">
        <v>2183</v>
      </c>
      <c r="AY135" s="1">
        <v>571</v>
      </c>
      <c r="AZ135" s="1">
        <v>141</v>
      </c>
      <c r="BA135" s="1"/>
      <c r="BB135" s="1">
        <v>122</v>
      </c>
      <c r="BC135" s="1">
        <v>299</v>
      </c>
      <c r="BD135" s="1">
        <v>162</v>
      </c>
      <c r="BE135" s="1">
        <v>30</v>
      </c>
      <c r="BF135" s="1">
        <v>158</v>
      </c>
      <c r="BG135" s="1">
        <v>95</v>
      </c>
      <c r="BH135" s="1">
        <v>44</v>
      </c>
    </row>
    <row r="136" spans="1:60" x14ac:dyDescent="0.35">
      <c r="A136" s="6">
        <v>43525</v>
      </c>
      <c r="B136" s="3">
        <f t="shared" si="2"/>
        <v>66752</v>
      </c>
      <c r="C136" s="1">
        <v>21284</v>
      </c>
      <c r="D136" s="1">
        <v>9147</v>
      </c>
      <c r="E136" s="1">
        <v>2868</v>
      </c>
      <c r="F136" s="1">
        <v>3552</v>
      </c>
      <c r="G136" s="1">
        <v>1772</v>
      </c>
      <c r="H136" s="1">
        <v>1441</v>
      </c>
      <c r="I136" s="1">
        <v>960</v>
      </c>
      <c r="J136" s="1">
        <v>839</v>
      </c>
      <c r="K136" s="1">
        <v>1752</v>
      </c>
      <c r="L136" s="1">
        <v>124</v>
      </c>
      <c r="M136" s="1">
        <v>628</v>
      </c>
      <c r="N136" s="1">
        <v>59</v>
      </c>
      <c r="O136" s="1">
        <v>887</v>
      </c>
      <c r="P136" s="1">
        <v>434</v>
      </c>
      <c r="Q136" s="1">
        <v>899</v>
      </c>
      <c r="R136" s="1">
        <v>843</v>
      </c>
      <c r="S136" s="1">
        <v>669</v>
      </c>
      <c r="T136" s="1">
        <v>551</v>
      </c>
      <c r="U136" s="1">
        <v>1178</v>
      </c>
      <c r="V136" s="1">
        <v>995</v>
      </c>
      <c r="W136" s="1">
        <v>710</v>
      </c>
      <c r="X136" s="1">
        <v>129</v>
      </c>
      <c r="Y136" s="1">
        <v>658</v>
      </c>
      <c r="Z136" s="1">
        <v>278</v>
      </c>
      <c r="AA136" s="1">
        <v>228</v>
      </c>
      <c r="AB136" s="1">
        <v>306</v>
      </c>
      <c r="AC136" s="1">
        <v>698</v>
      </c>
      <c r="AD136" s="1">
        <v>551</v>
      </c>
      <c r="AE136" s="1">
        <v>469</v>
      </c>
      <c r="AF136" s="1">
        <v>1146</v>
      </c>
      <c r="AG136" s="1">
        <v>805</v>
      </c>
      <c r="AH136" s="1">
        <v>15</v>
      </c>
      <c r="AI136" s="1">
        <v>371</v>
      </c>
      <c r="AJ136" s="1">
        <v>230</v>
      </c>
      <c r="AK136" s="1">
        <v>168</v>
      </c>
      <c r="AL136" s="1">
        <v>264</v>
      </c>
      <c r="AM136" s="1">
        <v>574</v>
      </c>
      <c r="AN136" s="1">
        <v>198</v>
      </c>
      <c r="AO136" s="1">
        <v>883</v>
      </c>
      <c r="AP136" s="1">
        <v>1266</v>
      </c>
      <c r="AQ136" s="1">
        <v>598</v>
      </c>
      <c r="AR136" s="1">
        <v>77</v>
      </c>
      <c r="AS136" s="1">
        <v>632</v>
      </c>
      <c r="AT136" s="1">
        <v>796</v>
      </c>
      <c r="AU136" s="1">
        <v>289</v>
      </c>
      <c r="AV136" s="1">
        <v>226</v>
      </c>
      <c r="AW136" s="1">
        <v>264</v>
      </c>
      <c r="AX136" s="1">
        <v>2325</v>
      </c>
      <c r="AY136" s="1">
        <v>495</v>
      </c>
      <c r="AZ136" s="1">
        <v>221</v>
      </c>
      <c r="BA136" s="1"/>
      <c r="BB136" s="1">
        <v>306</v>
      </c>
      <c r="BC136" s="1">
        <v>158</v>
      </c>
      <c r="BD136" s="1">
        <v>204</v>
      </c>
      <c r="BE136" s="1">
        <v>40</v>
      </c>
      <c r="BF136" s="1">
        <v>181</v>
      </c>
      <c r="BG136" s="1">
        <v>75</v>
      </c>
      <c r="BH136" s="1">
        <v>104</v>
      </c>
    </row>
    <row r="137" spans="1:60" x14ac:dyDescent="0.35">
      <c r="A137" s="6">
        <v>43556</v>
      </c>
      <c r="B137" s="3">
        <f t="shared" si="2"/>
        <v>55427</v>
      </c>
      <c r="C137" s="1">
        <v>16357</v>
      </c>
      <c r="D137" s="1">
        <v>7301</v>
      </c>
      <c r="E137" s="1">
        <v>2039</v>
      </c>
      <c r="F137" s="1">
        <v>2686</v>
      </c>
      <c r="G137" s="1">
        <v>1506</v>
      </c>
      <c r="H137" s="1">
        <v>1459</v>
      </c>
      <c r="I137" s="1">
        <v>819</v>
      </c>
      <c r="J137" s="1">
        <v>880</v>
      </c>
      <c r="K137" s="1">
        <v>1187</v>
      </c>
      <c r="L137" s="1">
        <v>107</v>
      </c>
      <c r="M137" s="1">
        <v>653</v>
      </c>
      <c r="N137" s="1">
        <v>46</v>
      </c>
      <c r="O137" s="1">
        <v>816</v>
      </c>
      <c r="P137" s="1">
        <v>243</v>
      </c>
      <c r="Q137" s="1">
        <v>717</v>
      </c>
      <c r="R137" s="1">
        <v>791</v>
      </c>
      <c r="S137" s="1">
        <v>524</v>
      </c>
      <c r="T137" s="1">
        <v>519</v>
      </c>
      <c r="U137" s="1">
        <v>962</v>
      </c>
      <c r="V137" s="1">
        <v>693</v>
      </c>
      <c r="W137" s="1">
        <v>509</v>
      </c>
      <c r="X137" s="1">
        <v>161</v>
      </c>
      <c r="Y137" s="1">
        <v>800</v>
      </c>
      <c r="Z137" s="1">
        <v>288</v>
      </c>
      <c r="AA137" s="1">
        <v>186</v>
      </c>
      <c r="AB137" s="1">
        <v>275</v>
      </c>
      <c r="AC137" s="1">
        <v>554</v>
      </c>
      <c r="AD137" s="1">
        <v>677</v>
      </c>
      <c r="AE137" s="1">
        <v>414</v>
      </c>
      <c r="AF137" s="1">
        <v>753</v>
      </c>
      <c r="AG137" s="1">
        <v>739</v>
      </c>
      <c r="AH137" s="1">
        <v>13</v>
      </c>
      <c r="AI137" s="1">
        <v>821</v>
      </c>
      <c r="AJ137" s="1">
        <v>251</v>
      </c>
      <c r="AK137" s="1">
        <v>144</v>
      </c>
      <c r="AL137" s="1">
        <v>265</v>
      </c>
      <c r="AM137" s="1">
        <v>507</v>
      </c>
      <c r="AN137" s="1">
        <v>158</v>
      </c>
      <c r="AO137" s="1">
        <v>731</v>
      </c>
      <c r="AP137" s="1">
        <v>816</v>
      </c>
      <c r="AQ137" s="1">
        <v>768</v>
      </c>
      <c r="AR137" s="1">
        <v>88</v>
      </c>
      <c r="AS137" s="1">
        <v>596</v>
      </c>
      <c r="AT137" s="1">
        <v>845</v>
      </c>
      <c r="AU137" s="1">
        <v>138</v>
      </c>
      <c r="AV137" s="1">
        <v>245</v>
      </c>
      <c r="AW137" s="1">
        <v>186</v>
      </c>
      <c r="AX137" s="1">
        <v>2607</v>
      </c>
      <c r="AY137" s="1">
        <v>329</v>
      </c>
      <c r="AZ137" s="1">
        <v>258</v>
      </c>
      <c r="BA137" s="1"/>
      <c r="BB137" s="1">
        <v>149</v>
      </c>
      <c r="BC137" s="1">
        <v>186</v>
      </c>
      <c r="BD137" s="1">
        <v>211</v>
      </c>
      <c r="BE137" s="1">
        <v>39</v>
      </c>
      <c r="BF137" s="1">
        <v>143</v>
      </c>
      <c r="BG137" s="1">
        <v>113</v>
      </c>
      <c r="BH137" s="1">
        <v>107</v>
      </c>
    </row>
    <row r="138" spans="1:60" x14ac:dyDescent="0.35">
      <c r="A138" s="6">
        <v>43586</v>
      </c>
      <c r="B138" s="3">
        <f t="shared" si="2"/>
        <v>61377</v>
      </c>
      <c r="C138" s="1">
        <v>18292</v>
      </c>
      <c r="D138" s="1">
        <v>8497</v>
      </c>
      <c r="E138" s="1">
        <v>2373</v>
      </c>
      <c r="F138" s="1">
        <v>2959</v>
      </c>
      <c r="G138" s="1">
        <v>2071</v>
      </c>
      <c r="H138" s="1">
        <v>1618</v>
      </c>
      <c r="I138" s="1">
        <v>850</v>
      </c>
      <c r="J138" s="1">
        <v>1315</v>
      </c>
      <c r="K138" s="1">
        <v>1463</v>
      </c>
      <c r="L138" s="1">
        <v>99</v>
      </c>
      <c r="M138" s="1">
        <v>791</v>
      </c>
      <c r="N138" s="1">
        <v>25</v>
      </c>
      <c r="O138" s="1">
        <v>609</v>
      </c>
      <c r="P138" s="1">
        <v>270</v>
      </c>
      <c r="Q138" s="1">
        <v>697</v>
      </c>
      <c r="R138" s="1">
        <v>927</v>
      </c>
      <c r="S138" s="1">
        <v>599</v>
      </c>
      <c r="T138" s="1">
        <v>565</v>
      </c>
      <c r="U138" s="1">
        <v>1066</v>
      </c>
      <c r="V138" s="1">
        <v>916</v>
      </c>
      <c r="W138" s="1">
        <v>548</v>
      </c>
      <c r="X138" s="1">
        <v>291</v>
      </c>
      <c r="Y138" s="1">
        <v>684</v>
      </c>
      <c r="Z138" s="1">
        <v>386</v>
      </c>
      <c r="AA138" s="1">
        <v>216</v>
      </c>
      <c r="AB138" s="1">
        <v>224</v>
      </c>
      <c r="AC138" s="1">
        <v>554</v>
      </c>
      <c r="AD138" s="1">
        <v>611</v>
      </c>
      <c r="AE138" s="1">
        <v>504</v>
      </c>
      <c r="AF138" s="1">
        <v>1113</v>
      </c>
      <c r="AG138" s="1">
        <v>784</v>
      </c>
      <c r="AH138" s="1">
        <v>7</v>
      </c>
      <c r="AI138" s="1">
        <v>506</v>
      </c>
      <c r="AJ138" s="1">
        <v>223</v>
      </c>
      <c r="AK138" s="1">
        <v>221</v>
      </c>
      <c r="AL138" s="1">
        <v>405</v>
      </c>
      <c r="AM138" s="1">
        <v>534</v>
      </c>
      <c r="AN138" s="1">
        <v>200</v>
      </c>
      <c r="AO138" s="1">
        <v>385</v>
      </c>
      <c r="AP138" s="1">
        <v>588</v>
      </c>
      <c r="AQ138" s="1">
        <v>664</v>
      </c>
      <c r="AR138" s="1">
        <v>110</v>
      </c>
      <c r="AS138" s="1">
        <v>1203</v>
      </c>
      <c r="AT138" s="1">
        <v>928</v>
      </c>
      <c r="AU138" s="1">
        <v>197</v>
      </c>
      <c r="AV138" s="1">
        <v>239</v>
      </c>
      <c r="AW138" s="1">
        <v>296</v>
      </c>
      <c r="AX138" s="1">
        <v>2129</v>
      </c>
      <c r="AY138" s="1">
        <v>314</v>
      </c>
      <c r="AZ138" s="1">
        <v>311</v>
      </c>
      <c r="BA138" s="1"/>
      <c r="BB138" s="1">
        <v>154</v>
      </c>
      <c r="BC138" s="1">
        <v>161</v>
      </c>
      <c r="BD138" s="1">
        <v>201</v>
      </c>
      <c r="BE138" s="1">
        <v>25</v>
      </c>
      <c r="BF138" s="1">
        <v>177</v>
      </c>
      <c r="BG138" s="1">
        <v>157</v>
      </c>
      <c r="BH138" s="1">
        <v>73</v>
      </c>
    </row>
    <row r="139" spans="1:60" x14ac:dyDescent="0.35">
      <c r="A139" s="6">
        <v>43617</v>
      </c>
      <c r="B139" s="3">
        <f t="shared" si="2"/>
        <v>55396</v>
      </c>
      <c r="C139" s="1">
        <v>14554</v>
      </c>
      <c r="D139" s="1">
        <v>6833</v>
      </c>
      <c r="E139" s="1">
        <v>1819</v>
      </c>
      <c r="F139" s="1">
        <v>2525</v>
      </c>
      <c r="G139" s="1">
        <v>1486</v>
      </c>
      <c r="H139" s="1">
        <v>1807</v>
      </c>
      <c r="I139" s="1">
        <v>1012</v>
      </c>
      <c r="J139" s="1">
        <v>1027</v>
      </c>
      <c r="K139" s="1">
        <v>1187</v>
      </c>
      <c r="L139" s="1">
        <v>103</v>
      </c>
      <c r="M139" s="1">
        <v>1972</v>
      </c>
      <c r="N139" s="1">
        <v>55</v>
      </c>
      <c r="O139" s="1">
        <v>614</v>
      </c>
      <c r="P139" s="1">
        <v>312</v>
      </c>
      <c r="Q139" s="1">
        <v>690</v>
      </c>
      <c r="R139" s="1">
        <v>907</v>
      </c>
      <c r="S139" s="1">
        <v>589</v>
      </c>
      <c r="T139" s="1">
        <v>534</v>
      </c>
      <c r="U139" s="1">
        <v>866</v>
      </c>
      <c r="V139" s="1">
        <v>688</v>
      </c>
      <c r="W139" s="1">
        <v>1384</v>
      </c>
      <c r="X139" s="1">
        <v>436</v>
      </c>
      <c r="Y139" s="1">
        <v>790</v>
      </c>
      <c r="Z139" s="1">
        <v>405</v>
      </c>
      <c r="AA139" s="1">
        <v>260</v>
      </c>
      <c r="AB139" s="1">
        <v>305</v>
      </c>
      <c r="AC139" s="1">
        <v>620</v>
      </c>
      <c r="AD139" s="1">
        <v>433</v>
      </c>
      <c r="AE139" s="1">
        <v>465</v>
      </c>
      <c r="AF139" s="1">
        <v>1083</v>
      </c>
      <c r="AG139" s="1">
        <v>762</v>
      </c>
      <c r="AH139" s="1">
        <v>7</v>
      </c>
      <c r="AI139" s="1">
        <v>361</v>
      </c>
      <c r="AJ139" s="1">
        <v>246</v>
      </c>
      <c r="AK139" s="1">
        <v>287</v>
      </c>
      <c r="AL139" s="1">
        <v>192</v>
      </c>
      <c r="AM139" s="1">
        <v>614</v>
      </c>
      <c r="AN139" s="1">
        <v>138</v>
      </c>
      <c r="AO139" s="1">
        <v>263</v>
      </c>
      <c r="AP139" s="1">
        <v>558</v>
      </c>
      <c r="AQ139" s="1">
        <v>376</v>
      </c>
      <c r="AR139" s="1">
        <v>106</v>
      </c>
      <c r="AS139" s="1">
        <v>900</v>
      </c>
      <c r="AT139" s="1">
        <v>1316</v>
      </c>
      <c r="AU139" s="1">
        <v>252</v>
      </c>
      <c r="AV139" s="1">
        <v>258</v>
      </c>
      <c r="AW139" s="1">
        <v>242</v>
      </c>
      <c r="AX139" s="1">
        <v>2133</v>
      </c>
      <c r="AY139" s="1">
        <v>339</v>
      </c>
      <c r="AZ139" s="1">
        <v>285</v>
      </c>
      <c r="BA139" s="1"/>
      <c r="BB139" s="1">
        <v>201</v>
      </c>
      <c r="BC139" s="1">
        <v>166</v>
      </c>
      <c r="BD139" s="1">
        <v>220</v>
      </c>
      <c r="BE139" s="1">
        <v>49</v>
      </c>
      <c r="BF139" s="1">
        <v>291</v>
      </c>
      <c r="BG139" s="1">
        <v>552</v>
      </c>
      <c r="BH139" s="1">
        <v>159</v>
      </c>
    </row>
    <row r="140" spans="1:60" x14ac:dyDescent="0.35">
      <c r="A140" s="6">
        <v>43647</v>
      </c>
      <c r="B140" s="3">
        <f t="shared" si="2"/>
        <v>61855</v>
      </c>
      <c r="C140" s="1">
        <v>17446</v>
      </c>
      <c r="D140" s="1">
        <v>7900</v>
      </c>
      <c r="E140" s="1">
        <v>2144</v>
      </c>
      <c r="F140" s="1">
        <v>2772</v>
      </c>
      <c r="G140" s="1">
        <v>1854</v>
      </c>
      <c r="H140" s="1">
        <v>1666</v>
      </c>
      <c r="I140" s="1">
        <v>707</v>
      </c>
      <c r="J140" s="1">
        <v>1370</v>
      </c>
      <c r="K140" s="1">
        <v>1539</v>
      </c>
      <c r="L140" s="1">
        <v>186</v>
      </c>
      <c r="M140" s="1">
        <v>1707</v>
      </c>
      <c r="N140" s="1">
        <v>17</v>
      </c>
      <c r="O140" s="1">
        <v>754</v>
      </c>
      <c r="P140" s="1">
        <v>274</v>
      </c>
      <c r="Q140" s="1">
        <v>526</v>
      </c>
      <c r="R140" s="1">
        <v>858</v>
      </c>
      <c r="S140" s="1">
        <v>619</v>
      </c>
      <c r="T140" s="1">
        <v>1428</v>
      </c>
      <c r="U140" s="1">
        <v>1067</v>
      </c>
      <c r="V140" s="1">
        <v>864</v>
      </c>
      <c r="W140" s="1">
        <v>930</v>
      </c>
      <c r="X140" s="1">
        <v>384</v>
      </c>
      <c r="Y140" s="1">
        <v>880</v>
      </c>
      <c r="Z140" s="1">
        <v>438</v>
      </c>
      <c r="AA140" s="1">
        <v>205</v>
      </c>
      <c r="AB140" s="1">
        <v>370</v>
      </c>
      <c r="AC140" s="1">
        <v>507</v>
      </c>
      <c r="AD140" s="1">
        <v>460</v>
      </c>
      <c r="AE140" s="1">
        <v>610</v>
      </c>
      <c r="AF140" s="1">
        <v>935</v>
      </c>
      <c r="AG140" s="1">
        <v>1160</v>
      </c>
      <c r="AH140" s="1">
        <v>12</v>
      </c>
      <c r="AI140" s="1">
        <v>470</v>
      </c>
      <c r="AJ140" s="1">
        <v>391</v>
      </c>
      <c r="AK140" s="1">
        <v>268</v>
      </c>
      <c r="AL140" s="1">
        <v>207</v>
      </c>
      <c r="AM140" s="1">
        <v>658</v>
      </c>
      <c r="AN140" s="1">
        <v>139</v>
      </c>
      <c r="AO140" s="1">
        <v>405</v>
      </c>
      <c r="AP140" s="1">
        <v>542</v>
      </c>
      <c r="AQ140" s="1">
        <v>520</v>
      </c>
      <c r="AR140" s="1">
        <v>186</v>
      </c>
      <c r="AS140" s="1">
        <v>928</v>
      </c>
      <c r="AT140" s="1">
        <v>917</v>
      </c>
      <c r="AU140" s="1">
        <v>164</v>
      </c>
      <c r="AV140" s="1">
        <v>300</v>
      </c>
      <c r="AW140" s="1">
        <v>390</v>
      </c>
      <c r="AX140" s="1">
        <v>2069</v>
      </c>
      <c r="AY140" s="1">
        <v>471</v>
      </c>
      <c r="AZ140" s="1">
        <v>241</v>
      </c>
      <c r="BA140" s="1"/>
      <c r="BB140" s="1">
        <v>204</v>
      </c>
      <c r="BC140" s="1">
        <v>181</v>
      </c>
      <c r="BD140" s="1">
        <v>195</v>
      </c>
      <c r="BE140" s="1">
        <v>61</v>
      </c>
      <c r="BF140" s="1">
        <v>348</v>
      </c>
      <c r="BG140" s="1">
        <v>215</v>
      </c>
      <c r="BH140" s="1">
        <v>125</v>
      </c>
    </row>
    <row r="141" spans="1:60" x14ac:dyDescent="0.35">
      <c r="A141" s="6">
        <v>43678</v>
      </c>
      <c r="B141" s="3">
        <f t="shared" si="2"/>
        <v>70423</v>
      </c>
      <c r="C141" s="1">
        <v>22092</v>
      </c>
      <c r="D141" s="1">
        <v>7957</v>
      </c>
      <c r="E141" s="1">
        <v>2063</v>
      </c>
      <c r="F141" s="1">
        <v>2837</v>
      </c>
      <c r="G141" s="1">
        <v>1756</v>
      </c>
      <c r="H141" s="1">
        <v>1704</v>
      </c>
      <c r="I141" s="1">
        <v>746</v>
      </c>
      <c r="J141" s="1">
        <v>1631</v>
      </c>
      <c r="K141" s="1">
        <v>2538</v>
      </c>
      <c r="L141" s="1">
        <v>107</v>
      </c>
      <c r="M141" s="1">
        <v>1212</v>
      </c>
      <c r="N141" s="1">
        <v>29</v>
      </c>
      <c r="O141" s="1">
        <v>754</v>
      </c>
      <c r="P141" s="1">
        <v>320</v>
      </c>
      <c r="Q141" s="1">
        <v>453</v>
      </c>
      <c r="R141" s="1">
        <v>1092</v>
      </c>
      <c r="S141" s="1">
        <v>605</v>
      </c>
      <c r="T141" s="1">
        <v>2368</v>
      </c>
      <c r="U141" s="1">
        <v>1217</v>
      </c>
      <c r="V141" s="1">
        <v>582</v>
      </c>
      <c r="W141" s="1">
        <v>689</v>
      </c>
      <c r="X141" s="1">
        <v>756</v>
      </c>
      <c r="Y141" s="1">
        <v>941</v>
      </c>
      <c r="Z141" s="1">
        <v>431</v>
      </c>
      <c r="AA141" s="1">
        <v>239</v>
      </c>
      <c r="AB141" s="1">
        <v>377</v>
      </c>
      <c r="AC141" s="1">
        <v>612</v>
      </c>
      <c r="AD141" s="1">
        <v>682</v>
      </c>
      <c r="AE141" s="1">
        <v>2216</v>
      </c>
      <c r="AF141" s="1">
        <v>918</v>
      </c>
      <c r="AG141" s="1">
        <v>1139</v>
      </c>
      <c r="AH141" s="1">
        <v>15</v>
      </c>
      <c r="AI141" s="1">
        <v>470</v>
      </c>
      <c r="AJ141" s="1">
        <v>242</v>
      </c>
      <c r="AK141" s="1">
        <v>462</v>
      </c>
      <c r="AL141" s="1">
        <v>246</v>
      </c>
      <c r="AM141" s="1">
        <v>972</v>
      </c>
      <c r="AN141" s="1">
        <v>215</v>
      </c>
      <c r="AO141" s="1">
        <v>268</v>
      </c>
      <c r="AP141" s="1">
        <v>448</v>
      </c>
      <c r="AQ141" s="1">
        <v>546</v>
      </c>
      <c r="AR141" s="1">
        <v>145</v>
      </c>
      <c r="AS141" s="1">
        <v>642</v>
      </c>
      <c r="AT141" s="1">
        <v>878</v>
      </c>
      <c r="AU141" s="1">
        <v>160</v>
      </c>
      <c r="AV141" s="1">
        <v>308</v>
      </c>
      <c r="AW141" s="1">
        <v>307</v>
      </c>
      <c r="AX141" s="1">
        <v>2421</v>
      </c>
      <c r="AY141" s="1">
        <v>376</v>
      </c>
      <c r="AZ141" s="1">
        <v>239</v>
      </c>
      <c r="BA141" s="1"/>
      <c r="BB141" s="1">
        <v>217</v>
      </c>
      <c r="BC141" s="1">
        <v>206</v>
      </c>
      <c r="BD141" s="1">
        <v>179</v>
      </c>
      <c r="BE141" s="1">
        <v>107</v>
      </c>
      <c r="BF141" s="1">
        <v>354</v>
      </c>
      <c r="BG141" s="1">
        <v>99</v>
      </c>
      <c r="BH141" s="1">
        <v>107</v>
      </c>
    </row>
    <row r="142" spans="1:60" x14ac:dyDescent="0.35">
      <c r="A142" s="6">
        <v>43709</v>
      </c>
      <c r="B142" s="3">
        <f t="shared" si="2"/>
        <v>60765</v>
      </c>
      <c r="C142" s="1">
        <v>13700</v>
      </c>
      <c r="D142" s="1">
        <v>7886</v>
      </c>
      <c r="E142" s="1">
        <v>3018</v>
      </c>
      <c r="F142" s="1">
        <v>2932</v>
      </c>
      <c r="G142" s="1">
        <v>1900</v>
      </c>
      <c r="H142" s="1">
        <v>1594</v>
      </c>
      <c r="I142" s="1">
        <v>902</v>
      </c>
      <c r="J142" s="1">
        <v>1024</v>
      </c>
      <c r="K142" s="1">
        <v>2994</v>
      </c>
      <c r="L142" s="1">
        <v>125</v>
      </c>
      <c r="M142" s="1">
        <v>705</v>
      </c>
      <c r="N142" s="1">
        <v>25</v>
      </c>
      <c r="O142" s="1">
        <v>762</v>
      </c>
      <c r="P142" s="1">
        <v>352</v>
      </c>
      <c r="Q142" s="1">
        <v>465</v>
      </c>
      <c r="R142" s="1">
        <v>1272</v>
      </c>
      <c r="S142" s="1">
        <v>602</v>
      </c>
      <c r="T142" s="1">
        <v>2006</v>
      </c>
      <c r="U142" s="1">
        <v>838</v>
      </c>
      <c r="V142" s="1">
        <v>631</v>
      </c>
      <c r="W142" s="1">
        <v>622</v>
      </c>
      <c r="X142" s="1">
        <v>674</v>
      </c>
      <c r="Y142" s="1">
        <v>634</v>
      </c>
      <c r="Z142" s="1">
        <v>280</v>
      </c>
      <c r="AA142" s="1">
        <v>209</v>
      </c>
      <c r="AB142" s="1">
        <v>290</v>
      </c>
      <c r="AC142" s="1">
        <v>436</v>
      </c>
      <c r="AD142" s="1">
        <v>1135</v>
      </c>
      <c r="AE142" s="1">
        <v>474</v>
      </c>
      <c r="AF142" s="1">
        <v>1190</v>
      </c>
      <c r="AG142" s="1">
        <v>1051</v>
      </c>
      <c r="AH142" s="1">
        <v>11</v>
      </c>
      <c r="AI142" s="1">
        <v>333</v>
      </c>
      <c r="AJ142" s="1">
        <v>170</v>
      </c>
      <c r="AK142" s="1">
        <v>405</v>
      </c>
      <c r="AL142" s="1">
        <v>250</v>
      </c>
      <c r="AM142" s="1">
        <v>755</v>
      </c>
      <c r="AN142" s="1">
        <v>207</v>
      </c>
      <c r="AO142" s="1">
        <v>526</v>
      </c>
      <c r="AP142" s="1">
        <v>463</v>
      </c>
      <c r="AQ142" s="1">
        <v>1141</v>
      </c>
      <c r="AR142" s="1">
        <v>135</v>
      </c>
      <c r="AS142" s="1">
        <v>692</v>
      </c>
      <c r="AT142" s="1">
        <v>915</v>
      </c>
      <c r="AU142" s="1">
        <v>309</v>
      </c>
      <c r="AV142" s="1">
        <v>287</v>
      </c>
      <c r="AW142" s="1">
        <v>400</v>
      </c>
      <c r="AX142" s="1">
        <v>2445</v>
      </c>
      <c r="AY142" s="1">
        <v>334</v>
      </c>
      <c r="AZ142" s="1">
        <v>259</v>
      </c>
      <c r="BA142" s="1"/>
      <c r="BB142" s="1">
        <v>401</v>
      </c>
      <c r="BC142" s="1">
        <v>206</v>
      </c>
      <c r="BD142" s="1">
        <v>152</v>
      </c>
      <c r="BE142" s="1">
        <v>23</v>
      </c>
      <c r="BF142" s="1">
        <v>170</v>
      </c>
      <c r="BG142" s="1">
        <v>118</v>
      </c>
      <c r="BH142" s="1">
        <v>256</v>
      </c>
    </row>
    <row r="143" spans="1:60" x14ac:dyDescent="0.35">
      <c r="A143" s="6">
        <v>43739</v>
      </c>
      <c r="B143" s="3">
        <f t="shared" si="2"/>
        <v>63962</v>
      </c>
      <c r="C143" s="1">
        <v>20226</v>
      </c>
      <c r="D143" s="1">
        <v>9670</v>
      </c>
      <c r="E143" s="1">
        <v>2395</v>
      </c>
      <c r="F143" s="1">
        <v>3004</v>
      </c>
      <c r="G143" s="1">
        <v>1519</v>
      </c>
      <c r="H143" s="1">
        <v>1620</v>
      </c>
      <c r="I143" s="1">
        <v>1285</v>
      </c>
      <c r="J143" s="1">
        <v>997</v>
      </c>
      <c r="K143" s="1">
        <v>1873</v>
      </c>
      <c r="L143" s="1">
        <v>114</v>
      </c>
      <c r="M143" s="1">
        <v>854</v>
      </c>
      <c r="N143" s="1">
        <v>316</v>
      </c>
      <c r="O143" s="1">
        <v>798</v>
      </c>
      <c r="P143" s="1">
        <v>242</v>
      </c>
      <c r="Q143" s="1">
        <v>578</v>
      </c>
      <c r="R143" s="1">
        <v>1071</v>
      </c>
      <c r="S143" s="1">
        <v>542</v>
      </c>
      <c r="T143" s="1">
        <v>1104</v>
      </c>
      <c r="U143" s="1">
        <v>778</v>
      </c>
      <c r="V143" s="1">
        <v>508</v>
      </c>
      <c r="W143" s="1">
        <v>509</v>
      </c>
      <c r="X143" s="1">
        <v>579</v>
      </c>
      <c r="Y143" s="1">
        <v>569</v>
      </c>
      <c r="Z143" s="1">
        <v>248</v>
      </c>
      <c r="AA143" s="1">
        <v>265</v>
      </c>
      <c r="AB143" s="1">
        <v>192</v>
      </c>
      <c r="AC143" s="1">
        <v>436</v>
      </c>
      <c r="AD143" s="1">
        <v>510</v>
      </c>
      <c r="AE143" s="1">
        <v>544</v>
      </c>
      <c r="AF143" s="1">
        <v>1074</v>
      </c>
      <c r="AG143" s="1">
        <v>835</v>
      </c>
      <c r="AH143" s="1">
        <v>9</v>
      </c>
      <c r="AI143" s="1">
        <v>516</v>
      </c>
      <c r="AJ143" s="1">
        <v>213</v>
      </c>
      <c r="AK143" s="1">
        <v>357</v>
      </c>
      <c r="AL143" s="1">
        <v>170</v>
      </c>
      <c r="AM143" s="1">
        <v>682</v>
      </c>
      <c r="AN143" s="1">
        <v>221</v>
      </c>
      <c r="AO143" s="1">
        <v>248</v>
      </c>
      <c r="AP143" s="1">
        <v>525</v>
      </c>
      <c r="AQ143" s="1">
        <v>831</v>
      </c>
      <c r="AR143" s="1">
        <v>264</v>
      </c>
      <c r="AS143" s="1">
        <v>705</v>
      </c>
      <c r="AT143" s="1">
        <v>845</v>
      </c>
      <c r="AU143" s="1">
        <v>191</v>
      </c>
      <c r="AV143" s="1">
        <v>236</v>
      </c>
      <c r="AW143" s="1">
        <v>295</v>
      </c>
      <c r="AX143" s="1">
        <v>1848</v>
      </c>
      <c r="AY143" s="1">
        <v>312</v>
      </c>
      <c r="AZ143" s="1">
        <v>239</v>
      </c>
      <c r="BA143" s="1"/>
      <c r="BB143" s="1">
        <v>462</v>
      </c>
      <c r="BC143" s="1">
        <v>329</v>
      </c>
      <c r="BD143" s="1">
        <v>186</v>
      </c>
      <c r="BE143" s="1">
        <v>17</v>
      </c>
      <c r="BF143" s="1">
        <v>359</v>
      </c>
      <c r="BG143" s="1">
        <v>158</v>
      </c>
      <c r="BH143" s="1">
        <v>156</v>
      </c>
    </row>
    <row r="144" spans="1:60" x14ac:dyDescent="0.35">
      <c r="A144" s="6">
        <v>43770</v>
      </c>
      <c r="B144" s="3">
        <f t="shared" si="2"/>
        <v>73185</v>
      </c>
      <c r="C144" s="1">
        <v>12292</v>
      </c>
      <c r="D144" s="1">
        <v>11534</v>
      </c>
      <c r="E144" s="1">
        <v>4177</v>
      </c>
      <c r="F144" s="1">
        <v>4459</v>
      </c>
      <c r="G144" s="1">
        <v>2288</v>
      </c>
      <c r="H144" s="1">
        <v>2094</v>
      </c>
      <c r="I144" s="1">
        <v>1477</v>
      </c>
      <c r="J144" s="1">
        <v>1920</v>
      </c>
      <c r="K144" s="1">
        <v>3188</v>
      </c>
      <c r="L144" s="1">
        <v>170</v>
      </c>
      <c r="M144" s="1">
        <v>1334</v>
      </c>
      <c r="N144" s="1">
        <v>850</v>
      </c>
      <c r="O144" s="1">
        <v>882</v>
      </c>
      <c r="P144" s="1">
        <v>318</v>
      </c>
      <c r="Q144" s="1">
        <v>1935</v>
      </c>
      <c r="R144" s="1">
        <v>1279</v>
      </c>
      <c r="S144" s="1">
        <v>925</v>
      </c>
      <c r="T144" s="1">
        <v>1128</v>
      </c>
      <c r="U144" s="1">
        <v>1418</v>
      </c>
      <c r="V144" s="1">
        <v>1023</v>
      </c>
      <c r="W144" s="1">
        <v>476</v>
      </c>
      <c r="X144" s="1">
        <v>726</v>
      </c>
      <c r="Y144" s="1">
        <v>738</v>
      </c>
      <c r="Z144" s="1">
        <v>317</v>
      </c>
      <c r="AA144" s="1">
        <v>391</v>
      </c>
      <c r="AB144" s="1">
        <v>330</v>
      </c>
      <c r="AC144" s="1">
        <v>756</v>
      </c>
      <c r="AD144" s="1">
        <v>699</v>
      </c>
      <c r="AE144" s="1">
        <v>1087</v>
      </c>
      <c r="AF144" s="1">
        <v>1008</v>
      </c>
      <c r="AG144" s="1">
        <v>1066</v>
      </c>
      <c r="AH144" s="1">
        <v>8</v>
      </c>
      <c r="AI144" s="1">
        <v>553</v>
      </c>
      <c r="AJ144" s="1">
        <v>301</v>
      </c>
      <c r="AK144" s="1">
        <v>333</v>
      </c>
      <c r="AL144" s="1">
        <v>232</v>
      </c>
      <c r="AM144" s="1">
        <v>852</v>
      </c>
      <c r="AN144" s="1">
        <v>67</v>
      </c>
      <c r="AO144" s="1">
        <v>283</v>
      </c>
      <c r="AP144" s="1">
        <v>657</v>
      </c>
      <c r="AQ144" s="1">
        <v>1156</v>
      </c>
      <c r="AR144" s="1">
        <v>152</v>
      </c>
      <c r="AS144" s="1">
        <v>931</v>
      </c>
      <c r="AT144" s="1">
        <v>1159</v>
      </c>
      <c r="AU144" s="1">
        <v>233</v>
      </c>
      <c r="AV144" s="1">
        <v>296</v>
      </c>
      <c r="AW144" s="1">
        <v>437</v>
      </c>
      <c r="AX144" s="1">
        <v>2575</v>
      </c>
      <c r="AY144" s="1">
        <v>334</v>
      </c>
      <c r="AZ144" s="1">
        <v>341</v>
      </c>
      <c r="BA144" s="1"/>
      <c r="BB144" s="1">
        <v>648</v>
      </c>
      <c r="BC144" s="1">
        <v>246</v>
      </c>
      <c r="BD144" s="1">
        <v>201</v>
      </c>
      <c r="BE144" s="1">
        <v>36</v>
      </c>
      <c r="BF144" s="1">
        <v>231</v>
      </c>
      <c r="BG144" s="1">
        <v>166</v>
      </c>
      <c r="BH144" s="1">
        <v>385</v>
      </c>
    </row>
    <row r="145" spans="1:60" x14ac:dyDescent="0.35">
      <c r="A145" s="6">
        <v>43800</v>
      </c>
      <c r="B145" s="3">
        <f t="shared" si="2"/>
        <v>58108</v>
      </c>
      <c r="C145" s="1">
        <v>8937</v>
      </c>
      <c r="D145" s="1">
        <v>8836</v>
      </c>
      <c r="E145" s="1">
        <v>2915</v>
      </c>
      <c r="F145" s="1">
        <v>3300</v>
      </c>
      <c r="G145" s="1">
        <v>2087</v>
      </c>
      <c r="H145" s="1">
        <v>1782</v>
      </c>
      <c r="I145" s="1">
        <v>902</v>
      </c>
      <c r="J145" s="1">
        <v>1763</v>
      </c>
      <c r="K145" s="1">
        <v>2169</v>
      </c>
      <c r="L145" s="1">
        <v>117</v>
      </c>
      <c r="M145" s="1">
        <v>985</v>
      </c>
      <c r="N145" s="1">
        <v>671</v>
      </c>
      <c r="O145" s="1">
        <v>803</v>
      </c>
      <c r="P145" s="1">
        <v>221</v>
      </c>
      <c r="Q145" s="1">
        <v>1739</v>
      </c>
      <c r="R145" s="1">
        <v>918</v>
      </c>
      <c r="S145" s="1">
        <v>801</v>
      </c>
      <c r="T145" s="1">
        <v>1152</v>
      </c>
      <c r="U145" s="1">
        <v>999</v>
      </c>
      <c r="V145" s="1">
        <v>1443</v>
      </c>
      <c r="W145" s="1">
        <v>551</v>
      </c>
      <c r="X145" s="1">
        <v>730</v>
      </c>
      <c r="Y145" s="1">
        <v>819</v>
      </c>
      <c r="Z145" s="1">
        <v>265</v>
      </c>
      <c r="AA145" s="1">
        <v>303</v>
      </c>
      <c r="AB145" s="1">
        <v>259</v>
      </c>
      <c r="AC145" s="1">
        <v>733</v>
      </c>
      <c r="AD145" s="1">
        <v>832</v>
      </c>
      <c r="AE145" s="1">
        <v>670</v>
      </c>
      <c r="AF145" s="1">
        <v>833</v>
      </c>
      <c r="AG145" s="1">
        <v>979</v>
      </c>
      <c r="AH145" s="1">
        <v>15</v>
      </c>
      <c r="AI145" s="1">
        <v>351</v>
      </c>
      <c r="AJ145" s="1">
        <v>247</v>
      </c>
      <c r="AK145" s="1">
        <v>344</v>
      </c>
      <c r="AL145" s="1">
        <v>257</v>
      </c>
      <c r="AM145" s="1">
        <v>492</v>
      </c>
      <c r="AN145" s="1">
        <v>204</v>
      </c>
      <c r="AO145" s="1">
        <v>237</v>
      </c>
      <c r="AP145" s="1">
        <v>797</v>
      </c>
      <c r="AQ145" s="1">
        <v>614</v>
      </c>
      <c r="AR145" s="1">
        <v>122</v>
      </c>
      <c r="AS145" s="1">
        <v>782</v>
      </c>
      <c r="AT145" s="1">
        <v>677</v>
      </c>
      <c r="AU145" s="1">
        <v>204</v>
      </c>
      <c r="AV145" s="1">
        <v>250</v>
      </c>
      <c r="AW145" s="1">
        <v>388</v>
      </c>
      <c r="AX145" s="1">
        <v>2167</v>
      </c>
      <c r="AY145" s="1">
        <v>237</v>
      </c>
      <c r="AZ145" s="1">
        <v>209</v>
      </c>
      <c r="BA145" s="1"/>
      <c r="BB145" s="1">
        <v>369</v>
      </c>
      <c r="BC145" s="1">
        <v>239</v>
      </c>
      <c r="BD145" s="1">
        <v>241</v>
      </c>
      <c r="BE145" s="1">
        <v>43</v>
      </c>
      <c r="BF145" s="1">
        <v>305</v>
      </c>
      <c r="BG145" s="1">
        <v>112</v>
      </c>
      <c r="BH145" s="1">
        <v>524</v>
      </c>
    </row>
    <row r="146" spans="1:60" x14ac:dyDescent="0.35">
      <c r="A146" s="6">
        <v>43831</v>
      </c>
      <c r="B146" s="3">
        <f t="shared" si="2"/>
        <v>75953</v>
      </c>
      <c r="C146" s="1">
        <v>12458</v>
      </c>
      <c r="D146" s="1">
        <v>11864</v>
      </c>
      <c r="E146" s="1">
        <v>3967</v>
      </c>
      <c r="F146" s="1">
        <v>4317</v>
      </c>
      <c r="G146" s="1">
        <v>2506</v>
      </c>
      <c r="H146" s="1">
        <v>2574</v>
      </c>
      <c r="I146" s="1">
        <v>942</v>
      </c>
      <c r="J146" s="1">
        <v>1884</v>
      </c>
      <c r="K146" s="1">
        <v>2303</v>
      </c>
      <c r="L146" s="1">
        <v>144</v>
      </c>
      <c r="M146" s="1">
        <v>1451</v>
      </c>
      <c r="N146" s="1">
        <v>432</v>
      </c>
      <c r="O146" s="1">
        <v>1105</v>
      </c>
      <c r="P146" s="1">
        <v>389</v>
      </c>
      <c r="Q146" s="1">
        <v>2046</v>
      </c>
      <c r="R146" s="1">
        <v>1147</v>
      </c>
      <c r="S146" s="1">
        <v>776</v>
      </c>
      <c r="T146" s="1">
        <v>1672</v>
      </c>
      <c r="U146" s="1">
        <v>1576</v>
      </c>
      <c r="V146" s="1">
        <v>918</v>
      </c>
      <c r="W146" s="1">
        <v>791</v>
      </c>
      <c r="X146" s="1">
        <v>851</v>
      </c>
      <c r="Y146" s="1">
        <v>803</v>
      </c>
      <c r="Z146" s="1">
        <v>339</v>
      </c>
      <c r="AA146" s="1">
        <v>543</v>
      </c>
      <c r="AB146" s="1">
        <v>347</v>
      </c>
      <c r="AC146" s="1">
        <v>1083</v>
      </c>
      <c r="AD146" s="1">
        <v>712</v>
      </c>
      <c r="AE146" s="1">
        <v>809</v>
      </c>
      <c r="AF146" s="1">
        <v>1273</v>
      </c>
      <c r="AG146" s="1">
        <v>1270</v>
      </c>
      <c r="AH146" s="1">
        <v>18</v>
      </c>
      <c r="AI146" s="1">
        <v>539</v>
      </c>
      <c r="AJ146" s="1">
        <v>231</v>
      </c>
      <c r="AK146" s="1">
        <v>403</v>
      </c>
      <c r="AL146" s="1">
        <v>256</v>
      </c>
      <c r="AM146" s="1">
        <v>807</v>
      </c>
      <c r="AN146" s="1">
        <v>298</v>
      </c>
      <c r="AO146" s="1">
        <v>336</v>
      </c>
      <c r="AP146" s="1">
        <v>1156</v>
      </c>
      <c r="AQ146" s="1">
        <v>510</v>
      </c>
      <c r="AR146" s="1">
        <v>456</v>
      </c>
      <c r="AS146" s="1">
        <v>885</v>
      </c>
      <c r="AT146" s="1">
        <v>1609</v>
      </c>
      <c r="AU146" s="1">
        <v>274</v>
      </c>
      <c r="AV146" s="1">
        <v>356</v>
      </c>
      <c r="AW146" s="1">
        <v>680</v>
      </c>
      <c r="AX146" s="1">
        <v>3097</v>
      </c>
      <c r="AY146" s="1">
        <v>395</v>
      </c>
      <c r="AZ146" s="1">
        <v>355</v>
      </c>
      <c r="BA146" s="1"/>
      <c r="BB146" s="1">
        <v>282</v>
      </c>
      <c r="BC146" s="1">
        <v>351</v>
      </c>
      <c r="BD146" s="1">
        <v>288</v>
      </c>
      <c r="BE146" s="1">
        <v>69</v>
      </c>
      <c r="BF146" s="1">
        <v>440</v>
      </c>
      <c r="BG146" s="1">
        <v>151</v>
      </c>
      <c r="BH146" s="1">
        <v>825</v>
      </c>
    </row>
    <row r="147" spans="1:60" x14ac:dyDescent="0.35">
      <c r="A147" s="6">
        <v>43862</v>
      </c>
      <c r="B147" s="3">
        <f t="shared" si="2"/>
        <v>73059</v>
      </c>
      <c r="C147" s="1">
        <v>10285</v>
      </c>
      <c r="D147" s="1">
        <v>11810</v>
      </c>
      <c r="E147" s="1">
        <v>4019</v>
      </c>
      <c r="F147" s="1">
        <v>4052</v>
      </c>
      <c r="G147" s="1">
        <v>2753</v>
      </c>
      <c r="H147" s="1">
        <v>2806</v>
      </c>
      <c r="I147" s="1">
        <v>1795</v>
      </c>
      <c r="J147" s="1">
        <v>2046</v>
      </c>
      <c r="K147" s="1">
        <v>1955</v>
      </c>
      <c r="L147" s="1">
        <v>153</v>
      </c>
      <c r="M147" s="1">
        <v>1250</v>
      </c>
      <c r="N147" s="1">
        <v>653</v>
      </c>
      <c r="O147" s="1">
        <v>1214</v>
      </c>
      <c r="P147" s="1">
        <v>461</v>
      </c>
      <c r="Q147" s="1">
        <v>1700</v>
      </c>
      <c r="R147" s="1">
        <v>1248</v>
      </c>
      <c r="S147" s="1">
        <v>868</v>
      </c>
      <c r="T147" s="1">
        <v>1640</v>
      </c>
      <c r="U147" s="1">
        <v>1237</v>
      </c>
      <c r="V147" s="1">
        <v>1168</v>
      </c>
      <c r="W147" s="1">
        <v>615</v>
      </c>
      <c r="X147" s="1">
        <v>943</v>
      </c>
      <c r="Y147" s="1">
        <v>914</v>
      </c>
      <c r="Z147" s="1">
        <v>450</v>
      </c>
      <c r="AA147" s="1">
        <v>393</v>
      </c>
      <c r="AB147" s="1">
        <v>396</v>
      </c>
      <c r="AC147" s="1">
        <v>888</v>
      </c>
      <c r="AD147" s="1">
        <v>798</v>
      </c>
      <c r="AE147" s="1">
        <v>706</v>
      </c>
      <c r="AF147" s="1">
        <v>1128</v>
      </c>
      <c r="AG147" s="1">
        <v>1236</v>
      </c>
      <c r="AH147" s="1">
        <v>21</v>
      </c>
      <c r="AI147" s="1">
        <v>434</v>
      </c>
      <c r="AJ147" s="1">
        <v>341</v>
      </c>
      <c r="AK147" s="1">
        <v>456</v>
      </c>
      <c r="AL147" s="1">
        <v>351</v>
      </c>
      <c r="AM147" s="1">
        <v>890</v>
      </c>
      <c r="AN147" s="1">
        <v>299</v>
      </c>
      <c r="AO147" s="1">
        <v>293</v>
      </c>
      <c r="AP147" s="1">
        <v>948</v>
      </c>
      <c r="AQ147" s="1">
        <v>439</v>
      </c>
      <c r="AR147" s="1">
        <v>183</v>
      </c>
      <c r="AS147" s="1">
        <v>1025</v>
      </c>
      <c r="AT147" s="1">
        <v>1138</v>
      </c>
      <c r="AU147" s="1">
        <v>344</v>
      </c>
      <c r="AV147" s="1">
        <v>383</v>
      </c>
      <c r="AW147" s="1">
        <v>406</v>
      </c>
      <c r="AX147" s="1">
        <v>2887</v>
      </c>
      <c r="AY147" s="1">
        <v>373</v>
      </c>
      <c r="AZ147" s="1">
        <v>268</v>
      </c>
      <c r="BA147" s="1"/>
      <c r="BB147" s="1">
        <v>287</v>
      </c>
      <c r="BC147" s="1">
        <v>242</v>
      </c>
      <c r="BD147" s="1">
        <v>274</v>
      </c>
      <c r="BE147" s="1">
        <v>57</v>
      </c>
      <c r="BF147" s="1">
        <v>253</v>
      </c>
      <c r="BG147" s="1">
        <v>191</v>
      </c>
      <c r="BH147" s="1">
        <v>733</v>
      </c>
    </row>
    <row r="148" spans="1:60" x14ac:dyDescent="0.35">
      <c r="A148" s="6">
        <v>43891</v>
      </c>
      <c r="B148" s="3">
        <f t="shared" si="2"/>
        <v>57604</v>
      </c>
      <c r="C148" s="1">
        <v>7790</v>
      </c>
      <c r="D148" s="1">
        <v>10122</v>
      </c>
      <c r="E148" s="1">
        <v>2975</v>
      </c>
      <c r="F148" s="1">
        <v>3522</v>
      </c>
      <c r="G148" s="1">
        <v>1922</v>
      </c>
      <c r="H148" s="1">
        <v>2056</v>
      </c>
      <c r="I148" s="1">
        <v>1063</v>
      </c>
      <c r="J148" s="1">
        <v>1327</v>
      </c>
      <c r="K148" s="1">
        <v>1544</v>
      </c>
      <c r="L148" s="1">
        <v>71</v>
      </c>
      <c r="M148" s="1">
        <v>1435</v>
      </c>
      <c r="N148" s="1">
        <v>340</v>
      </c>
      <c r="O148" s="1">
        <v>945</v>
      </c>
      <c r="P148" s="1">
        <v>274</v>
      </c>
      <c r="Q148" s="1">
        <v>1160</v>
      </c>
      <c r="R148" s="1">
        <v>1410</v>
      </c>
      <c r="S148" s="1">
        <v>498</v>
      </c>
      <c r="T148" s="1">
        <v>1606</v>
      </c>
      <c r="U148" s="1">
        <v>849</v>
      </c>
      <c r="V148" s="1">
        <v>1095</v>
      </c>
      <c r="W148" s="1">
        <v>446</v>
      </c>
      <c r="X148" s="1">
        <v>718</v>
      </c>
      <c r="Y148" s="1">
        <v>570</v>
      </c>
      <c r="Z148" s="1">
        <v>290</v>
      </c>
      <c r="AA148" s="1">
        <v>322</v>
      </c>
      <c r="AB148" s="1">
        <v>233</v>
      </c>
      <c r="AC148" s="1">
        <v>1066</v>
      </c>
      <c r="AD148" s="1">
        <v>772</v>
      </c>
      <c r="AE148" s="1">
        <v>645</v>
      </c>
      <c r="AF148" s="1">
        <v>885</v>
      </c>
      <c r="AG148" s="1">
        <v>907</v>
      </c>
      <c r="AH148" s="1">
        <v>126</v>
      </c>
      <c r="AI148" s="1">
        <v>267</v>
      </c>
      <c r="AJ148" s="1">
        <v>229</v>
      </c>
      <c r="AK148" s="1">
        <v>319</v>
      </c>
      <c r="AL148" s="1">
        <v>344</v>
      </c>
      <c r="AM148" s="1">
        <v>526</v>
      </c>
      <c r="AN148" s="1">
        <v>192</v>
      </c>
      <c r="AO148" s="1">
        <v>242</v>
      </c>
      <c r="AP148" s="1">
        <v>666</v>
      </c>
      <c r="AQ148" s="1">
        <v>413</v>
      </c>
      <c r="AR148" s="1">
        <v>93</v>
      </c>
      <c r="AS148" s="1">
        <v>956</v>
      </c>
      <c r="AT148" s="1">
        <v>871</v>
      </c>
      <c r="AU148" s="1">
        <v>221</v>
      </c>
      <c r="AV148" s="1">
        <v>212</v>
      </c>
      <c r="AW148" s="1">
        <v>267</v>
      </c>
      <c r="AX148" s="1">
        <v>2199</v>
      </c>
      <c r="AY148" s="1">
        <v>377</v>
      </c>
      <c r="AZ148" s="1">
        <v>226</v>
      </c>
      <c r="BA148" s="1"/>
      <c r="BB148" s="1">
        <v>238</v>
      </c>
      <c r="BC148" s="1">
        <v>194</v>
      </c>
      <c r="BD148" s="1">
        <v>181</v>
      </c>
      <c r="BE148" s="1">
        <v>44</v>
      </c>
      <c r="BF148" s="1">
        <v>131</v>
      </c>
      <c r="BG148" s="1">
        <v>191</v>
      </c>
      <c r="BH148" s="1">
        <v>493</v>
      </c>
    </row>
    <row r="149" spans="1:60" x14ac:dyDescent="0.35">
      <c r="A149" s="6">
        <v>43922</v>
      </c>
      <c r="B149" s="3">
        <f t="shared" si="2"/>
        <v>51842</v>
      </c>
      <c r="C149" s="1">
        <v>6836</v>
      </c>
      <c r="D149" s="1">
        <v>9459</v>
      </c>
      <c r="E149" s="1">
        <v>2215</v>
      </c>
      <c r="F149" s="1">
        <v>3386</v>
      </c>
      <c r="G149" s="1">
        <v>1745</v>
      </c>
      <c r="H149" s="1">
        <v>1495</v>
      </c>
      <c r="I149" s="1">
        <v>606</v>
      </c>
      <c r="J149" s="1">
        <v>1155</v>
      </c>
      <c r="K149" s="1">
        <v>1085</v>
      </c>
      <c r="L149" s="1">
        <v>97</v>
      </c>
      <c r="M149" s="1">
        <v>1043</v>
      </c>
      <c r="N149" s="1">
        <v>305</v>
      </c>
      <c r="O149" s="1">
        <v>753</v>
      </c>
      <c r="P149" s="1">
        <v>267</v>
      </c>
      <c r="Q149" s="1">
        <v>1348</v>
      </c>
      <c r="R149" s="1">
        <v>1228</v>
      </c>
      <c r="S149" s="1">
        <v>373</v>
      </c>
      <c r="T149" s="1">
        <v>1227</v>
      </c>
      <c r="U149" s="1">
        <v>851</v>
      </c>
      <c r="V149" s="1">
        <v>1154</v>
      </c>
      <c r="W149" s="1">
        <v>355</v>
      </c>
      <c r="X149" s="1">
        <v>514</v>
      </c>
      <c r="Y149" s="1">
        <v>675</v>
      </c>
      <c r="Z149" s="1">
        <v>416</v>
      </c>
      <c r="AA149" s="1">
        <v>327</v>
      </c>
      <c r="AB149" s="1">
        <v>197</v>
      </c>
      <c r="AC149" s="1">
        <v>1287</v>
      </c>
      <c r="AD149" s="1">
        <v>616</v>
      </c>
      <c r="AE149" s="1">
        <v>496</v>
      </c>
      <c r="AF149" s="1">
        <v>1214</v>
      </c>
      <c r="AG149" s="1">
        <v>583</v>
      </c>
      <c r="AH149" s="1">
        <v>358</v>
      </c>
      <c r="AI149" s="1">
        <v>199</v>
      </c>
      <c r="AJ149" s="1">
        <v>152</v>
      </c>
      <c r="AK149" s="1">
        <v>307</v>
      </c>
      <c r="AL149" s="1">
        <v>168</v>
      </c>
      <c r="AM149" s="1">
        <v>625</v>
      </c>
      <c r="AN149" s="1">
        <v>232</v>
      </c>
      <c r="AO149" s="1">
        <v>220</v>
      </c>
      <c r="AP149" s="1">
        <v>624</v>
      </c>
      <c r="AQ149" s="1">
        <v>302</v>
      </c>
      <c r="AR149" s="1">
        <v>83</v>
      </c>
      <c r="AS149" s="1">
        <v>806</v>
      </c>
      <c r="AT149" s="1">
        <v>1038</v>
      </c>
      <c r="AU149" s="1">
        <v>92</v>
      </c>
      <c r="AV149" s="1">
        <v>196</v>
      </c>
      <c r="AW149" s="1">
        <v>314</v>
      </c>
      <c r="AX149" s="1">
        <v>2337</v>
      </c>
      <c r="AY149" s="1">
        <v>344</v>
      </c>
      <c r="AZ149" s="1">
        <v>137</v>
      </c>
      <c r="BA149" s="1"/>
      <c r="BB149" s="1">
        <v>153</v>
      </c>
      <c r="BC149" s="1">
        <v>129</v>
      </c>
      <c r="BD149" s="1">
        <v>139</v>
      </c>
      <c r="BE149" s="1">
        <v>72</v>
      </c>
      <c r="BF149" s="1">
        <v>132</v>
      </c>
      <c r="BG149" s="1">
        <v>299</v>
      </c>
      <c r="BH149" s="1">
        <v>383</v>
      </c>
    </row>
    <row r="150" spans="1:60" x14ac:dyDescent="0.35">
      <c r="A150" s="6">
        <v>43952</v>
      </c>
      <c r="B150" s="3">
        <f t="shared" si="2"/>
        <v>52386</v>
      </c>
      <c r="C150" s="1">
        <v>6535</v>
      </c>
      <c r="D150" s="1">
        <v>8252</v>
      </c>
      <c r="E150" s="1">
        <v>2377</v>
      </c>
      <c r="F150" s="1">
        <v>3019</v>
      </c>
      <c r="G150" s="1">
        <v>2433</v>
      </c>
      <c r="H150" s="1">
        <v>2171</v>
      </c>
      <c r="I150" s="1">
        <v>705</v>
      </c>
      <c r="J150" s="1">
        <v>1955</v>
      </c>
      <c r="K150" s="1">
        <v>999</v>
      </c>
      <c r="L150" s="1">
        <v>104</v>
      </c>
      <c r="M150" s="1">
        <v>1096</v>
      </c>
      <c r="N150" s="1">
        <v>248</v>
      </c>
      <c r="O150" s="1">
        <v>814</v>
      </c>
      <c r="P150" s="1">
        <v>285</v>
      </c>
      <c r="Q150" s="1">
        <v>1215</v>
      </c>
      <c r="R150" s="1">
        <v>996</v>
      </c>
      <c r="S150" s="1">
        <v>552</v>
      </c>
      <c r="T150" s="1">
        <v>1345</v>
      </c>
      <c r="U150" s="1">
        <v>943</v>
      </c>
      <c r="V150" s="1">
        <v>833</v>
      </c>
      <c r="W150" s="1">
        <v>350</v>
      </c>
      <c r="X150" s="1">
        <v>643</v>
      </c>
      <c r="Y150" s="1">
        <v>943</v>
      </c>
      <c r="Z150" s="1">
        <v>264</v>
      </c>
      <c r="AA150" s="1">
        <v>286</v>
      </c>
      <c r="AB150" s="1">
        <v>323</v>
      </c>
      <c r="AC150" s="1">
        <v>739</v>
      </c>
      <c r="AD150" s="1">
        <v>359</v>
      </c>
      <c r="AE150" s="1">
        <v>718</v>
      </c>
      <c r="AF150" s="1">
        <v>1158</v>
      </c>
      <c r="AG150" s="1">
        <v>812</v>
      </c>
      <c r="AH150" s="1">
        <v>379</v>
      </c>
      <c r="AI150" s="1">
        <v>564</v>
      </c>
      <c r="AJ150" s="1">
        <v>197</v>
      </c>
      <c r="AK150" s="1">
        <v>344</v>
      </c>
      <c r="AL150" s="1">
        <v>135</v>
      </c>
      <c r="AM150" s="1">
        <v>529</v>
      </c>
      <c r="AN150" s="1">
        <v>193</v>
      </c>
      <c r="AO150" s="1">
        <v>130</v>
      </c>
      <c r="AP150" s="1">
        <v>864</v>
      </c>
      <c r="AQ150" s="1">
        <v>407</v>
      </c>
      <c r="AR150" s="1">
        <v>67</v>
      </c>
      <c r="AS150" s="1">
        <v>521</v>
      </c>
      <c r="AT150" s="1">
        <v>951</v>
      </c>
      <c r="AU150" s="1">
        <v>182</v>
      </c>
      <c r="AV150" s="1">
        <v>285</v>
      </c>
      <c r="AW150" s="1">
        <v>226</v>
      </c>
      <c r="AX150" s="1">
        <v>2412</v>
      </c>
      <c r="AY150" s="1">
        <v>331</v>
      </c>
      <c r="AZ150" s="1">
        <v>197</v>
      </c>
      <c r="BA150" s="1"/>
      <c r="BB150" s="1">
        <v>268</v>
      </c>
      <c r="BC150" s="1">
        <v>171</v>
      </c>
      <c r="BD150" s="1">
        <v>162</v>
      </c>
      <c r="BE150" s="1">
        <v>45</v>
      </c>
      <c r="BF150" s="1">
        <v>101</v>
      </c>
      <c r="BG150" s="1">
        <v>86</v>
      </c>
      <c r="BH150" s="1">
        <v>288</v>
      </c>
    </row>
    <row r="151" spans="1:60" x14ac:dyDescent="0.35">
      <c r="A151" s="6">
        <v>43983</v>
      </c>
      <c r="B151" s="3">
        <f t="shared" si="2"/>
        <v>36141</v>
      </c>
      <c r="C151" s="1">
        <v>4820</v>
      </c>
      <c r="D151" s="1">
        <v>5111</v>
      </c>
      <c r="E151" s="1">
        <v>1374</v>
      </c>
      <c r="F151" s="1">
        <v>3182</v>
      </c>
      <c r="G151" s="1">
        <v>1362</v>
      </c>
      <c r="H151" s="1">
        <v>1630</v>
      </c>
      <c r="I151" s="1">
        <v>542</v>
      </c>
      <c r="J151" s="1">
        <v>1201</v>
      </c>
      <c r="K151" s="1">
        <v>829</v>
      </c>
      <c r="L151" s="1">
        <v>64</v>
      </c>
      <c r="M151" s="1">
        <v>694</v>
      </c>
      <c r="N151" s="1">
        <v>415</v>
      </c>
      <c r="O151" s="1">
        <v>561</v>
      </c>
      <c r="P151" s="1">
        <v>219</v>
      </c>
      <c r="Q151" s="1">
        <v>445</v>
      </c>
      <c r="R151" s="1">
        <v>863</v>
      </c>
      <c r="S151" s="1">
        <v>415</v>
      </c>
      <c r="T151" s="1">
        <v>864</v>
      </c>
      <c r="U151" s="1">
        <v>621</v>
      </c>
      <c r="V151" s="1">
        <v>530</v>
      </c>
      <c r="W151" s="1">
        <v>333</v>
      </c>
      <c r="X151" s="1">
        <v>492</v>
      </c>
      <c r="Y151" s="1">
        <v>646</v>
      </c>
      <c r="Z151" s="1">
        <v>188</v>
      </c>
      <c r="AA151" s="1">
        <v>186</v>
      </c>
      <c r="AB151" s="1">
        <v>183</v>
      </c>
      <c r="AC151" s="1">
        <v>425</v>
      </c>
      <c r="AD151" s="1">
        <v>233</v>
      </c>
      <c r="AE151" s="1">
        <v>609</v>
      </c>
      <c r="AF151" s="1">
        <v>836</v>
      </c>
      <c r="AG151" s="1">
        <v>443</v>
      </c>
      <c r="AH151" s="1">
        <v>475</v>
      </c>
      <c r="AI151" s="1">
        <v>283</v>
      </c>
      <c r="AJ151" s="1">
        <v>125</v>
      </c>
      <c r="AK151" s="1">
        <v>229</v>
      </c>
      <c r="AL151" s="1">
        <v>71</v>
      </c>
      <c r="AM151" s="1">
        <v>416</v>
      </c>
      <c r="AN151" s="1">
        <v>152</v>
      </c>
      <c r="AO151" s="1">
        <v>86</v>
      </c>
      <c r="AP151" s="1">
        <v>336</v>
      </c>
      <c r="AQ151" s="1">
        <v>269</v>
      </c>
      <c r="AR151" s="1">
        <v>91</v>
      </c>
      <c r="AS151" s="1">
        <v>400</v>
      </c>
      <c r="AT151" s="1">
        <v>616</v>
      </c>
      <c r="AU151" s="1">
        <v>116</v>
      </c>
      <c r="AV151" s="1">
        <v>186</v>
      </c>
      <c r="AW151" s="1">
        <v>206</v>
      </c>
      <c r="AX151" s="1">
        <v>1440</v>
      </c>
      <c r="AY151" s="1">
        <v>233</v>
      </c>
      <c r="AZ151" s="1">
        <v>95</v>
      </c>
      <c r="BA151" s="1"/>
      <c r="BB151" s="1">
        <v>252</v>
      </c>
      <c r="BC151" s="1">
        <v>107</v>
      </c>
      <c r="BD151" s="1">
        <v>126</v>
      </c>
      <c r="BE151" s="1">
        <v>35</v>
      </c>
      <c r="BF151" s="1">
        <v>310</v>
      </c>
      <c r="BG151" s="1">
        <v>86</v>
      </c>
      <c r="BH151" s="1">
        <v>184</v>
      </c>
    </row>
    <row r="152" spans="1:60" x14ac:dyDescent="0.35">
      <c r="A152" s="6">
        <v>44013</v>
      </c>
      <c r="B152" s="3">
        <f t="shared" si="2"/>
        <v>56561</v>
      </c>
      <c r="C152" s="1">
        <v>6331</v>
      </c>
      <c r="D152" s="1">
        <v>8330</v>
      </c>
      <c r="E152" s="1">
        <v>1987</v>
      </c>
      <c r="F152" s="1">
        <v>5304</v>
      </c>
      <c r="G152" s="1">
        <v>1815</v>
      </c>
      <c r="H152" s="1">
        <v>1980</v>
      </c>
      <c r="I152" s="1">
        <v>610</v>
      </c>
      <c r="J152" s="1">
        <v>2096</v>
      </c>
      <c r="K152" s="1">
        <v>1216</v>
      </c>
      <c r="L152" s="1">
        <v>127</v>
      </c>
      <c r="M152" s="1">
        <v>1111</v>
      </c>
      <c r="N152" s="1">
        <v>510</v>
      </c>
      <c r="O152" s="1">
        <v>1169</v>
      </c>
      <c r="P152" s="1">
        <v>292</v>
      </c>
      <c r="Q152" s="1">
        <v>1013</v>
      </c>
      <c r="R152" s="1">
        <v>1181</v>
      </c>
      <c r="S152" s="1">
        <v>1189</v>
      </c>
      <c r="T152" s="1">
        <v>1395</v>
      </c>
      <c r="U152" s="1">
        <v>843</v>
      </c>
      <c r="V152" s="1">
        <v>790</v>
      </c>
      <c r="W152" s="1">
        <v>481</v>
      </c>
      <c r="X152" s="1">
        <v>772</v>
      </c>
      <c r="Y152" s="1">
        <v>794</v>
      </c>
      <c r="Z152" s="1">
        <v>494</v>
      </c>
      <c r="AA152" s="1">
        <v>308</v>
      </c>
      <c r="AB152" s="1">
        <v>244</v>
      </c>
      <c r="AC152" s="1">
        <v>716</v>
      </c>
      <c r="AD152" s="1">
        <v>311</v>
      </c>
      <c r="AE152" s="1">
        <v>704</v>
      </c>
      <c r="AF152" s="1">
        <v>809</v>
      </c>
      <c r="AG152" s="1">
        <v>657</v>
      </c>
      <c r="AH152" s="1">
        <v>2555</v>
      </c>
      <c r="AI152" s="1">
        <v>262</v>
      </c>
      <c r="AJ152" s="1">
        <v>209</v>
      </c>
      <c r="AK152" s="1">
        <v>423</v>
      </c>
      <c r="AL152" s="1">
        <v>168</v>
      </c>
      <c r="AM152" s="1">
        <v>623</v>
      </c>
      <c r="AN152" s="1">
        <v>210</v>
      </c>
      <c r="AO152" s="1">
        <v>133</v>
      </c>
      <c r="AP152" s="1">
        <v>696</v>
      </c>
      <c r="AQ152" s="1">
        <v>407</v>
      </c>
      <c r="AR152" s="1">
        <v>130</v>
      </c>
      <c r="AS152" s="1">
        <v>648</v>
      </c>
      <c r="AT152" s="1">
        <v>1092</v>
      </c>
      <c r="AU152" s="1">
        <v>145</v>
      </c>
      <c r="AV152" s="1">
        <v>303</v>
      </c>
      <c r="AW152" s="1">
        <v>377</v>
      </c>
      <c r="AX152" s="1">
        <v>2127</v>
      </c>
      <c r="AY152" s="1">
        <v>254</v>
      </c>
      <c r="AZ152" s="1">
        <v>220</v>
      </c>
      <c r="BA152" s="1"/>
      <c r="BB152" s="1">
        <v>466</v>
      </c>
      <c r="BC152" s="1">
        <v>143</v>
      </c>
      <c r="BD152" s="1">
        <v>198</v>
      </c>
      <c r="BE152" s="1">
        <v>35</v>
      </c>
      <c r="BF152" s="1">
        <v>293</v>
      </c>
      <c r="BG152" s="1">
        <v>287</v>
      </c>
      <c r="BH152" s="1">
        <v>220</v>
      </c>
    </row>
    <row r="153" spans="1:60" x14ac:dyDescent="0.35">
      <c r="A153" s="6">
        <v>44044</v>
      </c>
      <c r="B153" s="3">
        <f t="shared" si="2"/>
        <v>80202</v>
      </c>
      <c r="C153" s="1">
        <v>7640</v>
      </c>
      <c r="D153" s="1">
        <v>8231</v>
      </c>
      <c r="E153" s="1">
        <v>2224</v>
      </c>
      <c r="F153" s="1">
        <v>5701</v>
      </c>
      <c r="G153" s="1">
        <v>2095</v>
      </c>
      <c r="H153" s="1">
        <v>8890</v>
      </c>
      <c r="I153" s="1">
        <v>951</v>
      </c>
      <c r="J153" s="1">
        <v>2291</v>
      </c>
      <c r="K153" s="1">
        <v>1433</v>
      </c>
      <c r="L153" s="1">
        <v>78</v>
      </c>
      <c r="M153" s="1">
        <v>885</v>
      </c>
      <c r="N153" s="1">
        <v>459</v>
      </c>
      <c r="O153" s="1">
        <v>932</v>
      </c>
      <c r="P153" s="1">
        <v>369</v>
      </c>
      <c r="Q153" s="1">
        <v>742</v>
      </c>
      <c r="R153" s="1">
        <v>1152</v>
      </c>
      <c r="S153" s="1">
        <v>1299</v>
      </c>
      <c r="T153" s="1">
        <v>1001</v>
      </c>
      <c r="U153" s="1">
        <v>939</v>
      </c>
      <c r="V153" s="1">
        <v>507</v>
      </c>
      <c r="W153" s="1">
        <v>472</v>
      </c>
      <c r="X153" s="1">
        <v>722</v>
      </c>
      <c r="Y153" s="1">
        <v>801</v>
      </c>
      <c r="Z153" s="1">
        <v>410</v>
      </c>
      <c r="AA153" s="1">
        <v>473</v>
      </c>
      <c r="AB153" s="1">
        <v>265</v>
      </c>
      <c r="AC153" s="1">
        <v>773</v>
      </c>
      <c r="AD153" s="1">
        <v>282</v>
      </c>
      <c r="AE153" s="1">
        <v>634</v>
      </c>
      <c r="AF153" s="1">
        <v>1172</v>
      </c>
      <c r="AG153" s="1">
        <v>809</v>
      </c>
      <c r="AH153" s="1">
        <v>16617</v>
      </c>
      <c r="AI153" s="1">
        <v>332</v>
      </c>
      <c r="AJ153" s="1">
        <v>162</v>
      </c>
      <c r="AK153" s="1">
        <v>591</v>
      </c>
      <c r="AL153" s="1">
        <v>160</v>
      </c>
      <c r="AM153" s="1">
        <v>493</v>
      </c>
      <c r="AN153" s="1">
        <v>284</v>
      </c>
      <c r="AO153" s="1">
        <v>165</v>
      </c>
      <c r="AP153" s="1">
        <v>619</v>
      </c>
      <c r="AQ153" s="1">
        <v>427</v>
      </c>
      <c r="AR153" s="1">
        <v>164</v>
      </c>
      <c r="AS153" s="1">
        <v>542</v>
      </c>
      <c r="AT153" s="1">
        <v>1071</v>
      </c>
      <c r="AU153" s="1">
        <v>168</v>
      </c>
      <c r="AV153" s="1">
        <v>327</v>
      </c>
      <c r="AW153" s="1">
        <v>366</v>
      </c>
      <c r="AX153" s="1">
        <v>2505</v>
      </c>
      <c r="AY153" s="1">
        <v>339</v>
      </c>
      <c r="AZ153" s="1">
        <v>238</v>
      </c>
      <c r="BA153" s="1"/>
      <c r="BB153" s="1">
        <v>336</v>
      </c>
      <c r="BC153" s="1">
        <v>197</v>
      </c>
      <c r="BD153" s="1">
        <v>163</v>
      </c>
      <c r="BE153" s="1">
        <v>49</v>
      </c>
      <c r="BF153" s="1">
        <v>487</v>
      </c>
      <c r="BG153" s="1">
        <v>135</v>
      </c>
      <c r="BH153" s="1">
        <v>280</v>
      </c>
    </row>
    <row r="154" spans="1:60" x14ac:dyDescent="0.35">
      <c r="A154" s="6">
        <v>44075</v>
      </c>
      <c r="B154" s="3">
        <f t="shared" si="2"/>
        <v>84045</v>
      </c>
      <c r="C154" s="1">
        <v>8419</v>
      </c>
      <c r="D154" s="1">
        <v>8167</v>
      </c>
      <c r="E154" s="1">
        <v>2477</v>
      </c>
      <c r="F154" s="1">
        <v>7272</v>
      </c>
      <c r="G154" s="1">
        <v>2514</v>
      </c>
      <c r="H154" s="1">
        <v>3712</v>
      </c>
      <c r="I154" s="1">
        <v>754</v>
      </c>
      <c r="J154" s="1">
        <v>1879</v>
      </c>
      <c r="K154" s="1">
        <v>1997</v>
      </c>
      <c r="L154" s="1">
        <v>229</v>
      </c>
      <c r="M154" s="1">
        <v>1192</v>
      </c>
      <c r="N154" s="1">
        <v>1586</v>
      </c>
      <c r="O154" s="1">
        <v>1163</v>
      </c>
      <c r="P154" s="1">
        <v>612</v>
      </c>
      <c r="Q154" s="1">
        <v>920</v>
      </c>
      <c r="R154" s="1">
        <v>1184</v>
      </c>
      <c r="S154" s="1">
        <v>797</v>
      </c>
      <c r="T154" s="1">
        <v>1528</v>
      </c>
      <c r="U154" s="1">
        <v>974</v>
      </c>
      <c r="V154" s="1">
        <v>1004</v>
      </c>
      <c r="W154" s="1">
        <v>489</v>
      </c>
      <c r="X154" s="1">
        <v>972</v>
      </c>
      <c r="Y154" s="1">
        <v>755</v>
      </c>
      <c r="Z154" s="1">
        <v>432</v>
      </c>
      <c r="AA154" s="1">
        <v>550</v>
      </c>
      <c r="AB154" s="1">
        <v>370</v>
      </c>
      <c r="AC154" s="1">
        <v>840</v>
      </c>
      <c r="AD154" s="1">
        <v>280</v>
      </c>
      <c r="AE154" s="1">
        <v>881</v>
      </c>
      <c r="AF154" s="1">
        <v>1653</v>
      </c>
      <c r="AG154" s="1">
        <v>728</v>
      </c>
      <c r="AH154" s="1">
        <v>17679</v>
      </c>
      <c r="AI154" s="1">
        <v>318</v>
      </c>
      <c r="AJ154" s="1">
        <v>244</v>
      </c>
      <c r="AK154" s="1">
        <v>588</v>
      </c>
      <c r="AL154" s="1">
        <v>150</v>
      </c>
      <c r="AM154" s="1">
        <v>510</v>
      </c>
      <c r="AN154" s="1">
        <v>244</v>
      </c>
      <c r="AO154" s="1">
        <v>193</v>
      </c>
      <c r="AP154" s="1">
        <v>1075</v>
      </c>
      <c r="AQ154" s="1">
        <v>264</v>
      </c>
      <c r="AR154" s="1">
        <v>229</v>
      </c>
      <c r="AS154" s="1">
        <v>644</v>
      </c>
      <c r="AT154" s="1">
        <v>1339</v>
      </c>
      <c r="AU154" s="1">
        <v>220</v>
      </c>
      <c r="AV154" s="1">
        <v>333</v>
      </c>
      <c r="AW154" s="1">
        <v>459</v>
      </c>
      <c r="AX154" s="1">
        <v>2539</v>
      </c>
      <c r="AY154" s="1">
        <v>396</v>
      </c>
      <c r="AZ154" s="1">
        <v>291</v>
      </c>
      <c r="BA154" s="1"/>
      <c r="BB154" s="1">
        <v>355</v>
      </c>
      <c r="BC154" s="1">
        <v>195</v>
      </c>
      <c r="BD154" s="1">
        <v>121</v>
      </c>
      <c r="BE154" s="1">
        <v>50</v>
      </c>
      <c r="BF154" s="1">
        <v>462</v>
      </c>
      <c r="BG154" s="1">
        <v>103</v>
      </c>
      <c r="BH154" s="1">
        <v>371</v>
      </c>
    </row>
    <row r="155" spans="1:60" x14ac:dyDescent="0.35">
      <c r="A155" s="6">
        <v>44105</v>
      </c>
      <c r="B155" s="3">
        <f t="shared" si="2"/>
        <v>91047</v>
      </c>
      <c r="C155" s="1">
        <v>7621</v>
      </c>
      <c r="D155" s="1">
        <v>10325</v>
      </c>
      <c r="E155" s="1">
        <v>2995</v>
      </c>
      <c r="F155" s="1">
        <v>6912</v>
      </c>
      <c r="G155" s="1">
        <v>2300</v>
      </c>
      <c r="H155" s="1">
        <v>2732</v>
      </c>
      <c r="I155" s="1">
        <v>790</v>
      </c>
      <c r="J155" s="1">
        <v>2369</v>
      </c>
      <c r="K155" s="1">
        <v>2045</v>
      </c>
      <c r="L155" s="1">
        <v>1966</v>
      </c>
      <c r="M155" s="1">
        <v>1104</v>
      </c>
      <c r="N155" s="1">
        <v>630</v>
      </c>
      <c r="O155" s="1">
        <v>1323</v>
      </c>
      <c r="P155" s="1">
        <v>240</v>
      </c>
      <c r="Q155" s="1">
        <v>778</v>
      </c>
      <c r="R155" s="1">
        <v>1291</v>
      </c>
      <c r="S155" s="1">
        <v>984</v>
      </c>
      <c r="T155" s="1">
        <v>1517</v>
      </c>
      <c r="U155" s="1">
        <v>1128</v>
      </c>
      <c r="V155" s="1">
        <v>1175</v>
      </c>
      <c r="W155" s="1">
        <v>620</v>
      </c>
      <c r="X155" s="1">
        <v>1000</v>
      </c>
      <c r="Y155" s="1">
        <v>995</v>
      </c>
      <c r="Z155" s="1">
        <v>412</v>
      </c>
      <c r="AA155" s="1">
        <v>425</v>
      </c>
      <c r="AB155" s="1">
        <v>295</v>
      </c>
      <c r="AC155" s="1">
        <v>1633</v>
      </c>
      <c r="AD155" s="1">
        <v>341</v>
      </c>
      <c r="AE155" s="1">
        <v>797</v>
      </c>
      <c r="AF155" s="1">
        <v>1315</v>
      </c>
      <c r="AG155" s="1">
        <v>595</v>
      </c>
      <c r="AH155" s="1">
        <v>18883</v>
      </c>
      <c r="AI155" s="1">
        <v>814</v>
      </c>
      <c r="AJ155" s="1">
        <v>249</v>
      </c>
      <c r="AK155" s="1">
        <v>595</v>
      </c>
      <c r="AL155" s="1">
        <v>182</v>
      </c>
      <c r="AM155" s="1">
        <v>684</v>
      </c>
      <c r="AN155" s="1">
        <v>306</v>
      </c>
      <c r="AO155" s="1">
        <v>272</v>
      </c>
      <c r="AP155" s="1">
        <v>1794</v>
      </c>
      <c r="AQ155" s="1">
        <v>380</v>
      </c>
      <c r="AR155" s="1">
        <v>2731</v>
      </c>
      <c r="AS155" s="1">
        <v>765</v>
      </c>
      <c r="AT155" s="1">
        <v>1046</v>
      </c>
      <c r="AU155" s="1">
        <v>215</v>
      </c>
      <c r="AV155" s="1">
        <v>749</v>
      </c>
      <c r="AW155" s="1">
        <v>358</v>
      </c>
      <c r="AX155" s="1">
        <v>1890</v>
      </c>
      <c r="AY155" s="1">
        <v>298</v>
      </c>
      <c r="AZ155" s="1">
        <v>183</v>
      </c>
      <c r="BA155" s="1"/>
      <c r="BB155" s="1">
        <v>366</v>
      </c>
      <c r="BC155" s="1">
        <v>271</v>
      </c>
      <c r="BD155" s="1">
        <v>196</v>
      </c>
      <c r="BE155" s="1">
        <v>120</v>
      </c>
      <c r="BF155" s="1">
        <v>354</v>
      </c>
      <c r="BG155" s="1">
        <v>91</v>
      </c>
      <c r="BH155" s="1">
        <v>386</v>
      </c>
    </row>
    <row r="156" spans="1:60" x14ac:dyDescent="0.35">
      <c r="A156" s="6">
        <v>44136</v>
      </c>
      <c r="B156" s="3">
        <f t="shared" si="2"/>
        <v>82095</v>
      </c>
      <c r="C156" s="1">
        <v>9275</v>
      </c>
      <c r="D156" s="1">
        <v>10694</v>
      </c>
      <c r="E156" s="1">
        <v>2781</v>
      </c>
      <c r="F156" s="1">
        <v>6278</v>
      </c>
      <c r="G156" s="1">
        <v>2519</v>
      </c>
      <c r="H156" s="1">
        <v>2394</v>
      </c>
      <c r="I156" s="1">
        <v>796</v>
      </c>
      <c r="J156" s="1">
        <v>1906</v>
      </c>
      <c r="K156" s="1">
        <v>1464</v>
      </c>
      <c r="L156" s="1">
        <v>1616</v>
      </c>
      <c r="M156" s="1">
        <v>1078</v>
      </c>
      <c r="N156" s="1">
        <v>629</v>
      </c>
      <c r="O156" s="1">
        <v>1057</v>
      </c>
      <c r="P156" s="1">
        <v>379</v>
      </c>
      <c r="Q156" s="1">
        <v>885</v>
      </c>
      <c r="R156" s="1">
        <v>1090</v>
      </c>
      <c r="S156" s="1">
        <v>666</v>
      </c>
      <c r="T156" s="1">
        <v>1041</v>
      </c>
      <c r="U156" s="1">
        <v>1050</v>
      </c>
      <c r="V156" s="1">
        <v>1128</v>
      </c>
      <c r="W156" s="1">
        <v>472</v>
      </c>
      <c r="X156" s="1">
        <v>878</v>
      </c>
      <c r="Y156" s="1">
        <v>826</v>
      </c>
      <c r="Z156" s="1">
        <v>330</v>
      </c>
      <c r="AA156" s="1">
        <v>393</v>
      </c>
      <c r="AB156" s="1">
        <v>200</v>
      </c>
      <c r="AC156" s="1">
        <v>693</v>
      </c>
      <c r="AD156" s="1">
        <v>298</v>
      </c>
      <c r="AE156" s="1">
        <v>586</v>
      </c>
      <c r="AF156" s="1">
        <v>1678</v>
      </c>
      <c r="AG156" s="1">
        <v>678</v>
      </c>
      <c r="AH156" s="1">
        <v>16600</v>
      </c>
      <c r="AI156" s="1">
        <v>921</v>
      </c>
      <c r="AJ156" s="1">
        <v>260</v>
      </c>
      <c r="AK156" s="1">
        <v>533</v>
      </c>
      <c r="AL156" s="1">
        <v>257</v>
      </c>
      <c r="AM156" s="1">
        <v>560</v>
      </c>
      <c r="AN156" s="1">
        <v>227</v>
      </c>
      <c r="AO156" s="1">
        <v>151</v>
      </c>
      <c r="AP156" s="1">
        <v>830</v>
      </c>
      <c r="AQ156" s="1">
        <v>333</v>
      </c>
      <c r="AR156" s="1">
        <v>445</v>
      </c>
      <c r="AS156" s="1">
        <v>627</v>
      </c>
      <c r="AT156" s="1">
        <v>1455</v>
      </c>
      <c r="AU156" s="1">
        <v>179</v>
      </c>
      <c r="AV156" s="1">
        <v>432</v>
      </c>
      <c r="AW156" s="1">
        <v>396</v>
      </c>
      <c r="AX156" s="1">
        <v>1676</v>
      </c>
      <c r="AY156" s="1">
        <v>236</v>
      </c>
      <c r="AZ156" s="1">
        <v>219</v>
      </c>
      <c r="BA156" s="1"/>
      <c r="BB156" s="1">
        <v>264</v>
      </c>
      <c r="BC156" s="1">
        <v>139</v>
      </c>
      <c r="BD156" s="1">
        <v>211</v>
      </c>
      <c r="BE156" s="1">
        <v>200</v>
      </c>
      <c r="BF156" s="1">
        <v>212</v>
      </c>
      <c r="BG156" s="1">
        <v>104</v>
      </c>
      <c r="BH156" s="1">
        <v>473</v>
      </c>
    </row>
    <row r="157" spans="1:60" x14ac:dyDescent="0.35">
      <c r="A157" s="6">
        <v>44166</v>
      </c>
      <c r="B157" s="3">
        <f t="shared" si="2"/>
        <v>69499</v>
      </c>
      <c r="C157" s="1">
        <v>7014</v>
      </c>
      <c r="D157" s="1">
        <v>9479</v>
      </c>
      <c r="E157" s="1">
        <v>2291</v>
      </c>
      <c r="F157" s="1">
        <v>4752</v>
      </c>
      <c r="G157" s="1">
        <v>1945</v>
      </c>
      <c r="H157" s="1">
        <v>2956</v>
      </c>
      <c r="I157" s="1">
        <v>821</v>
      </c>
      <c r="J157" s="1">
        <v>2050</v>
      </c>
      <c r="K157" s="1">
        <v>2124</v>
      </c>
      <c r="L157" s="1">
        <v>1341</v>
      </c>
      <c r="M157" s="1">
        <v>905</v>
      </c>
      <c r="N157" s="1">
        <v>528</v>
      </c>
      <c r="O157" s="1">
        <v>881</v>
      </c>
      <c r="P157" s="1">
        <v>949</v>
      </c>
      <c r="Q157" s="1">
        <v>641</v>
      </c>
      <c r="R157" s="1">
        <v>944</v>
      </c>
      <c r="S157" s="1">
        <v>560</v>
      </c>
      <c r="T157" s="1">
        <v>1037</v>
      </c>
      <c r="U157" s="1">
        <v>821</v>
      </c>
      <c r="V157" s="1">
        <v>865</v>
      </c>
      <c r="W157" s="1">
        <v>424</v>
      </c>
      <c r="X157" s="1">
        <v>661</v>
      </c>
      <c r="Y157" s="1">
        <v>756</v>
      </c>
      <c r="Z157" s="1">
        <v>235</v>
      </c>
      <c r="AA157" s="1">
        <v>467</v>
      </c>
      <c r="AB157" s="1">
        <v>148</v>
      </c>
      <c r="AC157" s="1">
        <v>453</v>
      </c>
      <c r="AD157" s="1">
        <v>310</v>
      </c>
      <c r="AE157" s="1">
        <v>618</v>
      </c>
      <c r="AF157" s="1">
        <v>1810</v>
      </c>
      <c r="AG157" s="1">
        <v>569</v>
      </c>
      <c r="AH157" s="1">
        <v>13059</v>
      </c>
      <c r="AI157" s="1">
        <v>349</v>
      </c>
      <c r="AJ157" s="1">
        <v>211</v>
      </c>
      <c r="AK157" s="1">
        <v>483</v>
      </c>
      <c r="AL157" s="1">
        <v>145</v>
      </c>
      <c r="AM157" s="1">
        <v>493</v>
      </c>
      <c r="AN157" s="1">
        <v>195</v>
      </c>
      <c r="AO157" s="1">
        <v>176</v>
      </c>
      <c r="AP157" s="1">
        <v>598</v>
      </c>
      <c r="AQ157" s="1">
        <v>329</v>
      </c>
      <c r="AR157" s="1">
        <v>280</v>
      </c>
      <c r="AS157" s="1">
        <v>575</v>
      </c>
      <c r="AT157" s="1">
        <v>959</v>
      </c>
      <c r="AU157" s="1">
        <v>149</v>
      </c>
      <c r="AV157" s="1">
        <v>174</v>
      </c>
      <c r="AW157" s="1">
        <v>238</v>
      </c>
      <c r="AX157" s="1">
        <v>1377</v>
      </c>
      <c r="AY157" s="1">
        <v>199</v>
      </c>
      <c r="AZ157" s="1">
        <v>155</v>
      </c>
      <c r="BA157" s="1"/>
      <c r="BB157" s="1">
        <v>233</v>
      </c>
      <c r="BC157" s="1">
        <v>93</v>
      </c>
      <c r="BD157" s="1">
        <v>117</v>
      </c>
      <c r="BE157" s="1">
        <v>368</v>
      </c>
      <c r="BF157" s="1">
        <v>321</v>
      </c>
      <c r="BG157" s="1">
        <v>141</v>
      </c>
      <c r="BH157" s="1">
        <v>530</v>
      </c>
    </row>
    <row r="158" spans="1:60" x14ac:dyDescent="0.35">
      <c r="A158" s="6">
        <v>44197</v>
      </c>
      <c r="B158" s="3">
        <f t="shared" si="2"/>
        <v>92414</v>
      </c>
      <c r="C158" s="1">
        <v>10191</v>
      </c>
      <c r="D158" s="1">
        <v>11792</v>
      </c>
      <c r="E158" s="1">
        <v>3572</v>
      </c>
      <c r="F158" s="1">
        <v>5823</v>
      </c>
      <c r="G158" s="1">
        <v>2867</v>
      </c>
      <c r="H158" s="1">
        <v>2876</v>
      </c>
      <c r="I158" s="1">
        <v>831</v>
      </c>
      <c r="J158" s="1">
        <v>2410</v>
      </c>
      <c r="K158" s="1">
        <v>1801</v>
      </c>
      <c r="L158" s="1">
        <v>1608</v>
      </c>
      <c r="M158" s="1">
        <v>1204</v>
      </c>
      <c r="N158" s="1">
        <v>725</v>
      </c>
      <c r="O158" s="1">
        <v>1368</v>
      </c>
      <c r="P158" s="1">
        <v>819</v>
      </c>
      <c r="Q158" s="1">
        <v>507</v>
      </c>
      <c r="R158" s="1">
        <v>1338</v>
      </c>
      <c r="S158" s="1">
        <v>1538</v>
      </c>
      <c r="T158" s="1">
        <v>1275</v>
      </c>
      <c r="U158" s="1">
        <v>1381</v>
      </c>
      <c r="V158" s="1">
        <v>1212</v>
      </c>
      <c r="W158" s="1">
        <v>604</v>
      </c>
      <c r="X158" s="1">
        <v>917</v>
      </c>
      <c r="Y158" s="1">
        <v>898</v>
      </c>
      <c r="Z158" s="1">
        <v>300</v>
      </c>
      <c r="AA158" s="1">
        <v>782</v>
      </c>
      <c r="AB158" s="1">
        <v>264</v>
      </c>
      <c r="AC158" s="1">
        <v>839</v>
      </c>
      <c r="AD158" s="1">
        <v>429</v>
      </c>
      <c r="AE158" s="1">
        <v>735</v>
      </c>
      <c r="AF158" s="1">
        <v>2160</v>
      </c>
      <c r="AG158" s="1">
        <v>894</v>
      </c>
      <c r="AH158" s="1">
        <v>18053</v>
      </c>
      <c r="AI158" s="1">
        <v>440</v>
      </c>
      <c r="AJ158" s="1">
        <v>248</v>
      </c>
      <c r="AK158" s="1">
        <v>843</v>
      </c>
      <c r="AL158" s="1">
        <v>213</v>
      </c>
      <c r="AM158" s="1">
        <v>639</v>
      </c>
      <c r="AN158" s="1">
        <v>378</v>
      </c>
      <c r="AO158" s="1">
        <v>209</v>
      </c>
      <c r="AP158" s="1">
        <v>690</v>
      </c>
      <c r="AQ158" s="1">
        <v>442</v>
      </c>
      <c r="AR158" s="1">
        <v>590</v>
      </c>
      <c r="AS158" s="1">
        <v>688</v>
      </c>
      <c r="AT158" s="1">
        <v>1264</v>
      </c>
      <c r="AU158" s="1">
        <v>188</v>
      </c>
      <c r="AV158" s="1">
        <v>272</v>
      </c>
      <c r="AW158" s="1">
        <v>466</v>
      </c>
      <c r="AX158" s="1">
        <v>2396</v>
      </c>
      <c r="AY158" s="1">
        <v>266</v>
      </c>
      <c r="AZ158" s="1">
        <v>169</v>
      </c>
      <c r="BA158" s="1"/>
      <c r="BB158" s="1">
        <v>298</v>
      </c>
      <c r="BC158" s="1">
        <v>178</v>
      </c>
      <c r="BD158" s="1">
        <v>185</v>
      </c>
      <c r="BE158" s="1">
        <v>278</v>
      </c>
      <c r="BF158" s="1">
        <v>504</v>
      </c>
      <c r="BG158" s="1">
        <v>117</v>
      </c>
      <c r="BH158" s="1">
        <v>372</v>
      </c>
    </row>
    <row r="159" spans="1:60" x14ac:dyDescent="0.35">
      <c r="A159" s="6">
        <v>44228</v>
      </c>
      <c r="B159" s="3">
        <f t="shared" si="2"/>
        <v>91306</v>
      </c>
      <c r="C159" s="1">
        <v>9650</v>
      </c>
      <c r="D159" s="1">
        <v>10597</v>
      </c>
      <c r="E159" s="1">
        <v>3423</v>
      </c>
      <c r="F159" s="1">
        <v>4417</v>
      </c>
      <c r="G159" s="1">
        <v>2330</v>
      </c>
      <c r="H159" s="1">
        <v>2755</v>
      </c>
      <c r="I159" s="1">
        <v>1329</v>
      </c>
      <c r="J159" s="1">
        <v>3488</v>
      </c>
      <c r="K159" s="1">
        <v>2119</v>
      </c>
      <c r="L159" s="1">
        <v>1804</v>
      </c>
      <c r="M159" s="1">
        <v>1204</v>
      </c>
      <c r="N159" s="1">
        <v>631</v>
      </c>
      <c r="O159" s="1">
        <v>1350</v>
      </c>
      <c r="P159" s="1">
        <v>600</v>
      </c>
      <c r="Q159" s="1">
        <v>595</v>
      </c>
      <c r="R159" s="1">
        <v>1302</v>
      </c>
      <c r="S159" s="1">
        <v>1387</v>
      </c>
      <c r="T159" s="1">
        <v>1501</v>
      </c>
      <c r="U159" s="1">
        <v>1464</v>
      </c>
      <c r="V159" s="1">
        <v>1202</v>
      </c>
      <c r="W159" s="1">
        <v>692</v>
      </c>
      <c r="X159" s="1">
        <v>944</v>
      </c>
      <c r="Y159" s="1">
        <v>1259</v>
      </c>
      <c r="Z159" s="1">
        <v>608</v>
      </c>
      <c r="AA159" s="1">
        <v>799</v>
      </c>
      <c r="AB159" s="1">
        <v>314</v>
      </c>
      <c r="AC159" s="1">
        <v>2047</v>
      </c>
      <c r="AD159" s="1">
        <v>330</v>
      </c>
      <c r="AE159" s="1">
        <v>846</v>
      </c>
      <c r="AF159" s="1">
        <v>2172</v>
      </c>
      <c r="AG159" s="1">
        <v>756</v>
      </c>
      <c r="AH159" s="1">
        <v>15953</v>
      </c>
      <c r="AI159" s="1">
        <v>708</v>
      </c>
      <c r="AJ159" s="1">
        <v>227</v>
      </c>
      <c r="AK159" s="1">
        <v>829</v>
      </c>
      <c r="AL159" s="1">
        <v>1105</v>
      </c>
      <c r="AM159" s="1">
        <v>768</v>
      </c>
      <c r="AN159" s="1">
        <v>443</v>
      </c>
      <c r="AO159" s="1">
        <v>149</v>
      </c>
      <c r="AP159" s="1">
        <v>772</v>
      </c>
      <c r="AQ159" s="1">
        <v>344</v>
      </c>
      <c r="AR159" s="1">
        <v>455</v>
      </c>
      <c r="AS159" s="1">
        <v>572</v>
      </c>
      <c r="AT159" s="1">
        <v>1011</v>
      </c>
      <c r="AU159" s="1">
        <v>243</v>
      </c>
      <c r="AV159" s="1">
        <v>339</v>
      </c>
      <c r="AW159" s="1">
        <v>450</v>
      </c>
      <c r="AX159" s="1">
        <v>2310</v>
      </c>
      <c r="AY159" s="1">
        <v>472</v>
      </c>
      <c r="AZ159" s="1">
        <v>241</v>
      </c>
      <c r="BA159" s="1"/>
      <c r="BB159" s="1">
        <v>271</v>
      </c>
      <c r="BC159" s="1">
        <v>264</v>
      </c>
      <c r="BD159" s="1">
        <v>232</v>
      </c>
      <c r="BE159" s="1">
        <v>431</v>
      </c>
      <c r="BF159" s="1">
        <v>402</v>
      </c>
      <c r="BG159" s="1">
        <v>105</v>
      </c>
      <c r="BH159" s="1">
        <v>241</v>
      </c>
    </row>
    <row r="160" spans="1:60" x14ac:dyDescent="0.35">
      <c r="A160" s="6">
        <v>44256</v>
      </c>
      <c r="B160" s="3">
        <f t="shared" si="2"/>
        <v>115670</v>
      </c>
      <c r="C160" s="1">
        <v>10777</v>
      </c>
      <c r="D160" s="1">
        <v>11211</v>
      </c>
      <c r="E160" s="1">
        <v>3701</v>
      </c>
      <c r="F160" s="1">
        <v>5291</v>
      </c>
      <c r="G160" s="1">
        <v>3243</v>
      </c>
      <c r="H160" s="1">
        <v>4086</v>
      </c>
      <c r="I160" s="1">
        <v>1038</v>
      </c>
      <c r="J160" s="1">
        <v>4465</v>
      </c>
      <c r="K160" s="1">
        <v>1809</v>
      </c>
      <c r="L160" s="1">
        <v>3836</v>
      </c>
      <c r="M160" s="1">
        <v>1732</v>
      </c>
      <c r="N160" s="1">
        <v>953</v>
      </c>
      <c r="O160" s="1">
        <v>1711</v>
      </c>
      <c r="P160" s="1">
        <v>519</v>
      </c>
      <c r="Q160" s="1">
        <v>694</v>
      </c>
      <c r="R160" s="1">
        <v>1486</v>
      </c>
      <c r="S160" s="1">
        <v>1725</v>
      </c>
      <c r="T160" s="1">
        <v>1870</v>
      </c>
      <c r="U160" s="1">
        <v>1375</v>
      </c>
      <c r="V160" s="1">
        <v>1281</v>
      </c>
      <c r="W160" s="1">
        <v>944</v>
      </c>
      <c r="X160" s="1">
        <v>1421</v>
      </c>
      <c r="Y160" s="1">
        <v>1170</v>
      </c>
      <c r="Z160" s="1">
        <v>499</v>
      </c>
      <c r="AA160" s="1">
        <v>1274</v>
      </c>
      <c r="AB160" s="1">
        <v>2130</v>
      </c>
      <c r="AC160" s="1">
        <v>5880</v>
      </c>
      <c r="AD160" s="1">
        <v>344</v>
      </c>
      <c r="AE160" s="1">
        <v>1130</v>
      </c>
      <c r="AF160" s="1">
        <v>3821</v>
      </c>
      <c r="AG160" s="1">
        <v>779</v>
      </c>
      <c r="AH160" s="1">
        <v>18662</v>
      </c>
      <c r="AI160" s="1">
        <v>695</v>
      </c>
      <c r="AJ160" s="1">
        <v>275</v>
      </c>
      <c r="AK160" s="1">
        <v>762</v>
      </c>
      <c r="AL160" s="1">
        <v>902</v>
      </c>
      <c r="AM160" s="1">
        <v>2461</v>
      </c>
      <c r="AN160" s="1">
        <v>411</v>
      </c>
      <c r="AO160" s="1">
        <v>146</v>
      </c>
      <c r="AP160" s="1">
        <v>1161</v>
      </c>
      <c r="AQ160" s="1">
        <v>625</v>
      </c>
      <c r="AR160" s="1">
        <v>868</v>
      </c>
      <c r="AS160" s="1">
        <v>555</v>
      </c>
      <c r="AT160" s="1">
        <v>1496</v>
      </c>
      <c r="AU160" s="1">
        <v>256</v>
      </c>
      <c r="AV160" s="1">
        <v>328</v>
      </c>
      <c r="AW160" s="1">
        <v>536</v>
      </c>
      <c r="AX160" s="1">
        <v>2617</v>
      </c>
      <c r="AY160" s="1">
        <v>511</v>
      </c>
      <c r="AZ160" s="1">
        <v>208</v>
      </c>
      <c r="BA160" s="1"/>
      <c r="BB160" s="1">
        <v>322</v>
      </c>
      <c r="BC160" s="1">
        <v>307</v>
      </c>
      <c r="BD160" s="1">
        <v>262</v>
      </c>
      <c r="BE160" s="1">
        <v>308</v>
      </c>
      <c r="BF160" s="1">
        <v>420</v>
      </c>
      <c r="BG160" s="1">
        <v>283</v>
      </c>
      <c r="BH160" s="1">
        <v>347</v>
      </c>
    </row>
    <row r="161" spans="1:60" x14ac:dyDescent="0.35">
      <c r="A161" s="6">
        <v>44287</v>
      </c>
      <c r="B161" s="3">
        <f t="shared" si="2"/>
        <v>82071</v>
      </c>
      <c r="C161" s="1">
        <v>8884</v>
      </c>
      <c r="D161" s="1">
        <v>8930</v>
      </c>
      <c r="E161" s="1">
        <v>2202</v>
      </c>
      <c r="F161" s="1">
        <v>3816</v>
      </c>
      <c r="G161" s="1">
        <v>1758</v>
      </c>
      <c r="H161" s="1">
        <v>3400</v>
      </c>
      <c r="I161" s="1">
        <v>797</v>
      </c>
      <c r="J161" s="1">
        <v>3008</v>
      </c>
      <c r="K161" s="1">
        <v>1515</v>
      </c>
      <c r="L161" s="1">
        <v>2324</v>
      </c>
      <c r="M161" s="1">
        <v>1453</v>
      </c>
      <c r="N161" s="1">
        <v>475</v>
      </c>
      <c r="O161" s="1">
        <v>1180</v>
      </c>
      <c r="P161" s="1">
        <v>394</v>
      </c>
      <c r="Q161" s="1">
        <v>885</v>
      </c>
      <c r="R161" s="1">
        <v>1211</v>
      </c>
      <c r="S161" s="1">
        <v>1258</v>
      </c>
      <c r="T161" s="1">
        <v>1560</v>
      </c>
      <c r="U161" s="1">
        <v>921</v>
      </c>
      <c r="V161" s="1">
        <v>699</v>
      </c>
      <c r="W161" s="1">
        <v>845</v>
      </c>
      <c r="X161" s="1">
        <v>798</v>
      </c>
      <c r="Y161" s="1">
        <v>964</v>
      </c>
      <c r="Z161" s="1">
        <v>300</v>
      </c>
      <c r="AA161" s="1">
        <v>958</v>
      </c>
      <c r="AB161" s="1">
        <v>507</v>
      </c>
      <c r="AC161" s="1">
        <v>1866</v>
      </c>
      <c r="AD161" s="1">
        <v>252</v>
      </c>
      <c r="AE161" s="1">
        <v>856</v>
      </c>
      <c r="AF161" s="1">
        <v>2075</v>
      </c>
      <c r="AG161" s="1">
        <v>607</v>
      </c>
      <c r="AH161" s="1">
        <v>14594</v>
      </c>
      <c r="AI161" s="1">
        <v>337</v>
      </c>
      <c r="AJ161" s="1">
        <v>147</v>
      </c>
      <c r="AK161" s="1">
        <v>650</v>
      </c>
      <c r="AL161" s="1">
        <v>338</v>
      </c>
      <c r="AM161" s="1">
        <v>991</v>
      </c>
      <c r="AN161" s="1">
        <v>771</v>
      </c>
      <c r="AO161" s="1">
        <v>204</v>
      </c>
      <c r="AP161" s="1">
        <v>737</v>
      </c>
      <c r="AQ161" s="1">
        <v>413</v>
      </c>
      <c r="AR161" s="1">
        <v>361</v>
      </c>
      <c r="AS161" s="1">
        <v>936</v>
      </c>
      <c r="AT161" s="1">
        <v>1208</v>
      </c>
      <c r="AU161" s="1">
        <v>249</v>
      </c>
      <c r="AV161" s="1">
        <v>296</v>
      </c>
      <c r="AW161" s="1">
        <v>493</v>
      </c>
      <c r="AX161" s="1">
        <v>1864</v>
      </c>
      <c r="AY161" s="1">
        <v>440</v>
      </c>
      <c r="AZ161" s="1">
        <v>344</v>
      </c>
      <c r="BA161" s="1"/>
      <c r="BB161" s="1">
        <v>253</v>
      </c>
      <c r="BC161" s="1">
        <v>213</v>
      </c>
      <c r="BD161" s="1">
        <v>188</v>
      </c>
      <c r="BE161" s="1">
        <v>177</v>
      </c>
      <c r="BF161" s="1">
        <v>371</v>
      </c>
      <c r="BG161" s="1">
        <v>97</v>
      </c>
      <c r="BH161" s="1">
        <v>402</v>
      </c>
    </row>
    <row r="162" spans="1:60" x14ac:dyDescent="0.35">
      <c r="A162" s="6">
        <v>44317</v>
      </c>
      <c r="B162" s="3">
        <f t="shared" si="2"/>
        <v>88505</v>
      </c>
      <c r="C162" s="1">
        <v>10020</v>
      </c>
      <c r="D162" s="1">
        <v>8796</v>
      </c>
      <c r="E162" s="1">
        <v>1978</v>
      </c>
      <c r="F162" s="1">
        <v>4731</v>
      </c>
      <c r="G162" s="1">
        <v>1819</v>
      </c>
      <c r="H162" s="1">
        <v>3848</v>
      </c>
      <c r="I162" s="1">
        <v>646</v>
      </c>
      <c r="J162" s="1">
        <v>3022</v>
      </c>
      <c r="K162" s="1">
        <v>1904</v>
      </c>
      <c r="L162" s="1">
        <v>2058</v>
      </c>
      <c r="M162" s="1">
        <v>2131</v>
      </c>
      <c r="N162" s="1">
        <v>552</v>
      </c>
      <c r="O162" s="1">
        <v>1541</v>
      </c>
      <c r="P162" s="1">
        <v>294</v>
      </c>
      <c r="Q162" s="1">
        <v>530</v>
      </c>
      <c r="R162" s="1">
        <v>1046</v>
      </c>
      <c r="S162" s="1">
        <v>1055</v>
      </c>
      <c r="T162" s="1">
        <v>2006</v>
      </c>
      <c r="U162" s="1">
        <v>1096</v>
      </c>
      <c r="V162" s="1">
        <v>908</v>
      </c>
      <c r="W162" s="1">
        <v>730</v>
      </c>
      <c r="X162" s="1">
        <v>1079</v>
      </c>
      <c r="Y162" s="1">
        <v>887</v>
      </c>
      <c r="Z162" s="1">
        <v>283</v>
      </c>
      <c r="AA162" s="1">
        <v>1203</v>
      </c>
      <c r="AB162" s="1">
        <v>438</v>
      </c>
      <c r="AC162" s="1">
        <v>5013</v>
      </c>
      <c r="AD162" s="1">
        <v>208</v>
      </c>
      <c r="AE162" s="1">
        <v>913</v>
      </c>
      <c r="AF162" s="1">
        <v>2189</v>
      </c>
      <c r="AG162" s="1">
        <v>593</v>
      </c>
      <c r="AH162" s="1">
        <v>13839</v>
      </c>
      <c r="AI162" s="1">
        <v>322</v>
      </c>
      <c r="AJ162" s="1">
        <v>191</v>
      </c>
      <c r="AK162" s="1">
        <v>753</v>
      </c>
      <c r="AL162" s="1">
        <v>177</v>
      </c>
      <c r="AM162" s="1">
        <v>1043</v>
      </c>
      <c r="AN162" s="1">
        <v>787</v>
      </c>
      <c r="AO162" s="1">
        <v>171</v>
      </c>
      <c r="AP162" s="1">
        <v>779</v>
      </c>
      <c r="AQ162" s="1">
        <v>377</v>
      </c>
      <c r="AR162" s="1">
        <v>469</v>
      </c>
      <c r="AS162" s="1">
        <v>522</v>
      </c>
      <c r="AT162" s="1">
        <v>1976</v>
      </c>
      <c r="AU162" s="1">
        <v>214</v>
      </c>
      <c r="AV162" s="1">
        <v>246</v>
      </c>
      <c r="AW162" s="1">
        <v>384</v>
      </c>
      <c r="AX162" s="1">
        <v>1885</v>
      </c>
      <c r="AY162" s="1">
        <v>463</v>
      </c>
      <c r="AZ162" s="1">
        <v>390</v>
      </c>
      <c r="BA162" s="1"/>
      <c r="BB162" s="1">
        <v>246</v>
      </c>
      <c r="BC162" s="1">
        <v>269</v>
      </c>
      <c r="BD162" s="1">
        <v>179</v>
      </c>
      <c r="BE162" s="1">
        <v>115</v>
      </c>
      <c r="BF162" s="1">
        <v>278</v>
      </c>
      <c r="BG162" s="1">
        <v>116</v>
      </c>
      <c r="BH162" s="1">
        <v>356</v>
      </c>
    </row>
    <row r="163" spans="1:60" x14ac:dyDescent="0.35">
      <c r="A163" s="6">
        <v>44348</v>
      </c>
      <c r="B163" s="3">
        <f t="shared" si="2"/>
        <v>89658</v>
      </c>
      <c r="C163" s="1">
        <v>9835</v>
      </c>
      <c r="D163" s="1">
        <v>7733</v>
      </c>
      <c r="E163" s="1">
        <v>1934</v>
      </c>
      <c r="F163" s="1">
        <v>4338</v>
      </c>
      <c r="G163" s="1">
        <v>1573</v>
      </c>
      <c r="H163" s="1">
        <v>2324</v>
      </c>
      <c r="I163" s="1">
        <v>751</v>
      </c>
      <c r="J163" s="1">
        <v>10869</v>
      </c>
      <c r="K163" s="1">
        <v>2082</v>
      </c>
      <c r="L163" s="1">
        <v>2093</v>
      </c>
      <c r="M163" s="1">
        <v>2089</v>
      </c>
      <c r="N163" s="1">
        <v>637</v>
      </c>
      <c r="O163" s="1">
        <v>1421</v>
      </c>
      <c r="P163" s="1">
        <v>507</v>
      </c>
      <c r="Q163" s="1">
        <v>492</v>
      </c>
      <c r="R163" s="1">
        <v>1218</v>
      </c>
      <c r="S163" s="1">
        <v>1194</v>
      </c>
      <c r="T163" s="1">
        <v>1612</v>
      </c>
      <c r="U163" s="1">
        <v>1076</v>
      </c>
      <c r="V163" s="1">
        <v>617</v>
      </c>
      <c r="W163" s="1">
        <v>988</v>
      </c>
      <c r="X163" s="1">
        <v>958</v>
      </c>
      <c r="Y163" s="1">
        <v>686</v>
      </c>
      <c r="Z163" s="1">
        <v>436</v>
      </c>
      <c r="AA163" s="1">
        <v>1117</v>
      </c>
      <c r="AB163" s="1">
        <v>1175</v>
      </c>
      <c r="AC163" s="1">
        <v>2439</v>
      </c>
      <c r="AD163" s="1">
        <v>238</v>
      </c>
      <c r="AE163" s="1">
        <v>751</v>
      </c>
      <c r="AF163" s="1">
        <v>1694</v>
      </c>
      <c r="AG163" s="1">
        <v>625</v>
      </c>
      <c r="AH163" s="1">
        <v>13313</v>
      </c>
      <c r="AI163" s="1">
        <v>482</v>
      </c>
      <c r="AJ163" s="1">
        <v>198</v>
      </c>
      <c r="AK163" s="1">
        <v>505</v>
      </c>
      <c r="AL163" s="1">
        <v>266</v>
      </c>
      <c r="AM163" s="1">
        <v>1509</v>
      </c>
      <c r="AN163" s="1">
        <v>455</v>
      </c>
      <c r="AO163" s="1">
        <v>121</v>
      </c>
      <c r="AP163" s="1">
        <v>641</v>
      </c>
      <c r="AQ163" s="1">
        <v>420</v>
      </c>
      <c r="AR163" s="1">
        <v>849</v>
      </c>
      <c r="AS163" s="1">
        <v>728</v>
      </c>
      <c r="AT163" s="1">
        <v>1439</v>
      </c>
      <c r="AU163" s="1">
        <v>347</v>
      </c>
      <c r="AV163" s="1">
        <v>226</v>
      </c>
      <c r="AW163" s="1">
        <v>348</v>
      </c>
      <c r="AX163" s="1">
        <v>1499</v>
      </c>
      <c r="AY163" s="1">
        <v>411</v>
      </c>
      <c r="AZ163" s="1">
        <v>399</v>
      </c>
      <c r="BA163" s="1"/>
      <c r="BB163" s="1">
        <v>200</v>
      </c>
      <c r="BC163" s="1">
        <v>238</v>
      </c>
      <c r="BD163" s="1">
        <v>208</v>
      </c>
      <c r="BE163" s="1">
        <v>157</v>
      </c>
      <c r="BF163" s="1">
        <v>331</v>
      </c>
      <c r="BG163" s="1">
        <v>66</v>
      </c>
      <c r="BH163" s="1">
        <v>322</v>
      </c>
    </row>
    <row r="164" spans="1:60" x14ac:dyDescent="0.35">
      <c r="A164" s="6">
        <v>44378</v>
      </c>
      <c r="B164" s="3">
        <f t="shared" si="2"/>
        <v>86487</v>
      </c>
      <c r="C164" s="1">
        <v>11677</v>
      </c>
      <c r="D164" s="1">
        <v>8732</v>
      </c>
      <c r="E164" s="1">
        <v>2494</v>
      </c>
      <c r="F164" s="1">
        <v>4504</v>
      </c>
      <c r="G164" s="1">
        <v>2263</v>
      </c>
      <c r="H164" s="1">
        <v>2712</v>
      </c>
      <c r="I164" s="1">
        <v>878</v>
      </c>
      <c r="J164" s="1">
        <v>2756</v>
      </c>
      <c r="K164" s="1">
        <v>2613</v>
      </c>
      <c r="L164" s="1">
        <v>2279</v>
      </c>
      <c r="M164" s="1">
        <v>1300</v>
      </c>
      <c r="N164" s="1">
        <v>482</v>
      </c>
      <c r="O164" s="1">
        <v>1323</v>
      </c>
      <c r="P164" s="1">
        <v>442</v>
      </c>
      <c r="Q164" s="1">
        <v>665</v>
      </c>
      <c r="R164" s="1">
        <v>1221</v>
      </c>
      <c r="S164" s="1">
        <v>1330</v>
      </c>
      <c r="T164" s="1">
        <v>1800</v>
      </c>
      <c r="U164" s="1">
        <v>1339</v>
      </c>
      <c r="V164" s="1">
        <v>804</v>
      </c>
      <c r="W164" s="1">
        <v>1038</v>
      </c>
      <c r="X164" s="1">
        <v>1179</v>
      </c>
      <c r="Y164" s="1">
        <v>1112</v>
      </c>
      <c r="Z164" s="1">
        <v>568</v>
      </c>
      <c r="AA164" s="1">
        <v>1121</v>
      </c>
      <c r="AB164" s="1">
        <v>586</v>
      </c>
      <c r="AC164" s="1">
        <v>1327</v>
      </c>
      <c r="AD164" s="1">
        <v>367</v>
      </c>
      <c r="AE164" s="1">
        <v>754</v>
      </c>
      <c r="AF164" s="1">
        <v>1983</v>
      </c>
      <c r="AG164" s="1">
        <v>944</v>
      </c>
      <c r="AH164" s="1">
        <v>12241</v>
      </c>
      <c r="AI164" s="1">
        <v>418</v>
      </c>
      <c r="AJ164" s="1">
        <v>181</v>
      </c>
      <c r="AK164" s="1">
        <v>654</v>
      </c>
      <c r="AL164" s="1">
        <v>320</v>
      </c>
      <c r="AM164" s="1">
        <v>1101</v>
      </c>
      <c r="AN164" s="1">
        <v>521</v>
      </c>
      <c r="AO164" s="1">
        <v>154</v>
      </c>
      <c r="AP164" s="1">
        <v>808</v>
      </c>
      <c r="AQ164" s="1">
        <v>547</v>
      </c>
      <c r="AR164" s="1">
        <v>1188</v>
      </c>
      <c r="AS164" s="1">
        <v>692</v>
      </c>
      <c r="AT164" s="1">
        <v>1231</v>
      </c>
      <c r="AU164" s="1">
        <v>263</v>
      </c>
      <c r="AV164" s="1">
        <v>314</v>
      </c>
      <c r="AW164" s="1">
        <v>442</v>
      </c>
      <c r="AX164" s="1">
        <v>1860</v>
      </c>
      <c r="AY164" s="1">
        <v>554</v>
      </c>
      <c r="AZ164" s="1">
        <v>405</v>
      </c>
      <c r="BA164" s="1"/>
      <c r="BB164" s="1">
        <v>236</v>
      </c>
      <c r="BC164" s="1">
        <v>403</v>
      </c>
      <c r="BD164" s="1">
        <v>225</v>
      </c>
      <c r="BE164" s="1">
        <v>208</v>
      </c>
      <c r="BF164" s="1">
        <v>406</v>
      </c>
      <c r="BG164" s="1">
        <v>91</v>
      </c>
      <c r="BH164" s="1">
        <v>426</v>
      </c>
    </row>
    <row r="165" spans="1:60" x14ac:dyDescent="0.35">
      <c r="A165" s="6">
        <v>44409</v>
      </c>
      <c r="B165" s="3">
        <f t="shared" si="2"/>
        <v>84861</v>
      </c>
      <c r="C165" s="1">
        <v>13066</v>
      </c>
      <c r="D165" s="1">
        <v>8149</v>
      </c>
      <c r="E165" s="1">
        <v>2225</v>
      </c>
      <c r="F165" s="1">
        <v>4420</v>
      </c>
      <c r="G165" s="1">
        <v>2246</v>
      </c>
      <c r="H165" s="1">
        <v>2205</v>
      </c>
      <c r="I165" s="1">
        <v>715</v>
      </c>
      <c r="J165" s="1">
        <v>2832</v>
      </c>
      <c r="K165" s="1">
        <v>2189</v>
      </c>
      <c r="L165" s="1">
        <v>2047</v>
      </c>
      <c r="M165" s="1">
        <v>1018</v>
      </c>
      <c r="N165" s="1">
        <v>475</v>
      </c>
      <c r="O165" s="1">
        <v>1060</v>
      </c>
      <c r="P165" s="1">
        <v>531</v>
      </c>
      <c r="Q165" s="1">
        <v>606</v>
      </c>
      <c r="R165" s="1">
        <v>1084</v>
      </c>
      <c r="S165" s="1">
        <v>1081</v>
      </c>
      <c r="T165" s="1">
        <v>2090</v>
      </c>
      <c r="U165" s="1">
        <v>1316</v>
      </c>
      <c r="V165" s="1">
        <v>525</v>
      </c>
      <c r="W165" s="1">
        <v>823</v>
      </c>
      <c r="X165" s="1">
        <v>1016</v>
      </c>
      <c r="Y165" s="1">
        <v>1119</v>
      </c>
      <c r="Z165" s="1">
        <v>376</v>
      </c>
      <c r="AA165" s="1">
        <v>1287</v>
      </c>
      <c r="AB165" s="1">
        <v>416</v>
      </c>
      <c r="AC165" s="1">
        <v>1102</v>
      </c>
      <c r="AD165" s="1">
        <v>236</v>
      </c>
      <c r="AE165" s="1">
        <v>787</v>
      </c>
      <c r="AF165" s="1">
        <v>1798</v>
      </c>
      <c r="AG165" s="1">
        <v>724</v>
      </c>
      <c r="AH165" s="1">
        <v>15013</v>
      </c>
      <c r="AI165" s="1">
        <v>574</v>
      </c>
      <c r="AJ165" s="1">
        <v>369</v>
      </c>
      <c r="AK165" s="1">
        <v>710</v>
      </c>
      <c r="AL165" s="1">
        <v>303</v>
      </c>
      <c r="AM165" s="1">
        <v>991</v>
      </c>
      <c r="AN165" s="1">
        <v>341</v>
      </c>
      <c r="AO165" s="1">
        <v>161</v>
      </c>
      <c r="AP165" s="1">
        <v>534</v>
      </c>
      <c r="AQ165" s="1">
        <v>420</v>
      </c>
      <c r="AR165" s="1">
        <v>569</v>
      </c>
      <c r="AS165" s="1">
        <v>544</v>
      </c>
      <c r="AT165" s="1">
        <v>1065</v>
      </c>
      <c r="AU165" s="1">
        <v>293</v>
      </c>
      <c r="AV165" s="1">
        <v>237</v>
      </c>
      <c r="AW165" s="1">
        <v>287</v>
      </c>
      <c r="AX165" s="1">
        <v>1658</v>
      </c>
      <c r="AY165" s="1">
        <v>837</v>
      </c>
      <c r="AZ165" s="1">
        <v>391</v>
      </c>
      <c r="BA165" s="1"/>
      <c r="BB165" s="1">
        <v>318</v>
      </c>
      <c r="BC165" s="1">
        <v>225</v>
      </c>
      <c r="BD165" s="1">
        <v>151</v>
      </c>
      <c r="BE165" s="1">
        <v>131</v>
      </c>
      <c r="BF165" s="1">
        <v>319</v>
      </c>
      <c r="BG165" s="1">
        <v>89</v>
      </c>
      <c r="BH165" s="1">
        <v>363</v>
      </c>
    </row>
    <row r="166" spans="1:60" x14ac:dyDescent="0.35">
      <c r="A166" s="6">
        <v>44440</v>
      </c>
      <c r="B166" s="3">
        <f t="shared" si="2"/>
        <v>75181</v>
      </c>
      <c r="C166" s="1">
        <v>9806</v>
      </c>
      <c r="D166" s="1">
        <v>6567</v>
      </c>
      <c r="E166" s="1">
        <v>2242</v>
      </c>
      <c r="F166" s="1">
        <v>3455</v>
      </c>
      <c r="G166" s="1">
        <v>1789</v>
      </c>
      <c r="H166" s="1">
        <v>1953</v>
      </c>
      <c r="I166" s="1">
        <v>870</v>
      </c>
      <c r="J166" s="1">
        <v>2835</v>
      </c>
      <c r="K166" s="1">
        <v>1940</v>
      </c>
      <c r="L166" s="1">
        <v>2034</v>
      </c>
      <c r="M166" s="1">
        <v>803</v>
      </c>
      <c r="N166" s="1">
        <v>481</v>
      </c>
      <c r="O166" s="1">
        <v>1199</v>
      </c>
      <c r="P166" s="1">
        <v>339</v>
      </c>
      <c r="Q166" s="1">
        <v>548</v>
      </c>
      <c r="R166" s="1">
        <v>1054</v>
      </c>
      <c r="S166" s="1">
        <v>1149</v>
      </c>
      <c r="T166" s="1">
        <v>1996</v>
      </c>
      <c r="U166" s="1">
        <v>1155</v>
      </c>
      <c r="V166" s="1">
        <v>490</v>
      </c>
      <c r="W166" s="1">
        <v>861</v>
      </c>
      <c r="X166" s="1">
        <v>842</v>
      </c>
      <c r="Y166" s="1">
        <v>1240</v>
      </c>
      <c r="Z166" s="1">
        <v>382</v>
      </c>
      <c r="AA166" s="1">
        <v>1026</v>
      </c>
      <c r="AB166" s="1">
        <v>656</v>
      </c>
      <c r="AC166" s="1">
        <v>968</v>
      </c>
      <c r="AD166" s="1">
        <v>199</v>
      </c>
      <c r="AE166" s="1">
        <v>791</v>
      </c>
      <c r="AF166" s="1">
        <v>1604</v>
      </c>
      <c r="AG166" s="1">
        <v>700</v>
      </c>
      <c r="AH166" s="1">
        <v>13142</v>
      </c>
      <c r="AI166" s="1">
        <v>444</v>
      </c>
      <c r="AJ166" s="1">
        <v>206</v>
      </c>
      <c r="AK166" s="1">
        <v>667</v>
      </c>
      <c r="AL166" s="1">
        <v>565</v>
      </c>
      <c r="AM166" s="1">
        <v>1424</v>
      </c>
      <c r="AN166" s="1">
        <v>279</v>
      </c>
      <c r="AO166" s="1">
        <v>143</v>
      </c>
      <c r="AP166" s="1">
        <v>532</v>
      </c>
      <c r="AQ166" s="1">
        <v>313</v>
      </c>
      <c r="AR166" s="1">
        <v>433</v>
      </c>
      <c r="AS166" s="1">
        <v>826</v>
      </c>
      <c r="AT166" s="1">
        <v>816</v>
      </c>
      <c r="AU166" s="1">
        <v>412</v>
      </c>
      <c r="AV166" s="1">
        <v>177</v>
      </c>
      <c r="AW166" s="1">
        <v>358</v>
      </c>
      <c r="AX166" s="1">
        <v>1555</v>
      </c>
      <c r="AY166" s="1">
        <v>521</v>
      </c>
      <c r="AZ166" s="1">
        <v>394</v>
      </c>
      <c r="BA166" s="1"/>
      <c r="BB166" s="1">
        <v>352</v>
      </c>
      <c r="BC166" s="1">
        <v>289</v>
      </c>
      <c r="BD166" s="1">
        <v>130</v>
      </c>
      <c r="BE166" s="1">
        <v>143</v>
      </c>
      <c r="BF166" s="1">
        <v>269</v>
      </c>
      <c r="BG166" s="1">
        <v>68</v>
      </c>
      <c r="BH166" s="1">
        <v>404</v>
      </c>
    </row>
    <row r="167" spans="1:60" x14ac:dyDescent="0.35">
      <c r="A167" s="6">
        <v>44470</v>
      </c>
      <c r="B167" s="3">
        <f t="shared" si="2"/>
        <v>73407</v>
      </c>
      <c r="C167" s="1">
        <v>8788</v>
      </c>
      <c r="D167" s="1">
        <v>6276</v>
      </c>
      <c r="E167" s="1">
        <v>2257</v>
      </c>
      <c r="F167" s="1">
        <v>3574</v>
      </c>
      <c r="G167" s="1">
        <v>1642</v>
      </c>
      <c r="H167" s="1">
        <v>2221</v>
      </c>
      <c r="I167" s="1">
        <v>701</v>
      </c>
      <c r="J167" s="1">
        <v>2598</v>
      </c>
      <c r="K167" s="1">
        <v>2312</v>
      </c>
      <c r="L167" s="1">
        <v>2383</v>
      </c>
      <c r="M167" s="1">
        <v>993</v>
      </c>
      <c r="N167" s="1">
        <v>538</v>
      </c>
      <c r="O167" s="1">
        <v>1466</v>
      </c>
      <c r="P167" s="1">
        <v>355</v>
      </c>
      <c r="Q167" s="1">
        <v>1033</v>
      </c>
      <c r="R167" s="1">
        <v>876</v>
      </c>
      <c r="S167" s="1">
        <v>985</v>
      </c>
      <c r="T167" s="1">
        <v>1527</v>
      </c>
      <c r="U167" s="1">
        <v>1629</v>
      </c>
      <c r="V167" s="1">
        <v>587</v>
      </c>
      <c r="W167" s="1">
        <v>958</v>
      </c>
      <c r="X167" s="1">
        <v>1009</v>
      </c>
      <c r="Y167" s="1">
        <v>1159</v>
      </c>
      <c r="Z167" s="1">
        <v>458</v>
      </c>
      <c r="AA167" s="1">
        <v>830</v>
      </c>
      <c r="AB167" s="1">
        <v>441</v>
      </c>
      <c r="AC167" s="1">
        <v>909</v>
      </c>
      <c r="AD167" s="1">
        <v>244</v>
      </c>
      <c r="AE167" s="1">
        <v>695</v>
      </c>
      <c r="AF167" s="1">
        <v>1576</v>
      </c>
      <c r="AG167" s="1">
        <v>558</v>
      </c>
      <c r="AH167" s="1">
        <v>11977</v>
      </c>
      <c r="AI167" s="1">
        <v>308</v>
      </c>
      <c r="AJ167" s="1">
        <v>226</v>
      </c>
      <c r="AK167" s="1">
        <v>740</v>
      </c>
      <c r="AL167" s="1">
        <v>413</v>
      </c>
      <c r="AM167" s="1">
        <v>1289</v>
      </c>
      <c r="AN167" s="1">
        <v>288</v>
      </c>
      <c r="AO167" s="1">
        <v>205</v>
      </c>
      <c r="AP167" s="1">
        <v>623</v>
      </c>
      <c r="AQ167" s="1">
        <v>329</v>
      </c>
      <c r="AR167" s="1">
        <v>403</v>
      </c>
      <c r="AS167" s="1">
        <v>731</v>
      </c>
      <c r="AT167" s="1">
        <v>1003</v>
      </c>
      <c r="AU167" s="1">
        <v>254</v>
      </c>
      <c r="AV167" s="1">
        <v>223</v>
      </c>
      <c r="AW167" s="1">
        <v>476</v>
      </c>
      <c r="AX167" s="1">
        <v>1398</v>
      </c>
      <c r="AY167" s="1">
        <v>375</v>
      </c>
      <c r="AZ167" s="1">
        <v>568</v>
      </c>
      <c r="BA167" s="1"/>
      <c r="BB167" s="1">
        <v>328</v>
      </c>
      <c r="BC167" s="1">
        <v>277</v>
      </c>
      <c r="BD167" s="1">
        <v>146</v>
      </c>
      <c r="BE167" s="1">
        <v>96</v>
      </c>
      <c r="BF167" s="1">
        <v>295</v>
      </c>
      <c r="BG167" s="1">
        <v>95</v>
      </c>
      <c r="BH167" s="1">
        <v>425</v>
      </c>
    </row>
    <row r="168" spans="1:60" x14ac:dyDescent="0.35">
      <c r="A168" s="6">
        <v>44501</v>
      </c>
      <c r="B168" s="3">
        <f t="shared" si="2"/>
        <v>71722</v>
      </c>
      <c r="C168" s="1">
        <v>8419</v>
      </c>
      <c r="D168" s="1">
        <v>7629</v>
      </c>
      <c r="E168" s="1">
        <v>1922</v>
      </c>
      <c r="F168" s="1">
        <v>3416</v>
      </c>
      <c r="G168" s="1">
        <v>1670</v>
      </c>
      <c r="H168" s="1">
        <v>1930</v>
      </c>
      <c r="I168" s="1">
        <v>659</v>
      </c>
      <c r="J168" s="1">
        <v>2364</v>
      </c>
      <c r="K168" s="1">
        <v>2142</v>
      </c>
      <c r="L168" s="1">
        <v>3889</v>
      </c>
      <c r="M168" s="1">
        <v>1070</v>
      </c>
      <c r="N168" s="1">
        <v>570</v>
      </c>
      <c r="O168" s="1">
        <v>983</v>
      </c>
      <c r="P168" s="1">
        <v>458</v>
      </c>
      <c r="Q168" s="1">
        <v>784</v>
      </c>
      <c r="R168" s="1">
        <v>928</v>
      </c>
      <c r="S168" s="1">
        <v>951</v>
      </c>
      <c r="T168" s="1">
        <v>1810</v>
      </c>
      <c r="U168" s="1">
        <v>843</v>
      </c>
      <c r="V168" s="1">
        <v>512</v>
      </c>
      <c r="W168" s="1">
        <v>800</v>
      </c>
      <c r="X168" s="1">
        <v>1004</v>
      </c>
      <c r="Y168" s="1">
        <v>1053</v>
      </c>
      <c r="Z168" s="1">
        <v>361</v>
      </c>
      <c r="AA168" s="1">
        <v>997</v>
      </c>
      <c r="AB168" s="1">
        <v>501</v>
      </c>
      <c r="AC168" s="1">
        <v>1088</v>
      </c>
      <c r="AD168" s="1">
        <v>264</v>
      </c>
      <c r="AE168" s="1">
        <v>718</v>
      </c>
      <c r="AF168" s="1">
        <v>1226</v>
      </c>
      <c r="AG168" s="1">
        <v>750</v>
      </c>
      <c r="AH168" s="1">
        <v>10579</v>
      </c>
      <c r="AI168" s="1">
        <v>354</v>
      </c>
      <c r="AJ168" s="1">
        <v>248</v>
      </c>
      <c r="AK168" s="1">
        <v>533</v>
      </c>
      <c r="AL168" s="1">
        <v>477</v>
      </c>
      <c r="AM168" s="1">
        <v>920</v>
      </c>
      <c r="AN168" s="1">
        <v>288</v>
      </c>
      <c r="AO168" s="1">
        <v>280</v>
      </c>
      <c r="AP168" s="1">
        <v>447</v>
      </c>
      <c r="AQ168" s="1">
        <v>300</v>
      </c>
      <c r="AR168" s="1">
        <v>363</v>
      </c>
      <c r="AS168" s="1">
        <v>751</v>
      </c>
      <c r="AT168" s="1">
        <v>851</v>
      </c>
      <c r="AU168" s="1">
        <v>229</v>
      </c>
      <c r="AV168" s="1">
        <v>347</v>
      </c>
      <c r="AW168" s="1">
        <v>437</v>
      </c>
      <c r="AX168" s="1">
        <v>1738</v>
      </c>
      <c r="AY168" s="1">
        <v>499</v>
      </c>
      <c r="AZ168" s="1">
        <v>370</v>
      </c>
      <c r="BA168" s="1"/>
      <c r="BB168" s="1">
        <v>226</v>
      </c>
      <c r="BC168" s="1">
        <v>314</v>
      </c>
      <c r="BD168" s="1">
        <v>111</v>
      </c>
      <c r="BE168" s="1">
        <v>103</v>
      </c>
      <c r="BF168" s="1">
        <v>214</v>
      </c>
      <c r="BG168" s="1">
        <v>64</v>
      </c>
      <c r="BH168" s="1">
        <v>258</v>
      </c>
    </row>
    <row r="169" spans="1:60" x14ac:dyDescent="0.35">
      <c r="A169" s="6">
        <v>44531</v>
      </c>
      <c r="B169" s="3">
        <f>SUM(C169:BA169)</f>
        <v>68966</v>
      </c>
      <c r="C169" s="1">
        <v>8796</v>
      </c>
      <c r="D169" s="1">
        <v>8505</v>
      </c>
      <c r="E169" s="1">
        <v>2668</v>
      </c>
      <c r="F169" s="1">
        <v>4149</v>
      </c>
      <c r="G169" s="1">
        <v>1948</v>
      </c>
      <c r="H169" s="1">
        <v>2033</v>
      </c>
      <c r="I169" s="1">
        <v>736</v>
      </c>
      <c r="J169" s="1">
        <v>3101</v>
      </c>
      <c r="K169" s="1">
        <v>2937</v>
      </c>
      <c r="L169" s="1">
        <v>4253</v>
      </c>
      <c r="M169" s="1">
        <v>1184</v>
      </c>
      <c r="N169" s="1">
        <v>619</v>
      </c>
      <c r="O169" s="1">
        <v>1590</v>
      </c>
      <c r="P169" s="1">
        <v>440</v>
      </c>
      <c r="Q169" s="1">
        <v>940</v>
      </c>
      <c r="R169" s="1">
        <v>1030</v>
      </c>
      <c r="S169" s="1">
        <v>906</v>
      </c>
      <c r="T169" s="1">
        <v>1703</v>
      </c>
      <c r="U169" s="1">
        <v>812</v>
      </c>
      <c r="V169" s="1">
        <v>552</v>
      </c>
      <c r="W169" s="1">
        <v>905</v>
      </c>
      <c r="X169" s="1">
        <v>1009</v>
      </c>
      <c r="Y169" s="1">
        <v>1224</v>
      </c>
      <c r="Z169" s="1">
        <v>606</v>
      </c>
      <c r="AA169" s="1">
        <v>1181</v>
      </c>
      <c r="AB169" s="1">
        <v>548</v>
      </c>
      <c r="AC169" s="1">
        <v>989</v>
      </c>
      <c r="AD169" s="1">
        <v>241</v>
      </c>
      <c r="AE169" s="1">
        <v>712</v>
      </c>
      <c r="AF169" s="1">
        <v>1413</v>
      </c>
      <c r="AG169" s="1">
        <v>833</v>
      </c>
      <c r="AH169" s="1">
        <v>313</v>
      </c>
      <c r="AI169" s="1">
        <v>437</v>
      </c>
      <c r="AJ169" s="1">
        <v>261</v>
      </c>
      <c r="AK169" s="1">
        <v>697</v>
      </c>
      <c r="AL169" s="1">
        <v>319</v>
      </c>
      <c r="AM169" s="1">
        <v>1026</v>
      </c>
      <c r="AN169" s="1">
        <v>480</v>
      </c>
      <c r="AO169" s="1">
        <v>155</v>
      </c>
      <c r="AP169" s="1">
        <v>492</v>
      </c>
      <c r="AQ169" s="1">
        <v>273</v>
      </c>
      <c r="AR169" s="1">
        <v>405</v>
      </c>
      <c r="AS169" s="1">
        <v>802</v>
      </c>
      <c r="AT169" s="1">
        <v>921</v>
      </c>
      <c r="AU169" s="1">
        <v>353</v>
      </c>
      <c r="AV169" s="1">
        <v>392</v>
      </c>
      <c r="AW169" s="1">
        <v>398</v>
      </c>
      <c r="AX169" s="1">
        <v>1596</v>
      </c>
      <c r="AY169" s="1">
        <v>564</v>
      </c>
      <c r="AZ169" s="1">
        <v>519</v>
      </c>
      <c r="BA169" s="1"/>
      <c r="BB169" s="1">
        <v>274</v>
      </c>
      <c r="BC169" s="1">
        <v>268</v>
      </c>
      <c r="BD169" s="1">
        <v>130</v>
      </c>
      <c r="BE169" s="1">
        <v>132</v>
      </c>
      <c r="BF169" s="1">
        <v>462</v>
      </c>
      <c r="BG169" s="1">
        <v>100</v>
      </c>
      <c r="BH169" s="1">
        <v>289</v>
      </c>
    </row>
    <row r="170" spans="1:60" ht="15" thickBot="1" x14ac:dyDescent="0.4"/>
    <row r="171" spans="1:60" ht="15" thickBot="1" x14ac:dyDescent="0.4">
      <c r="A171" s="13" t="s">
        <v>66</v>
      </c>
      <c r="B171" s="14">
        <f>SUM(B2:B170)</f>
        <v>4705494</v>
      </c>
      <c r="C171" s="14">
        <f>SUM(C2:C170)</f>
        <v>984254</v>
      </c>
      <c r="D171" s="14">
        <f t="shared" ref="D171:K171" si="3">SUM(D2:D170)</f>
        <v>657477</v>
      </c>
      <c r="E171" s="14">
        <f t="shared" si="3"/>
        <v>343925</v>
      </c>
      <c r="F171" s="14">
        <f t="shared" si="3"/>
        <v>282768</v>
      </c>
      <c r="G171" s="14">
        <f t="shared" si="3"/>
        <v>131120</v>
      </c>
      <c r="H171" s="14">
        <f t="shared" si="3"/>
        <v>127369</v>
      </c>
      <c r="I171" s="14">
        <f t="shared" si="3"/>
        <v>87751</v>
      </c>
      <c r="J171" s="14">
        <f t="shared" si="3"/>
        <v>90370</v>
      </c>
      <c r="K171" s="14">
        <f t="shared" si="3"/>
        <v>112072</v>
      </c>
      <c r="L171" s="14">
        <f>SUM(L2:L169)</f>
        <v>46634</v>
      </c>
      <c r="M171" s="14">
        <f t="shared" ref="M171:O171" si="4">SUM(M2:M170)</f>
        <v>61069</v>
      </c>
      <c r="N171" s="14">
        <f t="shared" si="4"/>
        <v>20745</v>
      </c>
      <c r="O171" s="14">
        <f t="shared" si="4"/>
        <v>53428</v>
      </c>
      <c r="P171" s="14">
        <f>SUM(P2:P169)</f>
        <v>27366</v>
      </c>
      <c r="Q171" s="14">
        <f t="shared" ref="Q171:AC171" si="5">SUM(Q2:Q170)</f>
        <v>52716</v>
      </c>
      <c r="R171" s="14">
        <f t="shared" si="5"/>
        <v>61582</v>
      </c>
      <c r="S171" s="14">
        <f t="shared" si="5"/>
        <v>49563</v>
      </c>
      <c r="T171" s="14">
        <f t="shared" si="5"/>
        <v>63768</v>
      </c>
      <c r="U171" s="14">
        <f t="shared" si="5"/>
        <v>82044</v>
      </c>
      <c r="V171" s="14">
        <f t="shared" si="5"/>
        <v>67050</v>
      </c>
      <c r="W171" s="14">
        <f t="shared" si="5"/>
        <v>40027</v>
      </c>
      <c r="X171" s="14">
        <f t="shared" si="5"/>
        <v>28371</v>
      </c>
      <c r="Y171" s="14">
        <f t="shared" si="5"/>
        <v>95603</v>
      </c>
      <c r="Z171" s="14">
        <f t="shared" si="5"/>
        <v>26276</v>
      </c>
      <c r="AA171" s="14">
        <f t="shared" si="5"/>
        <v>31850</v>
      </c>
      <c r="AB171" s="14">
        <f t="shared" si="5"/>
        <v>18138</v>
      </c>
      <c r="AC171" s="14">
        <f t="shared" si="5"/>
        <v>66993</v>
      </c>
      <c r="AD171" s="14">
        <f>SUM(AD2:AD169)</f>
        <v>20802</v>
      </c>
      <c r="AE171" s="14">
        <f t="shared" ref="AE171:AZ171" si="6">SUM(AE2:AE170)</f>
        <v>43914</v>
      </c>
      <c r="AF171" s="14">
        <f t="shared" si="6"/>
        <v>75626</v>
      </c>
      <c r="AG171" s="14">
        <f t="shared" si="6"/>
        <v>44737</v>
      </c>
      <c r="AH171" s="14">
        <f t="shared" si="6"/>
        <v>245526</v>
      </c>
      <c r="AI171" s="14">
        <f t="shared" si="6"/>
        <v>19683</v>
      </c>
      <c r="AJ171" s="14">
        <f t="shared" si="6"/>
        <v>18920</v>
      </c>
      <c r="AK171" s="14">
        <f t="shared" si="6"/>
        <v>19475</v>
      </c>
      <c r="AL171" s="14">
        <f t="shared" si="6"/>
        <v>17117</v>
      </c>
      <c r="AM171" s="14">
        <f t="shared" si="6"/>
        <v>63980</v>
      </c>
      <c r="AN171" s="14">
        <f t="shared" si="6"/>
        <v>16900</v>
      </c>
      <c r="AO171" s="14">
        <f t="shared" si="6"/>
        <v>14049</v>
      </c>
      <c r="AP171" s="14">
        <f t="shared" si="6"/>
        <v>27817</v>
      </c>
      <c r="AQ171" s="14">
        <f t="shared" si="6"/>
        <v>23753</v>
      </c>
      <c r="AR171" s="14">
        <f t="shared" si="6"/>
        <v>18520</v>
      </c>
      <c r="AS171" s="14">
        <f t="shared" si="6"/>
        <v>38200</v>
      </c>
      <c r="AT171" s="14">
        <f t="shared" si="6"/>
        <v>72988</v>
      </c>
      <c r="AU171" s="14">
        <f t="shared" si="6"/>
        <v>13534</v>
      </c>
      <c r="AV171" s="14">
        <f t="shared" si="6"/>
        <v>19401</v>
      </c>
      <c r="AW171" s="14">
        <f t="shared" si="6"/>
        <v>23853</v>
      </c>
      <c r="AX171" s="14">
        <f t="shared" si="6"/>
        <v>112957</v>
      </c>
      <c r="AY171" s="14">
        <f t="shared" si="6"/>
        <v>23813</v>
      </c>
      <c r="AZ171" s="14">
        <f t="shared" si="6"/>
        <v>19600</v>
      </c>
      <c r="BA171" s="14"/>
      <c r="BB171" s="14">
        <f t="shared" ref="BB171:BH171" si="7">SUM(BB2:BB170)</f>
        <v>12097</v>
      </c>
      <c r="BC171" s="14">
        <f t="shared" si="7"/>
        <v>14574</v>
      </c>
      <c r="BD171" s="14">
        <f t="shared" si="7"/>
        <v>8693</v>
      </c>
      <c r="BE171" s="14">
        <f t="shared" si="7"/>
        <v>5590</v>
      </c>
      <c r="BF171" s="14">
        <f t="shared" si="7"/>
        <v>11643</v>
      </c>
      <c r="BG171" s="14">
        <f t="shared" si="7"/>
        <v>7432</v>
      </c>
      <c r="BH171" s="15">
        <f t="shared" si="7"/>
        <v>11581</v>
      </c>
    </row>
    <row r="173" spans="1:60" x14ac:dyDescent="0.35">
      <c r="A173" s="5" t="s">
        <v>246</v>
      </c>
      <c r="B173" s="4" t="s">
        <v>247</v>
      </c>
    </row>
    <row r="174" spans="1:60" x14ac:dyDescent="0.35">
      <c r="A174" s="5">
        <v>2008</v>
      </c>
      <c r="B174" s="4">
        <f>SUM(B2:B13)</f>
        <v>30386</v>
      </c>
    </row>
    <row r="175" spans="1:60" x14ac:dyDescent="0.35">
      <c r="A175" s="5">
        <v>2009</v>
      </c>
      <c r="B175" s="4">
        <f>SUM(B14:B25)</f>
        <v>46383</v>
      </c>
    </row>
    <row r="176" spans="1:60" x14ac:dyDescent="0.35">
      <c r="A176" s="5">
        <v>2010</v>
      </c>
      <c r="B176" s="4">
        <f>SUM(B26:B37)</f>
        <v>9490</v>
      </c>
    </row>
    <row r="177" spans="1:2" x14ac:dyDescent="0.35">
      <c r="A177" s="5">
        <v>2011</v>
      </c>
      <c r="B177" s="4">
        <f>SUM(B38:B49)</f>
        <v>19184</v>
      </c>
    </row>
    <row r="178" spans="1:2" x14ac:dyDescent="0.35">
      <c r="A178" s="5">
        <v>2012</v>
      </c>
      <c r="B178" s="4">
        <f>SUM(B50:B61)</f>
        <v>40845</v>
      </c>
    </row>
    <row r="179" spans="1:2" x14ac:dyDescent="0.35">
      <c r="A179" s="5">
        <v>2013</v>
      </c>
      <c r="B179" s="4">
        <f>SUM(B62:B73)</f>
        <v>160023</v>
      </c>
    </row>
    <row r="180" spans="1:2" x14ac:dyDescent="0.35">
      <c r="A180" s="5">
        <v>2014</v>
      </c>
      <c r="B180" s="4">
        <f>SUM(B74:B85)</f>
        <v>163442</v>
      </c>
    </row>
    <row r="181" spans="1:2" x14ac:dyDescent="0.35">
      <c r="A181" s="5">
        <v>2015</v>
      </c>
      <c r="B181" s="4">
        <f>SUM(B86:B97)</f>
        <v>248683</v>
      </c>
    </row>
    <row r="182" spans="1:2" x14ac:dyDescent="0.35">
      <c r="A182" s="5">
        <v>2016</v>
      </c>
      <c r="B182" s="4">
        <f>SUM(B98:B109)</f>
        <v>305162</v>
      </c>
    </row>
    <row r="183" spans="1:2" x14ac:dyDescent="0.35">
      <c r="A183" s="5">
        <v>2017</v>
      </c>
      <c r="B183" s="4">
        <f>SUM(B110:B121)</f>
        <v>455965</v>
      </c>
    </row>
    <row r="184" spans="1:2" x14ac:dyDescent="0.35">
      <c r="A184" s="5">
        <v>2018</v>
      </c>
      <c r="B184" s="4">
        <f>SUM(B122:B133)</f>
        <v>605679</v>
      </c>
    </row>
    <row r="185" spans="1:2" x14ac:dyDescent="0.35">
      <c r="A185" s="5">
        <v>2019</v>
      </c>
      <c r="B185" s="4">
        <f>SUM(B134:B145)</f>
        <v>789570</v>
      </c>
    </row>
    <row r="186" spans="1:2" x14ac:dyDescent="0.35">
      <c r="A186" s="5">
        <v>2020</v>
      </c>
      <c r="B186" s="4">
        <f>SUM(B146:B157)</f>
        <v>810434</v>
      </c>
    </row>
    <row r="187" spans="1:2" x14ac:dyDescent="0.35">
      <c r="A187" s="5">
        <v>2021</v>
      </c>
      <c r="B187" s="4">
        <f>SUM(B158:B169)</f>
        <v>1020248</v>
      </c>
    </row>
    <row r="189" spans="1:2" x14ac:dyDescent="0.35">
      <c r="A189" s="5" t="s">
        <v>248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19B0-3EC0-4182-9C49-E98CCF345C5E}">
  <dimension ref="A1:J209"/>
  <sheetViews>
    <sheetView workbookViewId="0">
      <pane ySplit="1" topLeftCell="A2" activePane="bottomLeft" state="frozen"/>
      <selection pane="bottomLeft" activeCell="J185" sqref="J185"/>
    </sheetView>
  </sheetViews>
  <sheetFormatPr baseColWidth="10" defaultRowHeight="14.5" x14ac:dyDescent="0.35"/>
  <cols>
    <col min="1" max="1" width="47.36328125" bestFit="1" customWidth="1"/>
    <col min="2" max="2" width="12.1796875" customWidth="1"/>
    <col min="3" max="3" width="13.54296875" customWidth="1"/>
  </cols>
  <sheetData>
    <row r="1" spans="1:10" x14ac:dyDescent="0.35">
      <c r="A1" t="s">
        <v>8</v>
      </c>
      <c r="B1" s="7" t="s">
        <v>96</v>
      </c>
      <c r="C1" t="s">
        <v>1</v>
      </c>
      <c r="D1" t="s">
        <v>5</v>
      </c>
      <c r="E1" t="s">
        <v>94</v>
      </c>
      <c r="F1" t="s">
        <v>3</v>
      </c>
      <c r="G1" t="s">
        <v>4</v>
      </c>
      <c r="H1" t="s">
        <v>97</v>
      </c>
      <c r="I1" t="s">
        <v>98</v>
      </c>
      <c r="J1" t="s">
        <v>95</v>
      </c>
    </row>
    <row r="2" spans="1:10" x14ac:dyDescent="0.35">
      <c r="A2" s="10" t="s">
        <v>124</v>
      </c>
      <c r="B2" s="7">
        <v>0.63</v>
      </c>
      <c r="C2">
        <v>164</v>
      </c>
      <c r="D2">
        <v>15</v>
      </c>
      <c r="E2">
        <v>3</v>
      </c>
      <c r="F2" s="9">
        <f t="shared" ref="F2:F33" si="0">G2-C2-D2-E2</f>
        <v>15</v>
      </c>
      <c r="G2">
        <v>197</v>
      </c>
      <c r="H2">
        <v>159</v>
      </c>
      <c r="I2" s="9">
        <f>Tabelle1[[#This Row],[Gesamt ]]-Tabelle1[[#This Row],[Aktueller Job]]</f>
        <v>38</v>
      </c>
    </row>
    <row r="3" spans="1:10" x14ac:dyDescent="0.35">
      <c r="A3" s="10" t="s">
        <v>125</v>
      </c>
      <c r="B3" s="7">
        <v>0.69</v>
      </c>
      <c r="C3">
        <v>36</v>
      </c>
      <c r="D3">
        <v>10</v>
      </c>
      <c r="E3">
        <v>2</v>
      </c>
      <c r="F3" s="9">
        <f t="shared" si="0"/>
        <v>86</v>
      </c>
      <c r="G3">
        <v>134</v>
      </c>
      <c r="H3">
        <v>71</v>
      </c>
      <c r="I3" s="9">
        <f>Tabelle1[[#This Row],[Gesamt ]]-Tabelle1[[#This Row],[Aktueller Job]]</f>
        <v>63</v>
      </c>
    </row>
    <row r="4" spans="1:10" x14ac:dyDescent="0.35">
      <c r="A4" s="10" t="s">
        <v>180</v>
      </c>
      <c r="B4" s="7">
        <v>0.44</v>
      </c>
      <c r="C4">
        <v>18</v>
      </c>
      <c r="D4">
        <v>12</v>
      </c>
      <c r="E4">
        <v>0</v>
      </c>
      <c r="F4" s="9">
        <f t="shared" si="0"/>
        <v>2</v>
      </c>
      <c r="G4">
        <v>32</v>
      </c>
      <c r="H4">
        <v>5</v>
      </c>
      <c r="I4" s="9">
        <f>Tabelle1[[#This Row],[Gesamt ]]-Tabelle1[[#This Row],[Aktueller Job]]</f>
        <v>27</v>
      </c>
    </row>
    <row r="5" spans="1:10" x14ac:dyDescent="0.35">
      <c r="A5" t="s">
        <v>25</v>
      </c>
      <c r="B5" s="7">
        <v>0.79</v>
      </c>
      <c r="C5">
        <v>66</v>
      </c>
      <c r="D5">
        <v>13</v>
      </c>
      <c r="E5">
        <v>5</v>
      </c>
      <c r="F5">
        <f t="shared" si="0"/>
        <v>4</v>
      </c>
      <c r="G5">
        <v>88</v>
      </c>
      <c r="H5">
        <v>79</v>
      </c>
      <c r="I5">
        <f>Tabelle1[[#This Row],[Gesamt ]]-Tabelle1[[#This Row],[Aktueller Job]]</f>
        <v>9</v>
      </c>
    </row>
    <row r="6" spans="1:10" x14ac:dyDescent="0.35">
      <c r="A6" s="10" t="s">
        <v>106</v>
      </c>
      <c r="B6" s="7">
        <v>0.57999999999999996</v>
      </c>
      <c r="C6">
        <v>16</v>
      </c>
      <c r="D6">
        <v>5</v>
      </c>
      <c r="E6">
        <v>0</v>
      </c>
      <c r="F6" s="9">
        <f t="shared" si="0"/>
        <v>7</v>
      </c>
      <c r="G6">
        <v>28</v>
      </c>
      <c r="H6">
        <v>22</v>
      </c>
      <c r="I6" s="9">
        <f>Tabelle1[[#This Row],[Gesamt ]]-Tabelle1[[#This Row],[Aktueller Job]]</f>
        <v>6</v>
      </c>
    </row>
    <row r="7" spans="1:10" x14ac:dyDescent="0.35">
      <c r="A7" t="s">
        <v>29</v>
      </c>
      <c r="B7" s="7">
        <v>0.46</v>
      </c>
      <c r="C7">
        <v>59</v>
      </c>
      <c r="D7">
        <v>20</v>
      </c>
      <c r="E7">
        <v>3</v>
      </c>
      <c r="F7">
        <f t="shared" si="0"/>
        <v>6</v>
      </c>
      <c r="G7">
        <v>88</v>
      </c>
      <c r="H7">
        <v>85</v>
      </c>
      <c r="I7">
        <f>Tabelle1[[#This Row],[Gesamt ]]-Tabelle1[[#This Row],[Aktueller Job]]</f>
        <v>3</v>
      </c>
    </row>
    <row r="8" spans="1:10" x14ac:dyDescent="0.35">
      <c r="A8" t="s">
        <v>23</v>
      </c>
      <c r="B8" s="7">
        <v>0.84</v>
      </c>
      <c r="C8">
        <v>92</v>
      </c>
      <c r="D8">
        <v>16</v>
      </c>
      <c r="E8">
        <v>9</v>
      </c>
      <c r="F8">
        <f t="shared" si="0"/>
        <v>8</v>
      </c>
      <c r="G8">
        <v>125</v>
      </c>
      <c r="H8">
        <v>111</v>
      </c>
      <c r="I8">
        <f>Tabelle1[[#This Row],[Gesamt ]]-Tabelle1[[#This Row],[Aktueller Job]]</f>
        <v>14</v>
      </c>
    </row>
    <row r="9" spans="1:10" x14ac:dyDescent="0.35">
      <c r="A9" s="10" t="s">
        <v>166</v>
      </c>
      <c r="B9" s="7">
        <v>0.83</v>
      </c>
      <c r="C9">
        <v>23</v>
      </c>
      <c r="D9">
        <v>2</v>
      </c>
      <c r="E9">
        <v>0</v>
      </c>
      <c r="F9" s="9">
        <f t="shared" si="0"/>
        <v>4</v>
      </c>
      <c r="G9">
        <v>29</v>
      </c>
      <c r="H9">
        <v>4</v>
      </c>
      <c r="I9" s="9">
        <f>Tabelle1[[#This Row],[Gesamt ]]-Tabelle1[[#This Row],[Aktueller Job]]</f>
        <v>25</v>
      </c>
    </row>
    <row r="10" spans="1:10" x14ac:dyDescent="0.35">
      <c r="A10" t="s">
        <v>19</v>
      </c>
      <c r="B10" s="7">
        <v>0.66</v>
      </c>
      <c r="C10">
        <v>133</v>
      </c>
      <c r="D10">
        <v>21</v>
      </c>
      <c r="E10">
        <v>2</v>
      </c>
      <c r="F10">
        <f t="shared" si="0"/>
        <v>6</v>
      </c>
      <c r="G10">
        <v>162</v>
      </c>
      <c r="H10">
        <v>156</v>
      </c>
      <c r="I10">
        <f>Tabelle1[[#This Row],[Gesamt ]]-Tabelle1[[#This Row],[Aktueller Job]]</f>
        <v>6</v>
      </c>
    </row>
    <row r="11" spans="1:10" x14ac:dyDescent="0.35">
      <c r="A11" s="10" t="s">
        <v>119</v>
      </c>
      <c r="B11" s="7">
        <v>0.74</v>
      </c>
      <c r="C11">
        <v>19</v>
      </c>
      <c r="D11">
        <v>0</v>
      </c>
      <c r="E11">
        <v>0</v>
      </c>
      <c r="F11" s="9">
        <f t="shared" si="0"/>
        <v>2</v>
      </c>
      <c r="G11">
        <v>21</v>
      </c>
      <c r="H11">
        <v>16</v>
      </c>
      <c r="I11" s="9">
        <f>Tabelle1[[#This Row],[Gesamt ]]-Tabelle1[[#This Row],[Aktueller Job]]</f>
        <v>5</v>
      </c>
    </row>
    <row r="12" spans="1:10" x14ac:dyDescent="0.35">
      <c r="A12" s="10" t="s">
        <v>233</v>
      </c>
      <c r="B12" s="7">
        <v>0.76</v>
      </c>
      <c r="C12">
        <v>15</v>
      </c>
      <c r="D12">
        <v>3</v>
      </c>
      <c r="E12">
        <v>0</v>
      </c>
      <c r="F12" s="9">
        <f t="shared" si="0"/>
        <v>4</v>
      </c>
      <c r="G12">
        <v>22</v>
      </c>
      <c r="H12">
        <v>18</v>
      </c>
      <c r="I12" s="9">
        <f>Tabelle1[[#This Row],[Gesamt ]]-Tabelle1[[#This Row],[Aktueller Job]]</f>
        <v>4</v>
      </c>
    </row>
    <row r="13" spans="1:10" x14ac:dyDescent="0.35">
      <c r="A13" s="10" t="s">
        <v>128</v>
      </c>
      <c r="B13" s="7">
        <v>0.56999999999999995</v>
      </c>
      <c r="C13">
        <v>65</v>
      </c>
      <c r="D13">
        <v>15</v>
      </c>
      <c r="E13">
        <v>2</v>
      </c>
      <c r="F13" s="9">
        <f t="shared" si="0"/>
        <v>3</v>
      </c>
      <c r="G13">
        <v>85</v>
      </c>
      <c r="H13">
        <v>65</v>
      </c>
      <c r="I13" s="9">
        <f>Tabelle1[[#This Row],[Gesamt ]]-Tabelle1[[#This Row],[Aktueller Job]]</f>
        <v>20</v>
      </c>
    </row>
    <row r="14" spans="1:10" x14ac:dyDescent="0.35">
      <c r="A14" s="10" t="s">
        <v>161</v>
      </c>
      <c r="B14" s="7">
        <v>0.64</v>
      </c>
      <c r="C14">
        <v>25</v>
      </c>
      <c r="D14">
        <v>3</v>
      </c>
      <c r="E14">
        <v>4</v>
      </c>
      <c r="F14" s="9">
        <f t="shared" si="0"/>
        <v>3</v>
      </c>
      <c r="G14">
        <v>35</v>
      </c>
      <c r="H14">
        <v>29</v>
      </c>
      <c r="I14" s="9">
        <f>Tabelle1[[#This Row],[Gesamt ]]-Tabelle1[[#This Row],[Aktueller Job]]</f>
        <v>6</v>
      </c>
    </row>
    <row r="15" spans="1:10" x14ac:dyDescent="0.35">
      <c r="A15" s="10" t="s">
        <v>175</v>
      </c>
      <c r="B15" s="7">
        <v>0.56999999999999995</v>
      </c>
      <c r="C15">
        <v>17</v>
      </c>
      <c r="D15">
        <v>3</v>
      </c>
      <c r="E15">
        <v>1</v>
      </c>
      <c r="F15" s="9">
        <f t="shared" si="0"/>
        <v>7</v>
      </c>
      <c r="G15">
        <v>28</v>
      </c>
      <c r="H15">
        <v>20</v>
      </c>
      <c r="I15" s="9">
        <f>Tabelle1[[#This Row],[Gesamt ]]-Tabelle1[[#This Row],[Aktueller Job]]</f>
        <v>8</v>
      </c>
    </row>
    <row r="16" spans="1:10" x14ac:dyDescent="0.35">
      <c r="A16" s="10" t="s">
        <v>203</v>
      </c>
      <c r="B16" s="7">
        <v>0.72</v>
      </c>
      <c r="C16">
        <v>16</v>
      </c>
      <c r="D16">
        <v>3</v>
      </c>
      <c r="E16">
        <v>1</v>
      </c>
      <c r="F16" s="9">
        <f t="shared" si="0"/>
        <v>1</v>
      </c>
      <c r="G16">
        <v>21</v>
      </c>
      <c r="H16">
        <v>18</v>
      </c>
      <c r="I16" s="9">
        <f>Tabelle1[[#This Row],[Gesamt ]]-Tabelle1[[#This Row],[Aktueller Job]]</f>
        <v>3</v>
      </c>
    </row>
    <row r="17" spans="1:9" x14ac:dyDescent="0.35">
      <c r="A17" s="10" t="s">
        <v>149</v>
      </c>
      <c r="B17" s="7">
        <v>0.61</v>
      </c>
      <c r="C17">
        <v>36</v>
      </c>
      <c r="D17">
        <v>7</v>
      </c>
      <c r="E17">
        <v>1</v>
      </c>
      <c r="F17" s="9">
        <f t="shared" si="0"/>
        <v>3</v>
      </c>
      <c r="G17">
        <v>47</v>
      </c>
      <c r="H17">
        <v>40</v>
      </c>
      <c r="I17" s="9">
        <f>Tabelle1[[#This Row],[Gesamt ]]-Tabelle1[[#This Row],[Aktueller Job]]</f>
        <v>7</v>
      </c>
    </row>
    <row r="18" spans="1:9" x14ac:dyDescent="0.35">
      <c r="A18" s="10" t="s">
        <v>179</v>
      </c>
      <c r="B18" s="7">
        <v>0.73</v>
      </c>
      <c r="C18">
        <v>25</v>
      </c>
      <c r="D18">
        <v>5</v>
      </c>
      <c r="E18">
        <v>0</v>
      </c>
      <c r="F18" s="9">
        <f t="shared" si="0"/>
        <v>1</v>
      </c>
      <c r="G18">
        <v>31</v>
      </c>
      <c r="H18">
        <v>25</v>
      </c>
      <c r="I18" s="9">
        <f>Tabelle1[[#This Row],[Gesamt ]]-Tabelle1[[#This Row],[Aktueller Job]]</f>
        <v>6</v>
      </c>
    </row>
    <row r="19" spans="1:9" x14ac:dyDescent="0.35">
      <c r="A19" s="10" t="s">
        <v>209</v>
      </c>
      <c r="B19" s="7">
        <v>0.86</v>
      </c>
      <c r="C19">
        <v>15</v>
      </c>
      <c r="D19">
        <v>4</v>
      </c>
      <c r="E19">
        <v>0</v>
      </c>
      <c r="F19" s="9">
        <f t="shared" si="0"/>
        <v>4</v>
      </c>
      <c r="G19">
        <v>23</v>
      </c>
      <c r="H19">
        <v>19</v>
      </c>
      <c r="I19" s="9">
        <f>Tabelle1[[#This Row],[Gesamt ]]-Tabelle1[[#This Row],[Aktueller Job]]</f>
        <v>4</v>
      </c>
    </row>
    <row r="20" spans="1:9" x14ac:dyDescent="0.35">
      <c r="A20" t="s">
        <v>38</v>
      </c>
      <c r="B20" s="7">
        <v>0.71</v>
      </c>
      <c r="C20">
        <v>53</v>
      </c>
      <c r="D20">
        <v>11</v>
      </c>
      <c r="E20">
        <v>2</v>
      </c>
      <c r="F20">
        <f t="shared" si="0"/>
        <v>4</v>
      </c>
      <c r="G20">
        <v>70</v>
      </c>
      <c r="H20">
        <v>62</v>
      </c>
      <c r="I20">
        <f>Tabelle1[[#This Row],[Gesamt ]]-Tabelle1[[#This Row],[Aktueller Job]]</f>
        <v>8</v>
      </c>
    </row>
    <row r="21" spans="1:9" x14ac:dyDescent="0.35">
      <c r="A21" s="10" t="s">
        <v>109</v>
      </c>
      <c r="B21" s="7">
        <v>0.83</v>
      </c>
      <c r="C21">
        <v>18</v>
      </c>
      <c r="D21">
        <v>7</v>
      </c>
      <c r="E21">
        <v>4</v>
      </c>
      <c r="F21" s="9">
        <f t="shared" si="0"/>
        <v>1</v>
      </c>
      <c r="G21">
        <v>30</v>
      </c>
      <c r="H21">
        <v>26</v>
      </c>
      <c r="I21" s="9">
        <f>Tabelle1[[#This Row],[Gesamt ]]-Tabelle1[[#This Row],[Aktueller Job]]</f>
        <v>4</v>
      </c>
    </row>
    <row r="22" spans="1:9" x14ac:dyDescent="0.35">
      <c r="A22" s="10" t="s">
        <v>110</v>
      </c>
      <c r="B22" s="7">
        <v>0.92</v>
      </c>
      <c r="C22">
        <v>20</v>
      </c>
      <c r="D22">
        <v>6</v>
      </c>
      <c r="E22">
        <v>0</v>
      </c>
      <c r="F22" s="9">
        <f t="shared" si="0"/>
        <v>2</v>
      </c>
      <c r="G22">
        <v>28</v>
      </c>
      <c r="H22">
        <v>25</v>
      </c>
      <c r="I22" s="9">
        <f>Tabelle1[[#This Row],[Gesamt ]]-Tabelle1[[#This Row],[Aktueller Job]]</f>
        <v>3</v>
      </c>
    </row>
    <row r="23" spans="1:9" x14ac:dyDescent="0.35">
      <c r="A23" t="s">
        <v>6</v>
      </c>
      <c r="B23" s="7">
        <v>0.73</v>
      </c>
      <c r="C23">
        <v>1006</v>
      </c>
      <c r="D23">
        <v>154</v>
      </c>
      <c r="E23">
        <v>24</v>
      </c>
      <c r="F23">
        <f t="shared" si="0"/>
        <v>103</v>
      </c>
      <c r="G23">
        <v>1287</v>
      </c>
      <c r="H23">
        <v>1028</v>
      </c>
      <c r="I23">
        <f>Tabelle1[[#This Row],[Gesamt ]]-Tabelle1[[#This Row],[Aktueller Job]]</f>
        <v>259</v>
      </c>
    </row>
    <row r="24" spans="1:9" x14ac:dyDescent="0.35">
      <c r="A24" t="s">
        <v>103</v>
      </c>
      <c r="B24" s="7">
        <v>0.76</v>
      </c>
      <c r="C24">
        <v>24</v>
      </c>
      <c r="D24">
        <v>2</v>
      </c>
      <c r="E24">
        <v>1</v>
      </c>
      <c r="F24">
        <f t="shared" si="0"/>
        <v>2</v>
      </c>
      <c r="G24">
        <v>29</v>
      </c>
      <c r="H24">
        <v>29</v>
      </c>
      <c r="I24" s="9">
        <f>Tabelle1[[#This Row],[Gesamt ]]-Tabelle1[[#This Row],[Aktueller Job]]</f>
        <v>0</v>
      </c>
    </row>
    <row r="25" spans="1:9" x14ac:dyDescent="0.35">
      <c r="A25" t="s">
        <v>56</v>
      </c>
      <c r="B25" s="7">
        <v>0.61</v>
      </c>
      <c r="C25">
        <v>27</v>
      </c>
      <c r="D25">
        <v>1</v>
      </c>
      <c r="E25">
        <v>0</v>
      </c>
      <c r="F25">
        <f t="shared" si="0"/>
        <v>0</v>
      </c>
      <c r="G25">
        <v>28</v>
      </c>
      <c r="H25">
        <v>23</v>
      </c>
      <c r="I25">
        <f>Tabelle1[[#This Row],[Gesamt ]]-Tabelle1[[#This Row],[Aktueller Job]]</f>
        <v>5</v>
      </c>
    </row>
    <row r="26" spans="1:9" x14ac:dyDescent="0.35">
      <c r="A26" t="s">
        <v>45</v>
      </c>
      <c r="B26" s="7">
        <v>0.5</v>
      </c>
      <c r="C26">
        <v>41</v>
      </c>
      <c r="D26">
        <v>6</v>
      </c>
      <c r="E26">
        <v>2</v>
      </c>
      <c r="F26">
        <f t="shared" si="0"/>
        <v>1</v>
      </c>
      <c r="G26">
        <v>50</v>
      </c>
      <c r="H26">
        <v>33</v>
      </c>
      <c r="I26">
        <f>Tabelle1[[#This Row],[Gesamt ]]-Tabelle1[[#This Row],[Aktueller Job]]</f>
        <v>17</v>
      </c>
    </row>
    <row r="27" spans="1:9" x14ac:dyDescent="0.35">
      <c r="A27" s="10" t="s">
        <v>174</v>
      </c>
      <c r="B27" s="7">
        <v>0.5</v>
      </c>
      <c r="C27">
        <v>24</v>
      </c>
      <c r="D27">
        <v>3</v>
      </c>
      <c r="E27">
        <v>0</v>
      </c>
      <c r="F27" s="9">
        <f t="shared" si="0"/>
        <v>2</v>
      </c>
      <c r="G27">
        <v>29</v>
      </c>
      <c r="H27">
        <v>20</v>
      </c>
      <c r="I27" s="9">
        <f>Tabelle1[[#This Row],[Gesamt ]]-Tabelle1[[#This Row],[Aktueller Job]]</f>
        <v>9</v>
      </c>
    </row>
    <row r="28" spans="1:9" x14ac:dyDescent="0.35">
      <c r="A28" t="s">
        <v>13</v>
      </c>
      <c r="B28" s="7">
        <v>0.57999999999999996</v>
      </c>
      <c r="C28">
        <v>207</v>
      </c>
      <c r="D28">
        <v>17</v>
      </c>
      <c r="E28">
        <v>10</v>
      </c>
      <c r="F28">
        <f t="shared" si="0"/>
        <v>17</v>
      </c>
      <c r="G28">
        <v>251</v>
      </c>
      <c r="H28">
        <v>193</v>
      </c>
      <c r="I28">
        <f>Tabelle1[[#This Row],[Gesamt ]]-Tabelle1[[#This Row],[Aktueller Job]]</f>
        <v>58</v>
      </c>
    </row>
    <row r="29" spans="1:9" x14ac:dyDescent="0.35">
      <c r="A29" t="s">
        <v>26</v>
      </c>
      <c r="B29" s="7">
        <v>0.86</v>
      </c>
      <c r="C29">
        <v>76</v>
      </c>
      <c r="D29">
        <v>6</v>
      </c>
      <c r="E29">
        <v>2</v>
      </c>
      <c r="F29">
        <f t="shared" si="0"/>
        <v>5</v>
      </c>
      <c r="G29">
        <v>89</v>
      </c>
      <c r="H29">
        <v>83</v>
      </c>
      <c r="I29">
        <f>Tabelle1[[#This Row],[Gesamt ]]-Tabelle1[[#This Row],[Aktueller Job]]</f>
        <v>6</v>
      </c>
    </row>
    <row r="30" spans="1:9" x14ac:dyDescent="0.35">
      <c r="A30" s="10" t="s">
        <v>206</v>
      </c>
      <c r="B30" s="7">
        <v>0.86</v>
      </c>
      <c r="C30">
        <v>21</v>
      </c>
      <c r="D30">
        <v>2</v>
      </c>
      <c r="E30">
        <v>0</v>
      </c>
      <c r="F30" s="9">
        <f t="shared" si="0"/>
        <v>0</v>
      </c>
      <c r="G30">
        <v>23</v>
      </c>
      <c r="H30">
        <v>21</v>
      </c>
      <c r="I30" s="9">
        <f>Tabelle1[[#This Row],[Gesamt ]]-Tabelle1[[#This Row],[Aktueller Job]]</f>
        <v>2</v>
      </c>
    </row>
    <row r="31" spans="1:9" x14ac:dyDescent="0.35">
      <c r="A31" s="10" t="s">
        <v>201</v>
      </c>
      <c r="B31" s="7">
        <v>0.59</v>
      </c>
      <c r="C31">
        <v>17</v>
      </c>
      <c r="D31">
        <v>2</v>
      </c>
      <c r="E31">
        <v>0</v>
      </c>
      <c r="F31" s="9">
        <f t="shared" si="0"/>
        <v>3</v>
      </c>
      <c r="G31">
        <v>22</v>
      </c>
      <c r="H31">
        <v>20</v>
      </c>
      <c r="I31" s="9">
        <f>Tabelle1[[#This Row],[Gesamt ]]-Tabelle1[[#This Row],[Aktueller Job]]</f>
        <v>2</v>
      </c>
    </row>
    <row r="32" spans="1:9" x14ac:dyDescent="0.35">
      <c r="A32" s="10" t="s">
        <v>213</v>
      </c>
      <c r="B32" s="7">
        <v>0.55000000000000004</v>
      </c>
      <c r="C32">
        <v>14</v>
      </c>
      <c r="D32">
        <v>2</v>
      </c>
      <c r="E32">
        <v>1</v>
      </c>
      <c r="F32" s="9">
        <f t="shared" si="0"/>
        <v>3</v>
      </c>
      <c r="G32">
        <v>20</v>
      </c>
      <c r="H32">
        <v>16</v>
      </c>
      <c r="I32" s="9">
        <f>Tabelle1[[#This Row],[Gesamt ]]-Tabelle1[[#This Row],[Aktueller Job]]</f>
        <v>4</v>
      </c>
    </row>
    <row r="33" spans="1:9" x14ac:dyDescent="0.35">
      <c r="A33" s="10" t="s">
        <v>156</v>
      </c>
      <c r="B33" s="7">
        <v>0.3</v>
      </c>
      <c r="C33">
        <v>29</v>
      </c>
      <c r="D33">
        <v>4</v>
      </c>
      <c r="E33">
        <v>0</v>
      </c>
      <c r="F33" s="9">
        <f t="shared" si="0"/>
        <v>4</v>
      </c>
      <c r="G33">
        <v>37</v>
      </c>
      <c r="H33">
        <v>25</v>
      </c>
      <c r="I33" s="9">
        <f>Tabelle1[[#This Row],[Gesamt ]]-Tabelle1[[#This Row],[Aktueller Job]]</f>
        <v>12</v>
      </c>
    </row>
    <row r="34" spans="1:9" x14ac:dyDescent="0.35">
      <c r="A34" s="10" t="s">
        <v>186</v>
      </c>
      <c r="B34" s="7">
        <v>0.55000000000000004</v>
      </c>
      <c r="C34">
        <v>22</v>
      </c>
      <c r="D34">
        <v>2</v>
      </c>
      <c r="E34">
        <v>0</v>
      </c>
      <c r="F34" s="9">
        <f t="shared" ref="F34:F65" si="1">G34-C34-D34-E34</f>
        <v>1</v>
      </c>
      <c r="G34">
        <v>25</v>
      </c>
      <c r="H34">
        <v>17</v>
      </c>
      <c r="I34" s="9">
        <f>Tabelle1[[#This Row],[Gesamt ]]-Tabelle1[[#This Row],[Aktueller Job]]</f>
        <v>8</v>
      </c>
    </row>
    <row r="35" spans="1:9" x14ac:dyDescent="0.35">
      <c r="A35" t="s">
        <v>40</v>
      </c>
      <c r="B35" s="7">
        <v>0.66</v>
      </c>
      <c r="C35">
        <v>57</v>
      </c>
      <c r="D35">
        <v>6</v>
      </c>
      <c r="E35">
        <v>0</v>
      </c>
      <c r="F35">
        <f t="shared" si="1"/>
        <v>5</v>
      </c>
      <c r="G35">
        <v>68</v>
      </c>
      <c r="H35">
        <v>51</v>
      </c>
      <c r="I35">
        <f>Tabelle1[[#This Row],[Gesamt ]]-Tabelle1[[#This Row],[Aktueller Job]]</f>
        <v>17</v>
      </c>
    </row>
    <row r="36" spans="1:9" x14ac:dyDescent="0.35">
      <c r="A36" s="10" t="s">
        <v>153</v>
      </c>
      <c r="B36" s="7">
        <v>0.73</v>
      </c>
      <c r="C36">
        <v>36</v>
      </c>
      <c r="D36">
        <v>1</v>
      </c>
      <c r="E36">
        <v>1</v>
      </c>
      <c r="F36" s="9">
        <f t="shared" si="1"/>
        <v>3</v>
      </c>
      <c r="G36">
        <v>41</v>
      </c>
      <c r="H36">
        <v>28</v>
      </c>
      <c r="I36" s="9">
        <f>Tabelle1[[#This Row],[Gesamt ]]-Tabelle1[[#This Row],[Aktueller Job]]</f>
        <v>13</v>
      </c>
    </row>
    <row r="37" spans="1:9" x14ac:dyDescent="0.35">
      <c r="A37" s="10" t="s">
        <v>200</v>
      </c>
      <c r="B37" s="7">
        <v>0.18</v>
      </c>
      <c r="C37">
        <v>11</v>
      </c>
      <c r="D37">
        <v>16</v>
      </c>
      <c r="E37">
        <v>0</v>
      </c>
      <c r="F37" s="9">
        <f t="shared" si="1"/>
        <v>1</v>
      </c>
      <c r="G37">
        <v>28</v>
      </c>
      <c r="H37">
        <v>23</v>
      </c>
      <c r="I37" s="9">
        <f>Tabelle1[[#This Row],[Gesamt ]]-Tabelle1[[#This Row],[Aktueller Job]]</f>
        <v>5</v>
      </c>
    </row>
    <row r="38" spans="1:9" x14ac:dyDescent="0.35">
      <c r="A38" s="10" t="s">
        <v>160</v>
      </c>
      <c r="B38" s="7">
        <v>0.77</v>
      </c>
      <c r="C38">
        <v>24</v>
      </c>
      <c r="D38">
        <v>1</v>
      </c>
      <c r="E38">
        <v>1</v>
      </c>
      <c r="F38" s="9">
        <f t="shared" si="1"/>
        <v>6</v>
      </c>
      <c r="G38">
        <v>32</v>
      </c>
      <c r="H38">
        <v>19</v>
      </c>
      <c r="I38" s="9">
        <f>Tabelle1[[#This Row],[Gesamt ]]-Tabelle1[[#This Row],[Aktueller Job]]</f>
        <v>13</v>
      </c>
    </row>
    <row r="39" spans="1:9" x14ac:dyDescent="0.35">
      <c r="A39" s="10" t="s">
        <v>155</v>
      </c>
      <c r="B39" s="7">
        <v>1</v>
      </c>
      <c r="C39">
        <v>33</v>
      </c>
      <c r="D39">
        <v>7</v>
      </c>
      <c r="E39">
        <v>2</v>
      </c>
      <c r="F39" s="9">
        <f t="shared" si="1"/>
        <v>1</v>
      </c>
      <c r="G39">
        <v>43</v>
      </c>
      <c r="H39">
        <v>38</v>
      </c>
      <c r="I39" s="9">
        <f>Tabelle1[[#This Row],[Gesamt ]]-Tabelle1[[#This Row],[Aktueller Job]]</f>
        <v>5</v>
      </c>
    </row>
    <row r="40" spans="1:9" x14ac:dyDescent="0.35">
      <c r="A40" s="10" t="s">
        <v>141</v>
      </c>
      <c r="B40" s="7">
        <v>0.67</v>
      </c>
      <c r="C40">
        <v>29</v>
      </c>
      <c r="D40">
        <v>4</v>
      </c>
      <c r="E40">
        <v>1</v>
      </c>
      <c r="F40" s="9">
        <f t="shared" si="1"/>
        <v>3</v>
      </c>
      <c r="G40">
        <v>37</v>
      </c>
      <c r="H40">
        <v>29</v>
      </c>
      <c r="I40" s="9">
        <f>Tabelle1[[#This Row],[Gesamt ]]-Tabelle1[[#This Row],[Aktueller Job]]</f>
        <v>8</v>
      </c>
    </row>
    <row r="41" spans="1:9" x14ac:dyDescent="0.35">
      <c r="A41" s="10" t="s">
        <v>215</v>
      </c>
      <c r="B41" s="7">
        <v>0.73</v>
      </c>
      <c r="C41">
        <v>13</v>
      </c>
      <c r="D41">
        <v>7</v>
      </c>
      <c r="E41">
        <v>0</v>
      </c>
      <c r="F41" s="9">
        <f t="shared" si="1"/>
        <v>4</v>
      </c>
      <c r="G41">
        <v>24</v>
      </c>
      <c r="H41">
        <v>18</v>
      </c>
      <c r="I41" s="9">
        <f>Tabelle1[[#This Row],[Gesamt ]]-Tabelle1[[#This Row],[Aktueller Job]]</f>
        <v>6</v>
      </c>
    </row>
    <row r="42" spans="1:9" x14ac:dyDescent="0.35">
      <c r="A42" s="10" t="s">
        <v>217</v>
      </c>
      <c r="B42" s="7">
        <v>0.53</v>
      </c>
      <c r="C42">
        <v>18</v>
      </c>
      <c r="D42">
        <v>1</v>
      </c>
      <c r="E42">
        <v>0</v>
      </c>
      <c r="F42" s="9">
        <f t="shared" si="1"/>
        <v>2</v>
      </c>
      <c r="G42">
        <v>21</v>
      </c>
      <c r="H42">
        <v>13</v>
      </c>
      <c r="I42" s="9">
        <f>Tabelle1[[#This Row],[Gesamt ]]-Tabelle1[[#This Row],[Aktueller Job]]</f>
        <v>8</v>
      </c>
    </row>
    <row r="43" spans="1:9" x14ac:dyDescent="0.35">
      <c r="A43" s="10" t="s">
        <v>148</v>
      </c>
      <c r="B43" s="7">
        <v>0.55000000000000004</v>
      </c>
      <c r="C43">
        <v>34</v>
      </c>
      <c r="D43">
        <v>3</v>
      </c>
      <c r="E43">
        <v>2</v>
      </c>
      <c r="F43" s="9">
        <f t="shared" si="1"/>
        <v>7</v>
      </c>
      <c r="G43">
        <v>46</v>
      </c>
      <c r="H43">
        <v>40</v>
      </c>
      <c r="I43" s="9">
        <f>Tabelle1[[#This Row],[Gesamt ]]-Tabelle1[[#This Row],[Aktueller Job]]</f>
        <v>6</v>
      </c>
    </row>
    <row r="44" spans="1:9" x14ac:dyDescent="0.35">
      <c r="A44" s="10" t="s">
        <v>123</v>
      </c>
      <c r="B44" s="7">
        <v>0.66</v>
      </c>
      <c r="C44">
        <v>146</v>
      </c>
      <c r="D44">
        <v>33</v>
      </c>
      <c r="E44">
        <v>12</v>
      </c>
      <c r="F44" s="9">
        <f t="shared" si="1"/>
        <v>22</v>
      </c>
      <c r="G44">
        <v>213</v>
      </c>
      <c r="H44">
        <v>184</v>
      </c>
      <c r="I44" s="9">
        <f>Tabelle1[[#This Row],[Gesamt ]]-Tabelle1[[#This Row],[Aktueller Job]]</f>
        <v>29</v>
      </c>
    </row>
    <row r="45" spans="1:9" x14ac:dyDescent="0.35">
      <c r="A45" t="s">
        <v>20</v>
      </c>
      <c r="B45" s="7">
        <v>0.77</v>
      </c>
      <c r="C45">
        <v>99</v>
      </c>
      <c r="D45">
        <v>17</v>
      </c>
      <c r="E45">
        <v>29</v>
      </c>
      <c r="F45">
        <f t="shared" si="1"/>
        <v>7</v>
      </c>
      <c r="G45">
        <v>152</v>
      </c>
      <c r="H45">
        <v>142</v>
      </c>
      <c r="I45">
        <f>Tabelle1[[#This Row],[Gesamt ]]-Tabelle1[[#This Row],[Aktueller Job]]</f>
        <v>10</v>
      </c>
    </row>
    <row r="46" spans="1:9" x14ac:dyDescent="0.35">
      <c r="A46" t="s">
        <v>10</v>
      </c>
      <c r="B46" s="7">
        <v>0.75</v>
      </c>
      <c r="C46">
        <v>359</v>
      </c>
      <c r="D46">
        <v>42</v>
      </c>
      <c r="E46">
        <v>13</v>
      </c>
      <c r="F46">
        <f t="shared" si="1"/>
        <v>17</v>
      </c>
      <c r="G46">
        <v>431</v>
      </c>
      <c r="H46">
        <v>396</v>
      </c>
      <c r="I46">
        <f>Tabelle1[[#This Row],[Gesamt ]]-Tabelle1[[#This Row],[Aktueller Job]]</f>
        <v>35</v>
      </c>
    </row>
    <row r="47" spans="1:9" x14ac:dyDescent="0.35">
      <c r="A47" t="s">
        <v>0</v>
      </c>
      <c r="B47" s="7">
        <v>0.65</v>
      </c>
      <c r="C47">
        <v>1128</v>
      </c>
      <c r="D47">
        <v>637</v>
      </c>
      <c r="E47">
        <v>40</v>
      </c>
      <c r="F47">
        <f t="shared" si="1"/>
        <v>367</v>
      </c>
      <c r="G47">
        <v>2172</v>
      </c>
      <c r="H47">
        <v>1460</v>
      </c>
      <c r="I47">
        <f>Tabelle1[[#This Row],[Gesamt ]]-Tabelle1[[#This Row],[Aktueller Job]]</f>
        <v>712</v>
      </c>
    </row>
    <row r="48" spans="1:9" x14ac:dyDescent="0.35">
      <c r="A48" t="s">
        <v>31</v>
      </c>
      <c r="B48" s="7">
        <v>0.48</v>
      </c>
      <c r="C48">
        <v>63</v>
      </c>
      <c r="D48">
        <v>15</v>
      </c>
      <c r="E48">
        <v>2</v>
      </c>
      <c r="F48">
        <f t="shared" si="1"/>
        <v>5</v>
      </c>
      <c r="G48">
        <v>85</v>
      </c>
      <c r="H48">
        <v>72</v>
      </c>
      <c r="I48">
        <f>Tabelle1[[#This Row],[Gesamt ]]-Tabelle1[[#This Row],[Aktueller Job]]</f>
        <v>13</v>
      </c>
    </row>
    <row r="49" spans="1:9" x14ac:dyDescent="0.35">
      <c r="A49" s="10" t="s">
        <v>232</v>
      </c>
      <c r="B49" s="7">
        <v>0.5</v>
      </c>
      <c r="C49">
        <v>7</v>
      </c>
      <c r="D49">
        <v>6</v>
      </c>
      <c r="E49">
        <v>0</v>
      </c>
      <c r="F49" s="9">
        <f t="shared" si="1"/>
        <v>8</v>
      </c>
      <c r="G49">
        <v>21</v>
      </c>
      <c r="H49">
        <v>12</v>
      </c>
      <c r="I49" s="9">
        <f>Tabelle1[[#This Row],[Gesamt ]]-Tabelle1[[#This Row],[Aktueller Job]]</f>
        <v>9</v>
      </c>
    </row>
    <row r="50" spans="1:9" x14ac:dyDescent="0.35">
      <c r="A50" t="s">
        <v>9</v>
      </c>
      <c r="B50" s="7">
        <v>0.72</v>
      </c>
      <c r="C50">
        <v>338</v>
      </c>
      <c r="D50">
        <v>55</v>
      </c>
      <c r="E50">
        <v>17</v>
      </c>
      <c r="F50">
        <f t="shared" si="1"/>
        <v>24</v>
      </c>
      <c r="G50">
        <v>434</v>
      </c>
      <c r="H50">
        <v>394</v>
      </c>
      <c r="I50">
        <f>Tabelle1[[#This Row],[Gesamt ]]-Tabelle1[[#This Row],[Aktueller Job]]</f>
        <v>40</v>
      </c>
    </row>
    <row r="51" spans="1:9" x14ac:dyDescent="0.35">
      <c r="A51" t="s">
        <v>99</v>
      </c>
      <c r="B51" s="7">
        <v>0.5</v>
      </c>
      <c r="C51">
        <v>29</v>
      </c>
      <c r="D51">
        <v>2</v>
      </c>
      <c r="E51">
        <v>1</v>
      </c>
      <c r="F51">
        <f t="shared" si="1"/>
        <v>1</v>
      </c>
      <c r="G51">
        <v>33</v>
      </c>
      <c r="H51">
        <v>29</v>
      </c>
      <c r="I51" s="9">
        <f>Tabelle1[[#This Row],[Gesamt ]]-Tabelle1[[#This Row],[Aktueller Job]]</f>
        <v>4</v>
      </c>
    </row>
    <row r="52" spans="1:9" x14ac:dyDescent="0.35">
      <c r="A52" t="s">
        <v>46</v>
      </c>
      <c r="B52" s="7">
        <v>0.65</v>
      </c>
      <c r="C52">
        <v>38</v>
      </c>
      <c r="D52">
        <v>3</v>
      </c>
      <c r="E52">
        <v>6</v>
      </c>
      <c r="F52">
        <f t="shared" si="1"/>
        <v>4</v>
      </c>
      <c r="G52">
        <v>51</v>
      </c>
      <c r="H52">
        <v>42</v>
      </c>
      <c r="I52">
        <f>Tabelle1[[#This Row],[Gesamt ]]-Tabelle1[[#This Row],[Aktueller Job]]</f>
        <v>9</v>
      </c>
    </row>
    <row r="53" spans="1:9" x14ac:dyDescent="0.35">
      <c r="A53" s="10" t="s">
        <v>143</v>
      </c>
      <c r="B53" s="7">
        <v>0.87</v>
      </c>
      <c r="C53">
        <v>26</v>
      </c>
      <c r="D53">
        <v>6</v>
      </c>
      <c r="E53">
        <v>2</v>
      </c>
      <c r="F53" s="9">
        <f t="shared" si="1"/>
        <v>19</v>
      </c>
      <c r="G53">
        <v>53</v>
      </c>
      <c r="H53">
        <v>28</v>
      </c>
      <c r="I53" s="9">
        <f>Tabelle1[[#This Row],[Gesamt ]]-Tabelle1[[#This Row],[Aktueller Job]]</f>
        <v>25</v>
      </c>
    </row>
    <row r="54" spans="1:9" x14ac:dyDescent="0.35">
      <c r="A54" t="s">
        <v>47</v>
      </c>
      <c r="B54" s="7">
        <v>0.82</v>
      </c>
      <c r="C54">
        <v>36</v>
      </c>
      <c r="D54">
        <v>7</v>
      </c>
      <c r="E54">
        <v>3</v>
      </c>
      <c r="F54">
        <f t="shared" si="1"/>
        <v>4</v>
      </c>
      <c r="G54">
        <v>50</v>
      </c>
      <c r="H54">
        <v>40</v>
      </c>
      <c r="I54">
        <f>Tabelle1[[#This Row],[Gesamt ]]-Tabelle1[[#This Row],[Aktueller Job]]</f>
        <v>10</v>
      </c>
    </row>
    <row r="55" spans="1:9" x14ac:dyDescent="0.35">
      <c r="A55" t="s">
        <v>22</v>
      </c>
      <c r="B55" s="7">
        <v>0.72</v>
      </c>
      <c r="C55">
        <v>115</v>
      </c>
      <c r="D55">
        <v>10</v>
      </c>
      <c r="E55">
        <v>7</v>
      </c>
      <c r="F55">
        <f t="shared" si="1"/>
        <v>5</v>
      </c>
      <c r="G55">
        <v>137</v>
      </c>
      <c r="H55">
        <v>130</v>
      </c>
      <c r="I55">
        <f>Tabelle1[[#This Row],[Gesamt ]]-Tabelle1[[#This Row],[Aktueller Job]]</f>
        <v>7</v>
      </c>
    </row>
    <row r="56" spans="1:9" x14ac:dyDescent="0.35">
      <c r="A56" s="10" t="s">
        <v>131</v>
      </c>
      <c r="B56" s="7">
        <v>0.69</v>
      </c>
      <c r="C56">
        <v>23</v>
      </c>
      <c r="D56">
        <v>6</v>
      </c>
      <c r="E56">
        <v>6</v>
      </c>
      <c r="F56" s="9">
        <f t="shared" si="1"/>
        <v>1</v>
      </c>
      <c r="G56">
        <v>36</v>
      </c>
      <c r="H56">
        <v>29</v>
      </c>
      <c r="I56" s="9">
        <f>Tabelle1[[#This Row],[Gesamt ]]-Tabelle1[[#This Row],[Aktueller Job]]</f>
        <v>7</v>
      </c>
    </row>
    <row r="57" spans="1:9" x14ac:dyDescent="0.35">
      <c r="A57" t="s">
        <v>24</v>
      </c>
      <c r="B57" s="7">
        <v>0.94</v>
      </c>
      <c r="C57">
        <v>72</v>
      </c>
      <c r="D57">
        <v>14</v>
      </c>
      <c r="E57">
        <v>11</v>
      </c>
      <c r="F57">
        <f t="shared" si="1"/>
        <v>1</v>
      </c>
      <c r="G57">
        <v>98</v>
      </c>
      <c r="H57">
        <v>92</v>
      </c>
      <c r="I57">
        <f>Tabelle1[[#This Row],[Gesamt ]]-Tabelle1[[#This Row],[Aktueller Job]]</f>
        <v>6</v>
      </c>
    </row>
    <row r="58" spans="1:9" x14ac:dyDescent="0.35">
      <c r="A58" t="s">
        <v>49</v>
      </c>
      <c r="B58" s="7">
        <v>0.81</v>
      </c>
      <c r="C58">
        <v>28</v>
      </c>
      <c r="D58">
        <v>6</v>
      </c>
      <c r="E58">
        <v>6</v>
      </c>
      <c r="F58">
        <f t="shared" si="1"/>
        <v>3</v>
      </c>
      <c r="G58">
        <v>43</v>
      </c>
      <c r="H58">
        <v>37</v>
      </c>
      <c r="I58">
        <f>Tabelle1[[#This Row],[Gesamt ]]-Tabelle1[[#This Row],[Aktueller Job]]</f>
        <v>6</v>
      </c>
    </row>
    <row r="59" spans="1:9" x14ac:dyDescent="0.35">
      <c r="A59" s="10" t="s">
        <v>158</v>
      </c>
      <c r="B59" s="7">
        <v>0.28000000000000003</v>
      </c>
      <c r="C59">
        <v>30</v>
      </c>
      <c r="D59">
        <v>3</v>
      </c>
      <c r="E59">
        <v>0</v>
      </c>
      <c r="F59" s="9">
        <f t="shared" si="1"/>
        <v>3</v>
      </c>
      <c r="G59">
        <v>36</v>
      </c>
      <c r="H59">
        <v>31</v>
      </c>
      <c r="I59" s="9">
        <f>Tabelle1[[#This Row],[Gesamt ]]-Tabelle1[[#This Row],[Aktueller Job]]</f>
        <v>5</v>
      </c>
    </row>
    <row r="60" spans="1:9" x14ac:dyDescent="0.35">
      <c r="A60" s="10" t="s">
        <v>197</v>
      </c>
      <c r="B60" s="7">
        <v>0.87</v>
      </c>
      <c r="C60">
        <v>27</v>
      </c>
      <c r="D60">
        <v>2</v>
      </c>
      <c r="E60">
        <v>0</v>
      </c>
      <c r="F60" s="9">
        <f t="shared" si="1"/>
        <v>1</v>
      </c>
      <c r="G60">
        <v>30</v>
      </c>
      <c r="H60">
        <v>30</v>
      </c>
      <c r="I60" s="9">
        <f>Tabelle1[[#This Row],[Gesamt ]]-Tabelle1[[#This Row],[Aktueller Job]]</f>
        <v>0</v>
      </c>
    </row>
    <row r="61" spans="1:9" x14ac:dyDescent="0.35">
      <c r="A61" s="10" t="s">
        <v>194</v>
      </c>
      <c r="B61" s="7">
        <v>0.62</v>
      </c>
      <c r="C61">
        <v>23</v>
      </c>
      <c r="D61">
        <v>6</v>
      </c>
      <c r="E61">
        <v>0</v>
      </c>
      <c r="F61" s="9">
        <f t="shared" si="1"/>
        <v>0</v>
      </c>
      <c r="G61">
        <v>29</v>
      </c>
      <c r="H61">
        <v>22</v>
      </c>
      <c r="I61" s="9">
        <f>Tabelle1[[#This Row],[Gesamt ]]-Tabelle1[[#This Row],[Aktueller Job]]</f>
        <v>7</v>
      </c>
    </row>
    <row r="62" spans="1:9" x14ac:dyDescent="0.35">
      <c r="A62" s="10" t="s">
        <v>151</v>
      </c>
      <c r="B62" s="7">
        <v>0.7</v>
      </c>
      <c r="C62">
        <v>37</v>
      </c>
      <c r="D62">
        <v>5</v>
      </c>
      <c r="E62">
        <v>2</v>
      </c>
      <c r="F62" s="9">
        <f t="shared" si="1"/>
        <v>3</v>
      </c>
      <c r="G62">
        <v>47</v>
      </c>
      <c r="H62">
        <v>39</v>
      </c>
      <c r="I62" s="9">
        <f>Tabelle1[[#This Row],[Gesamt ]]-Tabelle1[[#This Row],[Aktueller Job]]</f>
        <v>8</v>
      </c>
    </row>
    <row r="63" spans="1:9" x14ac:dyDescent="0.35">
      <c r="A63" s="10" t="s">
        <v>115</v>
      </c>
      <c r="B63" s="7">
        <v>0.91</v>
      </c>
      <c r="C63">
        <v>14</v>
      </c>
      <c r="D63">
        <v>4</v>
      </c>
      <c r="E63">
        <v>1</v>
      </c>
      <c r="F63" s="9">
        <f t="shared" si="1"/>
        <v>3</v>
      </c>
      <c r="G63">
        <v>22</v>
      </c>
      <c r="H63">
        <v>21</v>
      </c>
      <c r="I63" s="9">
        <f>Tabelle1[[#This Row],[Gesamt ]]-Tabelle1[[#This Row],[Aktueller Job]]</f>
        <v>1</v>
      </c>
    </row>
    <row r="64" spans="1:9" x14ac:dyDescent="0.35">
      <c r="A64" s="10" t="s">
        <v>122</v>
      </c>
      <c r="B64" s="7">
        <v>0.76</v>
      </c>
      <c r="C64">
        <v>294</v>
      </c>
      <c r="D64">
        <v>36</v>
      </c>
      <c r="E64">
        <v>4</v>
      </c>
      <c r="F64" s="9">
        <f t="shared" si="1"/>
        <v>22</v>
      </c>
      <c r="G64">
        <v>356</v>
      </c>
      <c r="H64">
        <v>325</v>
      </c>
      <c r="I64" s="9">
        <f>Tabelle1[[#This Row],[Gesamt ]]-Tabelle1[[#This Row],[Aktueller Job]]</f>
        <v>31</v>
      </c>
    </row>
    <row r="65" spans="1:9" x14ac:dyDescent="0.35">
      <c r="A65" s="10" t="s">
        <v>150</v>
      </c>
      <c r="B65" s="7">
        <v>0.73</v>
      </c>
      <c r="C65">
        <v>41</v>
      </c>
      <c r="D65">
        <v>8</v>
      </c>
      <c r="E65">
        <v>0</v>
      </c>
      <c r="F65" s="9">
        <f t="shared" si="1"/>
        <v>2</v>
      </c>
      <c r="G65">
        <v>51</v>
      </c>
      <c r="H65">
        <v>48</v>
      </c>
      <c r="I65" s="9">
        <f>Tabelle1[[#This Row],[Gesamt ]]-Tabelle1[[#This Row],[Aktueller Job]]</f>
        <v>3</v>
      </c>
    </row>
    <row r="66" spans="1:9" x14ac:dyDescent="0.35">
      <c r="A66" t="s">
        <v>11</v>
      </c>
      <c r="B66" s="7">
        <v>0.86</v>
      </c>
      <c r="C66">
        <v>169</v>
      </c>
      <c r="D66">
        <v>63</v>
      </c>
      <c r="E66">
        <v>41</v>
      </c>
      <c r="F66">
        <f t="shared" ref="F66:F97" si="2">G66-C66-D66-E66</f>
        <v>15</v>
      </c>
      <c r="G66">
        <v>288</v>
      </c>
      <c r="H66">
        <v>261</v>
      </c>
      <c r="I66">
        <f>Tabelle1[[#This Row],[Gesamt ]]-Tabelle1[[#This Row],[Aktueller Job]]</f>
        <v>27</v>
      </c>
    </row>
    <row r="67" spans="1:9" x14ac:dyDescent="0.35">
      <c r="A67" s="10" t="s">
        <v>142</v>
      </c>
      <c r="B67" s="7">
        <v>0.8</v>
      </c>
      <c r="C67">
        <v>43</v>
      </c>
      <c r="D67">
        <v>10</v>
      </c>
      <c r="E67">
        <v>2</v>
      </c>
      <c r="F67" s="9">
        <f t="shared" si="2"/>
        <v>2</v>
      </c>
      <c r="G67">
        <v>57</v>
      </c>
      <c r="H67">
        <v>55</v>
      </c>
      <c r="I67" s="9">
        <f>Tabelle1[[#This Row],[Gesamt ]]-Tabelle1[[#This Row],[Aktueller Job]]</f>
        <v>2</v>
      </c>
    </row>
    <row r="68" spans="1:9" x14ac:dyDescent="0.35">
      <c r="A68" s="10" t="s">
        <v>127</v>
      </c>
      <c r="B68" s="7">
        <v>0.69</v>
      </c>
      <c r="C68">
        <v>65</v>
      </c>
      <c r="D68">
        <v>26</v>
      </c>
      <c r="E68">
        <v>2</v>
      </c>
      <c r="F68" s="9">
        <f t="shared" si="2"/>
        <v>14</v>
      </c>
      <c r="G68">
        <v>107</v>
      </c>
      <c r="H68">
        <v>91</v>
      </c>
      <c r="I68" s="9">
        <f>Tabelle1[[#This Row],[Gesamt ]]-Tabelle1[[#This Row],[Aktueller Job]]</f>
        <v>16</v>
      </c>
    </row>
    <row r="69" spans="1:9" x14ac:dyDescent="0.35">
      <c r="A69" s="10" t="s">
        <v>204</v>
      </c>
      <c r="B69" s="7">
        <v>0.57999999999999996</v>
      </c>
      <c r="C69">
        <v>9</v>
      </c>
      <c r="D69">
        <v>4</v>
      </c>
      <c r="E69">
        <v>0</v>
      </c>
      <c r="F69" s="9">
        <f t="shared" si="2"/>
        <v>10</v>
      </c>
      <c r="G69">
        <v>23</v>
      </c>
      <c r="H69">
        <v>16</v>
      </c>
      <c r="I69" s="9">
        <f>Tabelle1[[#This Row],[Gesamt ]]-Tabelle1[[#This Row],[Aktueller Job]]</f>
        <v>7</v>
      </c>
    </row>
    <row r="70" spans="1:9" x14ac:dyDescent="0.35">
      <c r="A70" s="10" t="s">
        <v>167</v>
      </c>
      <c r="B70" s="7">
        <v>0.11</v>
      </c>
      <c r="C70">
        <v>33</v>
      </c>
      <c r="D70">
        <v>2</v>
      </c>
      <c r="E70">
        <v>0</v>
      </c>
      <c r="F70" s="9">
        <f t="shared" si="2"/>
        <v>2</v>
      </c>
      <c r="G70">
        <v>37</v>
      </c>
      <c r="H70">
        <v>16</v>
      </c>
      <c r="I70" s="9">
        <f>Tabelle1[[#This Row],[Gesamt ]]-Tabelle1[[#This Row],[Aktueller Job]]</f>
        <v>21</v>
      </c>
    </row>
    <row r="71" spans="1:9" x14ac:dyDescent="0.35">
      <c r="A71" s="10" t="s">
        <v>105</v>
      </c>
      <c r="B71" s="7">
        <v>0.92</v>
      </c>
      <c r="C71">
        <v>17</v>
      </c>
      <c r="D71">
        <v>5</v>
      </c>
      <c r="E71">
        <v>1</v>
      </c>
      <c r="F71" s="9">
        <f t="shared" si="2"/>
        <v>4</v>
      </c>
      <c r="G71">
        <v>27</v>
      </c>
      <c r="H71">
        <v>21</v>
      </c>
      <c r="I71" s="9">
        <f>Tabelle1[[#This Row],[Gesamt ]]-Tabelle1[[#This Row],[Aktueller Job]]</f>
        <v>6</v>
      </c>
    </row>
    <row r="72" spans="1:9" x14ac:dyDescent="0.35">
      <c r="A72" s="10" t="s">
        <v>183</v>
      </c>
      <c r="B72" s="7">
        <v>0.5</v>
      </c>
      <c r="C72">
        <v>20</v>
      </c>
      <c r="D72">
        <v>3</v>
      </c>
      <c r="E72">
        <v>3</v>
      </c>
      <c r="F72" s="9">
        <f t="shared" si="2"/>
        <v>3</v>
      </c>
      <c r="G72">
        <v>29</v>
      </c>
      <c r="H72">
        <v>22</v>
      </c>
      <c r="I72" s="9">
        <f>Tabelle1[[#This Row],[Gesamt ]]-Tabelle1[[#This Row],[Aktueller Job]]</f>
        <v>7</v>
      </c>
    </row>
    <row r="73" spans="1:9" x14ac:dyDescent="0.35">
      <c r="A73" t="s">
        <v>12</v>
      </c>
      <c r="B73" s="7">
        <v>0.76</v>
      </c>
      <c r="C73">
        <v>234</v>
      </c>
      <c r="D73">
        <v>60</v>
      </c>
      <c r="E73">
        <v>3</v>
      </c>
      <c r="F73">
        <f t="shared" si="2"/>
        <v>32</v>
      </c>
      <c r="G73">
        <v>329</v>
      </c>
      <c r="H73">
        <v>295</v>
      </c>
      <c r="I73">
        <f>Tabelle1[[#This Row],[Gesamt ]]-Tabelle1[[#This Row],[Aktueller Job]]</f>
        <v>34</v>
      </c>
    </row>
    <row r="74" spans="1:9" x14ac:dyDescent="0.35">
      <c r="A74" s="10" t="s">
        <v>159</v>
      </c>
      <c r="B74" s="7">
        <v>0.7</v>
      </c>
      <c r="C74">
        <v>26</v>
      </c>
      <c r="D74">
        <v>3</v>
      </c>
      <c r="E74">
        <v>0</v>
      </c>
      <c r="F74" s="9">
        <f t="shared" si="2"/>
        <v>2</v>
      </c>
      <c r="G74">
        <v>31</v>
      </c>
      <c r="H74">
        <v>26</v>
      </c>
      <c r="I74" s="9">
        <f>Tabelle1[[#This Row],[Gesamt ]]-Tabelle1[[#This Row],[Aktueller Job]]</f>
        <v>5</v>
      </c>
    </row>
    <row r="75" spans="1:9" x14ac:dyDescent="0.35">
      <c r="A75" t="s">
        <v>74</v>
      </c>
      <c r="B75" s="7">
        <v>0.87</v>
      </c>
      <c r="C75">
        <v>60</v>
      </c>
      <c r="D75">
        <v>5</v>
      </c>
      <c r="E75">
        <v>1</v>
      </c>
      <c r="F75">
        <f t="shared" si="2"/>
        <v>9</v>
      </c>
      <c r="G75">
        <v>75</v>
      </c>
      <c r="H75">
        <v>71</v>
      </c>
      <c r="I75">
        <f>Tabelle1[[#This Row],[Gesamt ]]-Tabelle1[[#This Row],[Aktueller Job]]</f>
        <v>4</v>
      </c>
    </row>
    <row r="76" spans="1:9" x14ac:dyDescent="0.35">
      <c r="A76" t="s">
        <v>101</v>
      </c>
      <c r="B76" s="7">
        <v>0.86</v>
      </c>
      <c r="C76">
        <v>26</v>
      </c>
      <c r="D76">
        <v>5</v>
      </c>
      <c r="E76">
        <v>5</v>
      </c>
      <c r="F76">
        <f t="shared" si="2"/>
        <v>1</v>
      </c>
      <c r="G76">
        <v>37</v>
      </c>
      <c r="H76">
        <v>35</v>
      </c>
      <c r="I76" s="9">
        <f>Tabelle1[[#This Row],[Gesamt ]]-Tabelle1[[#This Row],[Aktueller Job]]</f>
        <v>2</v>
      </c>
    </row>
    <row r="77" spans="1:9" x14ac:dyDescent="0.35">
      <c r="A77" s="2" t="s">
        <v>35</v>
      </c>
      <c r="B77" s="7">
        <v>0.66</v>
      </c>
      <c r="C77">
        <v>54</v>
      </c>
      <c r="D77">
        <v>11</v>
      </c>
      <c r="E77">
        <v>10</v>
      </c>
      <c r="F77">
        <f t="shared" si="2"/>
        <v>2</v>
      </c>
      <c r="G77">
        <v>77</v>
      </c>
      <c r="H77">
        <v>68</v>
      </c>
      <c r="I77">
        <f>Tabelle1[[#This Row],[Gesamt ]]-Tabelle1[[#This Row],[Aktueller Job]]</f>
        <v>9</v>
      </c>
    </row>
    <row r="78" spans="1:9" x14ac:dyDescent="0.35">
      <c r="A78" s="10" t="s">
        <v>154</v>
      </c>
      <c r="B78" s="7">
        <v>0.79</v>
      </c>
      <c r="C78">
        <v>23</v>
      </c>
      <c r="D78">
        <v>3</v>
      </c>
      <c r="E78">
        <v>0</v>
      </c>
      <c r="F78" s="9">
        <f t="shared" si="2"/>
        <v>8</v>
      </c>
      <c r="G78">
        <v>34</v>
      </c>
      <c r="H78">
        <v>27</v>
      </c>
      <c r="I78" s="9">
        <f>Tabelle1[[#This Row],[Gesamt ]]-Tabelle1[[#This Row],[Aktueller Job]]</f>
        <v>7</v>
      </c>
    </row>
    <row r="79" spans="1:9" x14ac:dyDescent="0.35">
      <c r="A79" s="10" t="s">
        <v>229</v>
      </c>
      <c r="B79" s="7">
        <v>0.38</v>
      </c>
      <c r="C79">
        <v>14</v>
      </c>
      <c r="D79">
        <v>0</v>
      </c>
      <c r="E79">
        <v>1</v>
      </c>
      <c r="F79" s="9">
        <f t="shared" si="2"/>
        <v>5</v>
      </c>
      <c r="G79">
        <v>20</v>
      </c>
      <c r="H79">
        <v>17</v>
      </c>
      <c r="I79" s="9">
        <f>Tabelle1[[#This Row],[Gesamt ]]-Tabelle1[[#This Row],[Aktueller Job]]</f>
        <v>3</v>
      </c>
    </row>
    <row r="80" spans="1:9" x14ac:dyDescent="0.35">
      <c r="A80" s="10" t="s">
        <v>130</v>
      </c>
      <c r="B80" s="7">
        <v>0.79</v>
      </c>
      <c r="C80">
        <v>50</v>
      </c>
      <c r="D80">
        <v>22</v>
      </c>
      <c r="E80">
        <v>4</v>
      </c>
      <c r="F80" s="9">
        <f t="shared" si="2"/>
        <v>9</v>
      </c>
      <c r="G80">
        <v>85</v>
      </c>
      <c r="H80">
        <v>78</v>
      </c>
      <c r="I80" s="9">
        <f>Tabelle1[[#This Row],[Gesamt ]]-Tabelle1[[#This Row],[Aktueller Job]]</f>
        <v>7</v>
      </c>
    </row>
    <row r="81" spans="1:9" x14ac:dyDescent="0.35">
      <c r="A81" s="10" t="s">
        <v>243</v>
      </c>
      <c r="B81" s="7">
        <v>0.57999999999999996</v>
      </c>
      <c r="C81">
        <v>14</v>
      </c>
      <c r="D81">
        <v>0</v>
      </c>
      <c r="E81">
        <v>0</v>
      </c>
      <c r="F81" s="9">
        <f t="shared" si="2"/>
        <v>6</v>
      </c>
      <c r="G81">
        <v>20</v>
      </c>
      <c r="H81">
        <v>14</v>
      </c>
      <c r="I81" s="9">
        <f>Tabelle1[[#This Row],[Gesamt ]]-Tabelle1[[#This Row],[Aktueller Job]]</f>
        <v>6</v>
      </c>
    </row>
    <row r="82" spans="1:9" x14ac:dyDescent="0.35">
      <c r="A82" t="s">
        <v>16</v>
      </c>
      <c r="B82" s="7">
        <v>0.82</v>
      </c>
      <c r="C82">
        <v>124</v>
      </c>
      <c r="D82">
        <v>40</v>
      </c>
      <c r="E82">
        <v>15</v>
      </c>
      <c r="F82">
        <f t="shared" si="2"/>
        <v>11</v>
      </c>
      <c r="G82">
        <v>190</v>
      </c>
      <c r="H82">
        <v>179</v>
      </c>
      <c r="I82">
        <f>Tabelle1[[#This Row],[Gesamt ]]-Tabelle1[[#This Row],[Aktueller Job]]</f>
        <v>11</v>
      </c>
    </row>
    <row r="83" spans="1:9" x14ac:dyDescent="0.35">
      <c r="A83" t="s">
        <v>15</v>
      </c>
      <c r="B83" s="7">
        <v>0.82</v>
      </c>
      <c r="C83">
        <v>157</v>
      </c>
      <c r="D83">
        <v>24</v>
      </c>
      <c r="E83">
        <v>9</v>
      </c>
      <c r="F83">
        <f t="shared" si="2"/>
        <v>11</v>
      </c>
      <c r="G83">
        <v>201</v>
      </c>
      <c r="H83">
        <v>188</v>
      </c>
      <c r="I83">
        <f>Tabelle1[[#This Row],[Gesamt ]]-Tabelle1[[#This Row],[Aktueller Job]]</f>
        <v>13</v>
      </c>
    </row>
    <row r="84" spans="1:9" x14ac:dyDescent="0.35">
      <c r="A84" s="10" t="s">
        <v>242</v>
      </c>
      <c r="B84" s="7">
        <v>0.71</v>
      </c>
      <c r="C84">
        <v>24</v>
      </c>
      <c r="D84">
        <v>2</v>
      </c>
      <c r="E84">
        <v>1</v>
      </c>
      <c r="F84" s="9">
        <f t="shared" si="2"/>
        <v>4</v>
      </c>
      <c r="G84">
        <v>31</v>
      </c>
      <c r="H84">
        <v>28</v>
      </c>
      <c r="I84" s="9">
        <f>Tabelle1[[#This Row],[Gesamt ]]-Tabelle1[[#This Row],[Aktueller Job]]</f>
        <v>3</v>
      </c>
    </row>
    <row r="85" spans="1:9" x14ac:dyDescent="0.35">
      <c r="A85" s="10" t="s">
        <v>208</v>
      </c>
      <c r="B85" s="7">
        <v>0.81</v>
      </c>
      <c r="C85">
        <v>25</v>
      </c>
      <c r="D85">
        <v>1</v>
      </c>
      <c r="E85">
        <v>0</v>
      </c>
      <c r="F85" s="9">
        <f t="shared" si="2"/>
        <v>0</v>
      </c>
      <c r="G85">
        <v>26</v>
      </c>
      <c r="H85">
        <v>24</v>
      </c>
      <c r="I85" s="9">
        <f>Tabelle1[[#This Row],[Gesamt ]]-Tabelle1[[#This Row],[Aktueller Job]]</f>
        <v>2</v>
      </c>
    </row>
    <row r="86" spans="1:9" x14ac:dyDescent="0.35">
      <c r="A86" s="10" t="s">
        <v>224</v>
      </c>
      <c r="B86" s="7">
        <v>0.87</v>
      </c>
      <c r="C86">
        <v>21</v>
      </c>
      <c r="D86">
        <v>2</v>
      </c>
      <c r="E86">
        <v>0</v>
      </c>
      <c r="F86" s="9">
        <f t="shared" si="2"/>
        <v>0</v>
      </c>
      <c r="G86">
        <v>23</v>
      </c>
      <c r="H86">
        <v>21</v>
      </c>
      <c r="I86" s="9">
        <f>Tabelle1[[#This Row],[Gesamt ]]-Tabelle1[[#This Row],[Aktueller Job]]</f>
        <v>2</v>
      </c>
    </row>
    <row r="87" spans="1:9" x14ac:dyDescent="0.35">
      <c r="A87" s="10" t="s">
        <v>117</v>
      </c>
      <c r="B87" s="7">
        <v>0.77</v>
      </c>
      <c r="C87">
        <v>21</v>
      </c>
      <c r="D87">
        <v>0</v>
      </c>
      <c r="E87">
        <v>0</v>
      </c>
      <c r="F87" s="9">
        <f t="shared" si="2"/>
        <v>1</v>
      </c>
      <c r="G87">
        <v>22</v>
      </c>
      <c r="H87">
        <v>18</v>
      </c>
      <c r="I87" s="9">
        <f>Tabelle1[[#This Row],[Gesamt ]]-Tabelle1[[#This Row],[Aktueller Job]]</f>
        <v>4</v>
      </c>
    </row>
    <row r="88" spans="1:9" x14ac:dyDescent="0.35">
      <c r="A88" s="10" t="s">
        <v>145</v>
      </c>
      <c r="B88" s="7">
        <v>0.49</v>
      </c>
      <c r="C88">
        <v>33</v>
      </c>
      <c r="D88">
        <v>6</v>
      </c>
      <c r="E88">
        <v>0</v>
      </c>
      <c r="F88" s="9">
        <f t="shared" si="2"/>
        <v>6</v>
      </c>
      <c r="G88">
        <v>45</v>
      </c>
      <c r="H88">
        <v>30</v>
      </c>
      <c r="I88" s="9">
        <f>Tabelle1[[#This Row],[Gesamt ]]-Tabelle1[[#This Row],[Aktueller Job]]</f>
        <v>15</v>
      </c>
    </row>
    <row r="89" spans="1:9" x14ac:dyDescent="0.35">
      <c r="A89" t="s">
        <v>28</v>
      </c>
      <c r="B89" s="7">
        <v>0.53</v>
      </c>
      <c r="C89">
        <v>66</v>
      </c>
      <c r="D89">
        <v>14</v>
      </c>
      <c r="E89">
        <v>6</v>
      </c>
      <c r="F89">
        <f t="shared" si="2"/>
        <v>6</v>
      </c>
      <c r="G89">
        <v>92</v>
      </c>
      <c r="H89">
        <v>80</v>
      </c>
      <c r="I89">
        <f>Tabelle1[[#This Row],[Gesamt ]]-Tabelle1[[#This Row],[Aktueller Job]]</f>
        <v>12</v>
      </c>
    </row>
    <row r="90" spans="1:9" x14ac:dyDescent="0.35">
      <c r="A90" s="2" t="s">
        <v>102</v>
      </c>
      <c r="B90" s="7">
        <v>0.83</v>
      </c>
      <c r="C90">
        <v>26</v>
      </c>
      <c r="D90">
        <v>0</v>
      </c>
      <c r="E90">
        <v>2</v>
      </c>
      <c r="F90">
        <f t="shared" si="2"/>
        <v>3</v>
      </c>
      <c r="G90">
        <v>31</v>
      </c>
      <c r="H90">
        <v>30</v>
      </c>
      <c r="I90" s="9">
        <f>Tabelle1[[#This Row],[Gesamt ]]-Tabelle1[[#This Row],[Aktueller Job]]</f>
        <v>1</v>
      </c>
    </row>
    <row r="91" spans="1:9" x14ac:dyDescent="0.35">
      <c r="A91" s="10" t="s">
        <v>177</v>
      </c>
      <c r="B91" s="7">
        <v>0.94</v>
      </c>
      <c r="C91">
        <v>19</v>
      </c>
      <c r="D91">
        <v>8</v>
      </c>
      <c r="E91">
        <v>2</v>
      </c>
      <c r="F91" s="9">
        <f t="shared" si="2"/>
        <v>3</v>
      </c>
      <c r="G91">
        <v>32</v>
      </c>
      <c r="H91">
        <v>30</v>
      </c>
      <c r="I91" s="9">
        <f>Tabelle1[[#This Row],[Gesamt ]]-Tabelle1[[#This Row],[Aktueller Job]]</f>
        <v>2</v>
      </c>
    </row>
    <row r="92" spans="1:9" x14ac:dyDescent="0.35">
      <c r="A92" s="10" t="s">
        <v>121</v>
      </c>
      <c r="B92" s="7">
        <v>0.53</v>
      </c>
      <c r="C92">
        <v>15</v>
      </c>
      <c r="D92">
        <v>3</v>
      </c>
      <c r="E92">
        <v>2</v>
      </c>
      <c r="F92" s="9">
        <f t="shared" si="2"/>
        <v>0</v>
      </c>
      <c r="G92">
        <v>20</v>
      </c>
      <c r="H92">
        <v>15</v>
      </c>
      <c r="I92" s="9">
        <f>Tabelle1[[#This Row],[Gesamt ]]-Tabelle1[[#This Row],[Aktueller Job]]</f>
        <v>5</v>
      </c>
    </row>
    <row r="93" spans="1:9" x14ac:dyDescent="0.35">
      <c r="A93" s="10" t="s">
        <v>137</v>
      </c>
      <c r="B93" s="7">
        <v>0.69</v>
      </c>
      <c r="C93">
        <v>32</v>
      </c>
      <c r="D93">
        <v>3</v>
      </c>
      <c r="E93">
        <v>0</v>
      </c>
      <c r="F93" s="9">
        <f t="shared" si="2"/>
        <v>2</v>
      </c>
      <c r="G93">
        <v>37</v>
      </c>
      <c r="H93">
        <v>32</v>
      </c>
      <c r="I93" s="9">
        <f>Tabelle1[[#This Row],[Gesamt ]]-Tabelle1[[#This Row],[Aktueller Job]]</f>
        <v>5</v>
      </c>
    </row>
    <row r="94" spans="1:9" x14ac:dyDescent="0.35">
      <c r="A94" s="10" t="s">
        <v>185</v>
      </c>
      <c r="B94" s="7">
        <v>0.59</v>
      </c>
      <c r="C94">
        <v>18</v>
      </c>
      <c r="D94">
        <v>10</v>
      </c>
      <c r="E94">
        <v>1</v>
      </c>
      <c r="F94" s="9">
        <f t="shared" si="2"/>
        <v>2</v>
      </c>
      <c r="G94">
        <v>31</v>
      </c>
      <c r="H94">
        <v>24</v>
      </c>
      <c r="I94" s="9">
        <f>Tabelle1[[#This Row],[Gesamt ]]-Tabelle1[[#This Row],[Aktueller Job]]</f>
        <v>7</v>
      </c>
    </row>
    <row r="95" spans="1:9" x14ac:dyDescent="0.35">
      <c r="A95" s="10" t="s">
        <v>221</v>
      </c>
      <c r="B95" s="7">
        <v>0.86</v>
      </c>
      <c r="C95">
        <v>19</v>
      </c>
      <c r="D95">
        <v>1</v>
      </c>
      <c r="E95">
        <v>0</v>
      </c>
      <c r="F95" s="9">
        <f t="shared" si="2"/>
        <v>3</v>
      </c>
      <c r="G95">
        <v>23</v>
      </c>
      <c r="H95">
        <v>22</v>
      </c>
      <c r="I95" s="9">
        <f>Tabelle1[[#This Row],[Gesamt ]]-Tabelle1[[#This Row],[Aktueller Job]]</f>
        <v>1</v>
      </c>
    </row>
    <row r="96" spans="1:9" x14ac:dyDescent="0.35">
      <c r="A96" s="10" t="s">
        <v>132</v>
      </c>
      <c r="B96" s="7">
        <v>0.59</v>
      </c>
      <c r="C96">
        <v>51</v>
      </c>
      <c r="D96">
        <v>19</v>
      </c>
      <c r="E96">
        <v>1</v>
      </c>
      <c r="F96" s="9">
        <f t="shared" si="2"/>
        <v>11</v>
      </c>
      <c r="G96">
        <v>82</v>
      </c>
      <c r="H96">
        <v>74</v>
      </c>
      <c r="I96" s="9">
        <f>Tabelle1[[#This Row],[Gesamt ]]-Tabelle1[[#This Row],[Aktueller Job]]</f>
        <v>8</v>
      </c>
    </row>
    <row r="97" spans="1:9" x14ac:dyDescent="0.35">
      <c r="A97" t="s">
        <v>17</v>
      </c>
      <c r="B97" s="7">
        <v>0.75</v>
      </c>
      <c r="C97">
        <v>97</v>
      </c>
      <c r="D97">
        <v>16</v>
      </c>
      <c r="E97">
        <v>25</v>
      </c>
      <c r="F97">
        <f t="shared" si="2"/>
        <v>36</v>
      </c>
      <c r="G97">
        <v>174</v>
      </c>
      <c r="H97">
        <v>143</v>
      </c>
      <c r="I97">
        <f>Tabelle1[[#This Row],[Gesamt ]]-Tabelle1[[#This Row],[Aktueller Job]]</f>
        <v>31</v>
      </c>
    </row>
    <row r="98" spans="1:9" x14ac:dyDescent="0.35">
      <c r="A98" s="10" t="s">
        <v>136</v>
      </c>
      <c r="B98" s="7">
        <v>0.72</v>
      </c>
      <c r="C98">
        <v>53</v>
      </c>
      <c r="D98">
        <v>12</v>
      </c>
      <c r="E98">
        <v>0</v>
      </c>
      <c r="F98" s="9">
        <f t="shared" ref="F98:F129" si="3">G98-C98-D98-E98</f>
        <v>10</v>
      </c>
      <c r="G98">
        <v>75</v>
      </c>
      <c r="H98">
        <v>62</v>
      </c>
      <c r="I98" s="9">
        <f>Tabelle1[[#This Row],[Gesamt ]]-Tabelle1[[#This Row],[Aktueller Job]]</f>
        <v>13</v>
      </c>
    </row>
    <row r="99" spans="1:9" x14ac:dyDescent="0.35">
      <c r="A99" t="s">
        <v>33</v>
      </c>
      <c r="B99" s="7">
        <v>0.79</v>
      </c>
      <c r="C99">
        <v>58</v>
      </c>
      <c r="D99">
        <v>12</v>
      </c>
      <c r="E99">
        <v>1</v>
      </c>
      <c r="F99">
        <f t="shared" si="3"/>
        <v>7</v>
      </c>
      <c r="G99">
        <v>78</v>
      </c>
      <c r="H99">
        <v>62</v>
      </c>
      <c r="I99">
        <f>Tabelle1[[#This Row],[Gesamt ]]-Tabelle1[[#This Row],[Aktueller Job]]</f>
        <v>16</v>
      </c>
    </row>
    <row r="100" spans="1:9" x14ac:dyDescent="0.35">
      <c r="A100" s="10" t="s">
        <v>113</v>
      </c>
      <c r="B100" s="7">
        <v>0.68</v>
      </c>
      <c r="C100">
        <v>18</v>
      </c>
      <c r="D100">
        <v>4</v>
      </c>
      <c r="E100">
        <v>0</v>
      </c>
      <c r="F100" s="9">
        <f t="shared" si="3"/>
        <v>4</v>
      </c>
      <c r="G100">
        <v>26</v>
      </c>
      <c r="H100">
        <v>22</v>
      </c>
      <c r="I100" s="9">
        <f>Tabelle1[[#This Row],[Gesamt ]]-Tabelle1[[#This Row],[Aktueller Job]]</f>
        <v>4</v>
      </c>
    </row>
    <row r="101" spans="1:9" x14ac:dyDescent="0.35">
      <c r="A101" s="10" t="s">
        <v>112</v>
      </c>
      <c r="B101" s="7">
        <v>0.76</v>
      </c>
      <c r="C101">
        <v>21</v>
      </c>
      <c r="D101">
        <v>2</v>
      </c>
      <c r="E101">
        <v>2</v>
      </c>
      <c r="F101" s="9">
        <f t="shared" si="3"/>
        <v>3</v>
      </c>
      <c r="G101">
        <v>28</v>
      </c>
      <c r="H101">
        <v>27</v>
      </c>
      <c r="I101" s="9">
        <f>Tabelle1[[#This Row],[Gesamt ]]-Tabelle1[[#This Row],[Aktueller Job]]</f>
        <v>1</v>
      </c>
    </row>
    <row r="102" spans="1:9" x14ac:dyDescent="0.35">
      <c r="A102" t="s">
        <v>44</v>
      </c>
      <c r="B102" s="7">
        <v>0.62</v>
      </c>
      <c r="C102">
        <v>52</v>
      </c>
      <c r="D102">
        <v>8</v>
      </c>
      <c r="E102">
        <v>1</v>
      </c>
      <c r="F102">
        <f t="shared" si="3"/>
        <v>1</v>
      </c>
      <c r="G102">
        <v>62</v>
      </c>
      <c r="H102">
        <v>54</v>
      </c>
      <c r="I102">
        <f>Tabelle1[[#This Row],[Gesamt ]]-Tabelle1[[#This Row],[Aktueller Job]]</f>
        <v>8</v>
      </c>
    </row>
    <row r="103" spans="1:9" x14ac:dyDescent="0.35">
      <c r="A103" t="s">
        <v>92</v>
      </c>
      <c r="B103" s="7">
        <v>1</v>
      </c>
      <c r="C103">
        <v>28</v>
      </c>
      <c r="D103">
        <v>5</v>
      </c>
      <c r="E103">
        <v>0</v>
      </c>
      <c r="F103">
        <f t="shared" si="3"/>
        <v>7</v>
      </c>
      <c r="G103">
        <v>40</v>
      </c>
      <c r="H103">
        <v>37</v>
      </c>
      <c r="I103">
        <f>Tabelle1[[#This Row],[Gesamt ]]-Tabelle1[[#This Row],[Aktueller Job]]</f>
        <v>3</v>
      </c>
    </row>
    <row r="104" spans="1:9" x14ac:dyDescent="0.35">
      <c r="A104" t="s">
        <v>21</v>
      </c>
      <c r="B104" s="7">
        <v>0.62</v>
      </c>
      <c r="C104">
        <v>115</v>
      </c>
      <c r="D104">
        <v>24</v>
      </c>
      <c r="E104">
        <v>1</v>
      </c>
      <c r="F104">
        <f t="shared" si="3"/>
        <v>12</v>
      </c>
      <c r="G104">
        <v>152</v>
      </c>
      <c r="H104">
        <v>119</v>
      </c>
      <c r="I104">
        <f>Tabelle1[[#This Row],[Gesamt ]]-Tabelle1[[#This Row],[Aktueller Job]]</f>
        <v>33</v>
      </c>
    </row>
    <row r="105" spans="1:9" x14ac:dyDescent="0.35">
      <c r="A105" t="s">
        <v>43</v>
      </c>
      <c r="B105" s="7">
        <v>0.65</v>
      </c>
      <c r="C105">
        <v>47</v>
      </c>
      <c r="D105">
        <v>2</v>
      </c>
      <c r="E105">
        <v>1</v>
      </c>
      <c r="F105">
        <f t="shared" si="3"/>
        <v>0</v>
      </c>
      <c r="G105">
        <v>50</v>
      </c>
      <c r="H105">
        <v>43</v>
      </c>
      <c r="I105">
        <f>Tabelle1[[#This Row],[Gesamt ]]-Tabelle1[[#This Row],[Aktueller Job]]</f>
        <v>7</v>
      </c>
    </row>
    <row r="106" spans="1:9" x14ac:dyDescent="0.35">
      <c r="A106" s="10" t="s">
        <v>193</v>
      </c>
      <c r="B106" s="7">
        <v>0.81</v>
      </c>
      <c r="C106">
        <v>22</v>
      </c>
      <c r="D106">
        <v>2</v>
      </c>
      <c r="E106">
        <v>1</v>
      </c>
      <c r="F106" s="9">
        <f t="shared" si="3"/>
        <v>3</v>
      </c>
      <c r="G106">
        <v>28</v>
      </c>
      <c r="H106">
        <v>26</v>
      </c>
      <c r="I106" s="9">
        <f>Tabelle1[[#This Row],[Gesamt ]]-Tabelle1[[#This Row],[Aktueller Job]]</f>
        <v>2</v>
      </c>
    </row>
    <row r="107" spans="1:9" x14ac:dyDescent="0.35">
      <c r="A107" s="10" t="s">
        <v>129</v>
      </c>
      <c r="B107" s="7">
        <v>0.82</v>
      </c>
      <c r="C107">
        <v>69</v>
      </c>
      <c r="D107">
        <v>13</v>
      </c>
      <c r="E107">
        <v>1</v>
      </c>
      <c r="F107" s="9">
        <f t="shared" si="3"/>
        <v>3</v>
      </c>
      <c r="G107">
        <v>86</v>
      </c>
      <c r="H107">
        <v>81</v>
      </c>
      <c r="I107" s="9">
        <f>Tabelle1[[#This Row],[Gesamt ]]-Tabelle1[[#This Row],[Aktueller Job]]</f>
        <v>5</v>
      </c>
    </row>
    <row r="108" spans="1:9" x14ac:dyDescent="0.35">
      <c r="A108" s="10" t="s">
        <v>199</v>
      </c>
      <c r="B108" s="7">
        <v>0.67</v>
      </c>
      <c r="C108">
        <v>20</v>
      </c>
      <c r="D108">
        <v>2</v>
      </c>
      <c r="E108">
        <v>0</v>
      </c>
      <c r="F108" s="9">
        <f t="shared" si="3"/>
        <v>0</v>
      </c>
      <c r="G108">
        <v>22</v>
      </c>
      <c r="H108">
        <v>16</v>
      </c>
      <c r="I108" s="9">
        <f>Tabelle1[[#This Row],[Gesamt ]]-Tabelle1[[#This Row],[Aktueller Job]]</f>
        <v>6</v>
      </c>
    </row>
    <row r="109" spans="1:9" x14ac:dyDescent="0.35">
      <c r="A109" s="10" t="s">
        <v>219</v>
      </c>
      <c r="B109" s="7">
        <v>0.86</v>
      </c>
      <c r="C109">
        <v>23</v>
      </c>
      <c r="D109">
        <v>1</v>
      </c>
      <c r="E109">
        <v>0</v>
      </c>
      <c r="F109" s="9">
        <f t="shared" si="3"/>
        <v>0</v>
      </c>
      <c r="G109">
        <v>24</v>
      </c>
      <c r="H109">
        <v>22</v>
      </c>
      <c r="I109" s="9">
        <f>Tabelle1[[#This Row],[Gesamt ]]-Tabelle1[[#This Row],[Aktueller Job]]</f>
        <v>2</v>
      </c>
    </row>
    <row r="110" spans="1:9" x14ac:dyDescent="0.35">
      <c r="A110" t="s">
        <v>7</v>
      </c>
      <c r="B110" s="7">
        <v>0.69</v>
      </c>
      <c r="C110">
        <v>318</v>
      </c>
      <c r="D110">
        <v>89</v>
      </c>
      <c r="E110">
        <v>20</v>
      </c>
      <c r="F110">
        <f t="shared" si="3"/>
        <v>39</v>
      </c>
      <c r="G110">
        <v>466</v>
      </c>
      <c r="H110">
        <v>395</v>
      </c>
      <c r="I110">
        <f>Tabelle1[[#This Row],[Gesamt ]]-Tabelle1[[#This Row],[Aktueller Job]]</f>
        <v>71</v>
      </c>
    </row>
    <row r="111" spans="1:9" x14ac:dyDescent="0.35">
      <c r="A111" s="10" t="s">
        <v>182</v>
      </c>
      <c r="B111" s="7">
        <v>0.52</v>
      </c>
      <c r="C111">
        <v>22</v>
      </c>
      <c r="D111">
        <v>5</v>
      </c>
      <c r="E111">
        <v>0</v>
      </c>
      <c r="F111" s="9">
        <f t="shared" si="3"/>
        <v>2</v>
      </c>
      <c r="G111">
        <v>29</v>
      </c>
      <c r="H111">
        <v>20</v>
      </c>
      <c r="I111" s="9">
        <f>Tabelle1[[#This Row],[Gesamt ]]-Tabelle1[[#This Row],[Aktueller Job]]</f>
        <v>9</v>
      </c>
    </row>
    <row r="112" spans="1:9" x14ac:dyDescent="0.35">
      <c r="A112" s="10" t="s">
        <v>139</v>
      </c>
      <c r="B112" s="7">
        <v>0.59</v>
      </c>
      <c r="C112">
        <v>40</v>
      </c>
      <c r="D112">
        <v>7</v>
      </c>
      <c r="E112">
        <v>3</v>
      </c>
      <c r="F112" s="9">
        <f t="shared" si="3"/>
        <v>7</v>
      </c>
      <c r="G112">
        <v>57</v>
      </c>
      <c r="H112">
        <v>43</v>
      </c>
      <c r="I112" s="9">
        <f>Tabelle1[[#This Row],[Gesamt ]]-Tabelle1[[#This Row],[Aktueller Job]]</f>
        <v>14</v>
      </c>
    </row>
    <row r="113" spans="1:9" x14ac:dyDescent="0.35">
      <c r="A113" s="10" t="s">
        <v>138</v>
      </c>
      <c r="B113" s="7">
        <v>0.79</v>
      </c>
      <c r="C113">
        <v>42</v>
      </c>
      <c r="D113">
        <v>12</v>
      </c>
      <c r="E113">
        <v>3</v>
      </c>
      <c r="F113" s="9">
        <f t="shared" si="3"/>
        <v>1</v>
      </c>
      <c r="G113">
        <v>58</v>
      </c>
      <c r="H113">
        <v>55</v>
      </c>
      <c r="I113" s="9">
        <f>Tabelle1[[#This Row],[Gesamt ]]-Tabelle1[[#This Row],[Aktueller Job]]</f>
        <v>3</v>
      </c>
    </row>
    <row r="114" spans="1:9" x14ac:dyDescent="0.35">
      <c r="A114" s="10" t="s">
        <v>111</v>
      </c>
      <c r="B114" s="7">
        <v>0.65</v>
      </c>
      <c r="C114">
        <v>16</v>
      </c>
      <c r="D114">
        <v>7</v>
      </c>
      <c r="E114">
        <v>2</v>
      </c>
      <c r="F114" s="9">
        <f t="shared" si="3"/>
        <v>1</v>
      </c>
      <c r="G114">
        <v>26</v>
      </c>
      <c r="H114">
        <v>21</v>
      </c>
      <c r="I114" s="9">
        <f>Tabelle1[[#This Row],[Gesamt ]]-Tabelle1[[#This Row],[Aktueller Job]]</f>
        <v>5</v>
      </c>
    </row>
    <row r="115" spans="1:9" x14ac:dyDescent="0.35">
      <c r="A115" t="s">
        <v>41</v>
      </c>
      <c r="B115" s="7">
        <v>0.93</v>
      </c>
      <c r="C115">
        <v>39</v>
      </c>
      <c r="D115">
        <v>7</v>
      </c>
      <c r="E115">
        <v>10</v>
      </c>
      <c r="F115">
        <f t="shared" si="3"/>
        <v>4</v>
      </c>
      <c r="G115">
        <v>60</v>
      </c>
      <c r="H115">
        <v>56</v>
      </c>
      <c r="I115">
        <f>Tabelle1[[#This Row],[Gesamt ]]-Tabelle1[[#This Row],[Aktueller Job]]</f>
        <v>4</v>
      </c>
    </row>
    <row r="116" spans="1:9" x14ac:dyDescent="0.35">
      <c r="A116" s="10" t="s">
        <v>220</v>
      </c>
      <c r="B116" s="7">
        <v>0.68</v>
      </c>
      <c r="C116">
        <v>17</v>
      </c>
      <c r="D116">
        <v>2</v>
      </c>
      <c r="E116">
        <v>0</v>
      </c>
      <c r="F116" s="9">
        <f t="shared" si="3"/>
        <v>5</v>
      </c>
      <c r="G116">
        <v>24</v>
      </c>
      <c r="H116">
        <v>22</v>
      </c>
      <c r="I116" s="9">
        <f>Tabelle1[[#This Row],[Gesamt ]]-Tabelle1[[#This Row],[Aktueller Job]]</f>
        <v>2</v>
      </c>
    </row>
    <row r="117" spans="1:9" x14ac:dyDescent="0.35">
      <c r="A117" s="10" t="s">
        <v>163</v>
      </c>
      <c r="B117" s="7">
        <v>0.88</v>
      </c>
      <c r="C117">
        <v>16</v>
      </c>
      <c r="D117">
        <v>1</v>
      </c>
      <c r="E117">
        <v>22</v>
      </c>
      <c r="F117" s="9">
        <f t="shared" si="3"/>
        <v>1</v>
      </c>
      <c r="G117">
        <v>40</v>
      </c>
      <c r="H117">
        <v>36</v>
      </c>
      <c r="I117" s="9">
        <f>Tabelle1[[#This Row],[Gesamt ]]-Tabelle1[[#This Row],[Aktueller Job]]</f>
        <v>4</v>
      </c>
    </row>
    <row r="118" spans="1:9" x14ac:dyDescent="0.35">
      <c r="A118" t="s">
        <v>54</v>
      </c>
      <c r="B118" s="7">
        <v>0.78</v>
      </c>
      <c r="C118">
        <v>31</v>
      </c>
      <c r="D118">
        <v>3</v>
      </c>
      <c r="E118">
        <v>1</v>
      </c>
      <c r="F118">
        <f t="shared" si="3"/>
        <v>3</v>
      </c>
      <c r="G118">
        <v>38</v>
      </c>
      <c r="H118">
        <v>33</v>
      </c>
      <c r="I118">
        <f>Tabelle1[[#This Row],[Gesamt ]]-Tabelle1[[#This Row],[Aktueller Job]]</f>
        <v>5</v>
      </c>
    </row>
    <row r="119" spans="1:9" x14ac:dyDescent="0.35">
      <c r="A119" s="10" t="s">
        <v>210</v>
      </c>
      <c r="B119" s="7">
        <v>0.72</v>
      </c>
      <c r="C119">
        <v>18</v>
      </c>
      <c r="D119">
        <v>3</v>
      </c>
      <c r="E119">
        <v>0</v>
      </c>
      <c r="F119" s="9">
        <f t="shared" si="3"/>
        <v>0</v>
      </c>
      <c r="G119">
        <v>21</v>
      </c>
      <c r="H119">
        <v>21</v>
      </c>
      <c r="I119" s="9">
        <f>Tabelle1[[#This Row],[Gesamt ]]-Tabelle1[[#This Row],[Aktueller Job]]</f>
        <v>0</v>
      </c>
    </row>
    <row r="120" spans="1:9" x14ac:dyDescent="0.35">
      <c r="A120" s="10" t="s">
        <v>191</v>
      </c>
      <c r="B120" s="7">
        <v>0.72</v>
      </c>
      <c r="C120">
        <v>16</v>
      </c>
      <c r="D120">
        <v>8</v>
      </c>
      <c r="E120">
        <v>4</v>
      </c>
      <c r="F120" s="9">
        <f t="shared" si="3"/>
        <v>1</v>
      </c>
      <c r="G120">
        <v>29</v>
      </c>
      <c r="H120">
        <v>25</v>
      </c>
      <c r="I120" s="9">
        <f>Tabelle1[[#This Row],[Gesamt ]]-Tabelle1[[#This Row],[Aktueller Job]]</f>
        <v>4</v>
      </c>
    </row>
    <row r="121" spans="1:9" x14ac:dyDescent="0.35">
      <c r="A121" s="10" t="s">
        <v>134</v>
      </c>
      <c r="B121" s="7">
        <v>0.42</v>
      </c>
      <c r="C121">
        <v>54</v>
      </c>
      <c r="D121">
        <v>11</v>
      </c>
      <c r="E121">
        <v>0</v>
      </c>
      <c r="F121" s="9">
        <f t="shared" si="3"/>
        <v>4</v>
      </c>
      <c r="G121">
        <v>69</v>
      </c>
      <c r="H121">
        <v>58</v>
      </c>
      <c r="I121" s="9">
        <f>Tabelle1[[#This Row],[Gesamt ]]-Tabelle1[[#This Row],[Aktueller Job]]</f>
        <v>11</v>
      </c>
    </row>
    <row r="122" spans="1:9" x14ac:dyDescent="0.35">
      <c r="A122" s="10" t="s">
        <v>225</v>
      </c>
      <c r="B122" s="7">
        <v>0.35</v>
      </c>
      <c r="C122">
        <v>16</v>
      </c>
      <c r="D122">
        <v>1</v>
      </c>
      <c r="E122">
        <v>1</v>
      </c>
      <c r="F122" s="9">
        <f t="shared" si="3"/>
        <v>2</v>
      </c>
      <c r="G122">
        <v>20</v>
      </c>
      <c r="H122">
        <v>17</v>
      </c>
      <c r="I122" s="9">
        <f>Tabelle1[[#This Row],[Gesamt ]]-Tabelle1[[#This Row],[Aktueller Job]]</f>
        <v>3</v>
      </c>
    </row>
    <row r="123" spans="1:9" x14ac:dyDescent="0.35">
      <c r="A123" s="10" t="s">
        <v>104</v>
      </c>
      <c r="B123" s="7">
        <v>0.33</v>
      </c>
      <c r="C123">
        <v>23</v>
      </c>
      <c r="D123">
        <v>2</v>
      </c>
      <c r="E123">
        <v>1</v>
      </c>
      <c r="F123" s="9">
        <f t="shared" si="3"/>
        <v>4</v>
      </c>
      <c r="G123">
        <v>30</v>
      </c>
      <c r="H123">
        <v>30</v>
      </c>
      <c r="I123" s="9">
        <f>Tabelle1[[#This Row],[Gesamt ]]-Tabelle1[[#This Row],[Aktueller Job]]</f>
        <v>0</v>
      </c>
    </row>
    <row r="124" spans="1:9" x14ac:dyDescent="0.35">
      <c r="A124" s="10" t="s">
        <v>126</v>
      </c>
      <c r="B124" s="7">
        <v>0.7</v>
      </c>
      <c r="C124">
        <v>94</v>
      </c>
      <c r="D124">
        <v>20</v>
      </c>
      <c r="E124">
        <v>1</v>
      </c>
      <c r="F124" s="9">
        <f t="shared" si="3"/>
        <v>7</v>
      </c>
      <c r="G124">
        <v>122</v>
      </c>
      <c r="H124">
        <v>105</v>
      </c>
      <c r="I124" s="9">
        <f>Tabelle1[[#This Row],[Gesamt ]]-Tabelle1[[#This Row],[Aktueller Job]]</f>
        <v>17</v>
      </c>
    </row>
    <row r="125" spans="1:9" x14ac:dyDescent="0.35">
      <c r="A125" t="s">
        <v>48</v>
      </c>
      <c r="B125" s="7">
        <v>0.93</v>
      </c>
      <c r="C125">
        <v>29</v>
      </c>
      <c r="D125">
        <v>6</v>
      </c>
      <c r="E125">
        <v>8</v>
      </c>
      <c r="F125">
        <f t="shared" si="3"/>
        <v>3</v>
      </c>
      <c r="G125">
        <v>46</v>
      </c>
      <c r="H125">
        <v>39</v>
      </c>
      <c r="I125">
        <f>Tabelle1[[#This Row],[Gesamt ]]-Tabelle1[[#This Row],[Aktueller Job]]</f>
        <v>7</v>
      </c>
    </row>
    <row r="126" spans="1:9" x14ac:dyDescent="0.35">
      <c r="A126" s="10" t="s">
        <v>228</v>
      </c>
      <c r="B126" s="7">
        <v>0.9</v>
      </c>
      <c r="C126">
        <v>17</v>
      </c>
      <c r="D126">
        <v>4</v>
      </c>
      <c r="E126">
        <v>1</v>
      </c>
      <c r="F126" s="9">
        <f t="shared" si="3"/>
        <v>0</v>
      </c>
      <c r="G126">
        <v>22</v>
      </c>
      <c r="H126">
        <v>21</v>
      </c>
      <c r="I126" s="9">
        <f>Tabelle1[[#This Row],[Gesamt ]]-Tabelle1[[#This Row],[Aktueller Job]]</f>
        <v>1</v>
      </c>
    </row>
    <row r="127" spans="1:9" x14ac:dyDescent="0.35">
      <c r="A127" s="10" t="s">
        <v>216</v>
      </c>
      <c r="B127" s="7">
        <v>0.63</v>
      </c>
      <c r="C127">
        <v>16</v>
      </c>
      <c r="D127">
        <v>4</v>
      </c>
      <c r="E127">
        <v>3</v>
      </c>
      <c r="F127" s="9">
        <f t="shared" si="3"/>
        <v>1</v>
      </c>
      <c r="G127">
        <v>24</v>
      </c>
      <c r="H127">
        <v>23</v>
      </c>
      <c r="I127" s="9">
        <f>Tabelle1[[#This Row],[Gesamt ]]-Tabelle1[[#This Row],[Aktueller Job]]</f>
        <v>1</v>
      </c>
    </row>
    <row r="128" spans="1:9" x14ac:dyDescent="0.35">
      <c r="A128" s="10" t="s">
        <v>202</v>
      </c>
      <c r="B128" s="7">
        <v>0.91</v>
      </c>
      <c r="C128">
        <v>17</v>
      </c>
      <c r="D128">
        <v>7</v>
      </c>
      <c r="E128">
        <v>0</v>
      </c>
      <c r="F128" s="9">
        <f t="shared" si="3"/>
        <v>1</v>
      </c>
      <c r="G128">
        <v>25</v>
      </c>
      <c r="H128">
        <v>22</v>
      </c>
      <c r="I128" s="9">
        <f>Tabelle1[[#This Row],[Gesamt ]]-Tabelle1[[#This Row],[Aktueller Job]]</f>
        <v>3</v>
      </c>
    </row>
    <row r="129" spans="1:9" x14ac:dyDescent="0.35">
      <c r="A129" s="10" t="s">
        <v>187</v>
      </c>
      <c r="B129" s="7">
        <v>0.62</v>
      </c>
      <c r="C129">
        <v>19</v>
      </c>
      <c r="D129">
        <v>2</v>
      </c>
      <c r="E129">
        <v>0</v>
      </c>
      <c r="F129" s="9">
        <f t="shared" si="3"/>
        <v>4</v>
      </c>
      <c r="G129">
        <v>25</v>
      </c>
      <c r="H129">
        <v>18</v>
      </c>
      <c r="I129" s="9">
        <f>Tabelle1[[#This Row],[Gesamt ]]-Tabelle1[[#This Row],[Aktueller Job]]</f>
        <v>7</v>
      </c>
    </row>
    <row r="130" spans="1:9" x14ac:dyDescent="0.35">
      <c r="A130" t="s">
        <v>90</v>
      </c>
      <c r="B130" s="7">
        <v>0.8</v>
      </c>
      <c r="C130">
        <v>20</v>
      </c>
      <c r="D130">
        <v>4</v>
      </c>
      <c r="E130">
        <v>3</v>
      </c>
      <c r="F130">
        <f t="shared" ref="F130:F161" si="4">G130-C130-D130-E130</f>
        <v>8</v>
      </c>
      <c r="G130">
        <v>35</v>
      </c>
      <c r="H130">
        <v>26</v>
      </c>
      <c r="I130">
        <f>Tabelle1[[#This Row],[Gesamt ]]-Tabelle1[[#This Row],[Aktueller Job]]</f>
        <v>9</v>
      </c>
    </row>
    <row r="131" spans="1:9" x14ac:dyDescent="0.35">
      <c r="A131" s="10" t="s">
        <v>152</v>
      </c>
      <c r="B131" s="7">
        <v>0.65</v>
      </c>
      <c r="C131">
        <v>32</v>
      </c>
      <c r="D131">
        <v>7</v>
      </c>
      <c r="E131">
        <v>2</v>
      </c>
      <c r="F131" s="9">
        <f t="shared" si="4"/>
        <v>4</v>
      </c>
      <c r="G131">
        <v>45</v>
      </c>
      <c r="H131">
        <v>37</v>
      </c>
      <c r="I131" s="9">
        <f>Tabelle1[[#This Row],[Gesamt ]]-Tabelle1[[#This Row],[Aktueller Job]]</f>
        <v>8</v>
      </c>
    </row>
    <row r="132" spans="1:9" x14ac:dyDescent="0.35">
      <c r="A132" t="s">
        <v>34</v>
      </c>
      <c r="B132" s="7">
        <v>0.51</v>
      </c>
      <c r="C132">
        <v>55</v>
      </c>
      <c r="D132">
        <v>13</v>
      </c>
      <c r="E132">
        <v>5</v>
      </c>
      <c r="F132">
        <f t="shared" si="4"/>
        <v>3</v>
      </c>
      <c r="G132">
        <v>76</v>
      </c>
      <c r="H132">
        <v>66</v>
      </c>
      <c r="I132">
        <f>Tabelle1[[#This Row],[Gesamt ]]-Tabelle1[[#This Row],[Aktueller Job]]</f>
        <v>10</v>
      </c>
    </row>
    <row r="133" spans="1:9" x14ac:dyDescent="0.35">
      <c r="A133" s="10" t="s">
        <v>184</v>
      </c>
      <c r="B133" s="7">
        <v>0.61</v>
      </c>
      <c r="C133">
        <v>21</v>
      </c>
      <c r="D133">
        <v>6</v>
      </c>
      <c r="E133">
        <v>2</v>
      </c>
      <c r="F133" s="9">
        <f t="shared" si="4"/>
        <v>3</v>
      </c>
      <c r="G133">
        <v>32</v>
      </c>
      <c r="H133">
        <v>28</v>
      </c>
      <c r="I133" s="9">
        <f>Tabelle1[[#This Row],[Gesamt ]]-Tabelle1[[#This Row],[Aktueller Job]]</f>
        <v>4</v>
      </c>
    </row>
    <row r="134" spans="1:9" x14ac:dyDescent="0.35">
      <c r="A134" s="10" t="s">
        <v>227</v>
      </c>
      <c r="B134" s="7">
        <v>0.65</v>
      </c>
      <c r="C134">
        <v>16</v>
      </c>
      <c r="D134">
        <v>3</v>
      </c>
      <c r="E134">
        <v>0</v>
      </c>
      <c r="F134" s="9">
        <f t="shared" si="4"/>
        <v>4</v>
      </c>
      <c r="G134">
        <v>23</v>
      </c>
      <c r="H134">
        <v>20</v>
      </c>
      <c r="I134" s="9">
        <f>Tabelle1[[#This Row],[Gesamt ]]-Tabelle1[[#This Row],[Aktueller Job]]</f>
        <v>3</v>
      </c>
    </row>
    <row r="135" spans="1:9" x14ac:dyDescent="0.35">
      <c r="A135" s="10" t="s">
        <v>218</v>
      </c>
      <c r="B135" s="7">
        <v>0.56000000000000005</v>
      </c>
      <c r="C135">
        <v>11</v>
      </c>
      <c r="D135">
        <v>3</v>
      </c>
      <c r="E135">
        <v>2</v>
      </c>
      <c r="F135" s="9">
        <f t="shared" si="4"/>
        <v>8</v>
      </c>
      <c r="G135">
        <v>24</v>
      </c>
      <c r="H135">
        <v>24</v>
      </c>
      <c r="I135" s="9">
        <f>Tabelle1[[#This Row],[Gesamt ]]-Tabelle1[[#This Row],[Aktueller Job]]</f>
        <v>0</v>
      </c>
    </row>
    <row r="136" spans="1:9" x14ac:dyDescent="0.35">
      <c r="A136" s="10" t="s">
        <v>181</v>
      </c>
      <c r="B136" s="7">
        <v>0.45</v>
      </c>
      <c r="C136">
        <v>21</v>
      </c>
      <c r="D136">
        <v>0</v>
      </c>
      <c r="E136">
        <v>1</v>
      </c>
      <c r="F136" s="9">
        <f t="shared" si="4"/>
        <v>1</v>
      </c>
      <c r="G136">
        <v>23</v>
      </c>
      <c r="H136">
        <v>17</v>
      </c>
      <c r="I136" s="9">
        <f>Tabelle1[[#This Row],[Gesamt ]]-Tabelle1[[#This Row],[Aktueller Job]]</f>
        <v>6</v>
      </c>
    </row>
    <row r="137" spans="1:9" x14ac:dyDescent="0.35">
      <c r="A137" s="10" t="s">
        <v>146</v>
      </c>
      <c r="B137" s="7">
        <v>0.56000000000000005</v>
      </c>
      <c r="C137">
        <v>41</v>
      </c>
      <c r="D137">
        <v>3</v>
      </c>
      <c r="E137">
        <v>0</v>
      </c>
      <c r="F137" s="9">
        <f t="shared" si="4"/>
        <v>1</v>
      </c>
      <c r="G137">
        <v>45</v>
      </c>
      <c r="H137">
        <v>40</v>
      </c>
      <c r="I137" s="9">
        <f>Tabelle1[[#This Row],[Gesamt ]]-Tabelle1[[#This Row],[Aktueller Job]]</f>
        <v>5</v>
      </c>
    </row>
    <row r="138" spans="1:9" x14ac:dyDescent="0.35">
      <c r="A138" s="10" t="s">
        <v>118</v>
      </c>
      <c r="B138" s="7">
        <v>0.68</v>
      </c>
      <c r="C138">
        <v>13</v>
      </c>
      <c r="D138">
        <v>2</v>
      </c>
      <c r="E138">
        <v>1</v>
      </c>
      <c r="F138" s="9">
        <f t="shared" si="4"/>
        <v>6</v>
      </c>
      <c r="G138">
        <v>22</v>
      </c>
      <c r="H138">
        <v>18</v>
      </c>
      <c r="I138" s="9">
        <f>Tabelle1[[#This Row],[Gesamt ]]-Tabelle1[[#This Row],[Aktueller Job]]</f>
        <v>4</v>
      </c>
    </row>
    <row r="139" spans="1:9" x14ac:dyDescent="0.35">
      <c r="A139" s="10" t="s">
        <v>211</v>
      </c>
      <c r="B139" s="7">
        <v>0.77</v>
      </c>
      <c r="C139">
        <v>16</v>
      </c>
      <c r="D139">
        <v>4</v>
      </c>
      <c r="E139">
        <v>0</v>
      </c>
      <c r="F139" s="9">
        <f t="shared" si="4"/>
        <v>3</v>
      </c>
      <c r="G139">
        <v>23</v>
      </c>
      <c r="H139">
        <v>20</v>
      </c>
      <c r="I139" s="9">
        <f>Tabelle1[[#This Row],[Gesamt ]]-Tabelle1[[#This Row],[Aktueller Job]]</f>
        <v>3</v>
      </c>
    </row>
    <row r="140" spans="1:9" x14ac:dyDescent="0.35">
      <c r="A140" s="10" t="s">
        <v>230</v>
      </c>
      <c r="B140" s="7">
        <v>0.48</v>
      </c>
      <c r="C140">
        <v>16</v>
      </c>
      <c r="D140">
        <v>2</v>
      </c>
      <c r="E140">
        <v>0</v>
      </c>
      <c r="F140" s="9">
        <f t="shared" si="4"/>
        <v>3</v>
      </c>
      <c r="G140">
        <v>21</v>
      </c>
      <c r="H140">
        <v>13</v>
      </c>
      <c r="I140" s="9">
        <f>Tabelle1[[#This Row],[Gesamt ]]-Tabelle1[[#This Row],[Aktueller Job]]</f>
        <v>8</v>
      </c>
    </row>
    <row r="141" spans="1:9" x14ac:dyDescent="0.35">
      <c r="A141" s="10" t="s">
        <v>157</v>
      </c>
      <c r="B141" s="7">
        <v>0.47</v>
      </c>
      <c r="C141">
        <v>33</v>
      </c>
      <c r="D141">
        <v>4</v>
      </c>
      <c r="E141">
        <v>0</v>
      </c>
      <c r="F141" s="9">
        <f t="shared" si="4"/>
        <v>3</v>
      </c>
      <c r="G141">
        <v>40</v>
      </c>
      <c r="H141">
        <v>31</v>
      </c>
      <c r="I141" s="9">
        <f>Tabelle1[[#This Row],[Gesamt ]]-Tabelle1[[#This Row],[Aktueller Job]]</f>
        <v>9</v>
      </c>
    </row>
    <row r="142" spans="1:9" x14ac:dyDescent="0.35">
      <c r="A142" t="s">
        <v>89</v>
      </c>
      <c r="B142" s="7">
        <v>0.82</v>
      </c>
      <c r="C142">
        <v>26</v>
      </c>
      <c r="D142">
        <v>11</v>
      </c>
      <c r="E142">
        <v>2</v>
      </c>
      <c r="F142">
        <f t="shared" si="4"/>
        <v>0</v>
      </c>
      <c r="G142">
        <v>39</v>
      </c>
      <c r="H142">
        <v>35</v>
      </c>
      <c r="I142">
        <f>Tabelle1[[#This Row],[Gesamt ]]-Tabelle1[[#This Row],[Aktueller Job]]</f>
        <v>4</v>
      </c>
    </row>
    <row r="143" spans="1:9" x14ac:dyDescent="0.35">
      <c r="A143" s="10" t="s">
        <v>162</v>
      </c>
      <c r="B143" s="7">
        <v>0.55000000000000004</v>
      </c>
      <c r="C143">
        <v>29</v>
      </c>
      <c r="D143">
        <v>2</v>
      </c>
      <c r="E143">
        <v>0</v>
      </c>
      <c r="F143" s="9">
        <f t="shared" si="4"/>
        <v>2</v>
      </c>
      <c r="G143">
        <v>33</v>
      </c>
      <c r="H143">
        <v>27</v>
      </c>
      <c r="I143" s="9">
        <f>Tabelle1[[#This Row],[Gesamt ]]-Tabelle1[[#This Row],[Aktueller Job]]</f>
        <v>6</v>
      </c>
    </row>
    <row r="144" spans="1:9" x14ac:dyDescent="0.35">
      <c r="A144" t="s">
        <v>37</v>
      </c>
      <c r="B144" s="7">
        <v>0.74</v>
      </c>
      <c r="C144">
        <v>47</v>
      </c>
      <c r="D144">
        <v>14</v>
      </c>
      <c r="E144">
        <v>2</v>
      </c>
      <c r="F144">
        <f t="shared" si="4"/>
        <v>7</v>
      </c>
      <c r="G144">
        <v>70</v>
      </c>
      <c r="H144">
        <v>65</v>
      </c>
      <c r="I144">
        <f>Tabelle1[[#This Row],[Gesamt ]]-Tabelle1[[#This Row],[Aktueller Job]]</f>
        <v>5</v>
      </c>
    </row>
    <row r="145" spans="1:9" x14ac:dyDescent="0.35">
      <c r="A145" s="10" t="s">
        <v>214</v>
      </c>
      <c r="B145" s="7">
        <v>0.63</v>
      </c>
      <c r="C145">
        <v>15</v>
      </c>
      <c r="D145">
        <v>3</v>
      </c>
      <c r="E145">
        <v>1</v>
      </c>
      <c r="F145" s="9">
        <f t="shared" si="4"/>
        <v>1</v>
      </c>
      <c r="G145">
        <v>20</v>
      </c>
      <c r="H145">
        <v>15</v>
      </c>
      <c r="I145" s="9">
        <f>Tabelle1[[#This Row],[Gesamt ]]-Tabelle1[[#This Row],[Aktueller Job]]</f>
        <v>5</v>
      </c>
    </row>
    <row r="146" spans="1:9" x14ac:dyDescent="0.35">
      <c r="A146" t="s">
        <v>53</v>
      </c>
      <c r="B146" s="7">
        <v>0.79</v>
      </c>
      <c r="C146">
        <v>33</v>
      </c>
      <c r="D146">
        <v>8</v>
      </c>
      <c r="E146">
        <v>0</v>
      </c>
      <c r="F146">
        <f t="shared" si="4"/>
        <v>6</v>
      </c>
      <c r="G146">
        <v>47</v>
      </c>
      <c r="H146">
        <v>40</v>
      </c>
      <c r="I146">
        <f>Tabelle1[[#This Row],[Gesamt ]]-Tabelle1[[#This Row],[Aktueller Job]]</f>
        <v>7</v>
      </c>
    </row>
    <row r="147" spans="1:9" x14ac:dyDescent="0.35">
      <c r="A147" s="10" t="s">
        <v>178</v>
      </c>
      <c r="B147" s="7">
        <v>0.66</v>
      </c>
      <c r="C147">
        <v>26</v>
      </c>
      <c r="D147">
        <v>3</v>
      </c>
      <c r="E147">
        <v>0</v>
      </c>
      <c r="F147" s="9">
        <f t="shared" si="4"/>
        <v>2</v>
      </c>
      <c r="G147">
        <v>31</v>
      </c>
      <c r="H147">
        <v>26</v>
      </c>
      <c r="I147" s="9">
        <f>Tabelle1[[#This Row],[Gesamt ]]-Tabelle1[[#This Row],[Aktueller Job]]</f>
        <v>5</v>
      </c>
    </row>
    <row r="148" spans="1:9" x14ac:dyDescent="0.35">
      <c r="A148" s="10" t="s">
        <v>135</v>
      </c>
      <c r="B148" s="7">
        <v>0.69</v>
      </c>
      <c r="C148">
        <v>56</v>
      </c>
      <c r="D148">
        <v>13</v>
      </c>
      <c r="E148">
        <v>1</v>
      </c>
      <c r="F148" s="9">
        <f t="shared" si="4"/>
        <v>3</v>
      </c>
      <c r="G148">
        <v>73</v>
      </c>
      <c r="H148">
        <v>64</v>
      </c>
      <c r="I148" s="9">
        <f>Tabelle1[[#This Row],[Gesamt ]]-Tabelle1[[#This Row],[Aktueller Job]]</f>
        <v>9</v>
      </c>
    </row>
    <row r="149" spans="1:9" x14ac:dyDescent="0.35">
      <c r="A149" s="10" t="s">
        <v>170</v>
      </c>
      <c r="B149" s="7">
        <v>0.64</v>
      </c>
      <c r="C149">
        <v>25</v>
      </c>
      <c r="D149">
        <v>2</v>
      </c>
      <c r="E149">
        <v>3</v>
      </c>
      <c r="F149" s="9">
        <f t="shared" si="4"/>
        <v>2</v>
      </c>
      <c r="G149">
        <v>32</v>
      </c>
      <c r="H149">
        <v>28</v>
      </c>
      <c r="I149" s="9">
        <f>Tabelle1[[#This Row],[Gesamt ]]-Tabelle1[[#This Row],[Aktueller Job]]</f>
        <v>4</v>
      </c>
    </row>
    <row r="150" spans="1:9" x14ac:dyDescent="0.35">
      <c r="A150" t="s">
        <v>55</v>
      </c>
      <c r="B150" s="7">
        <v>0.77</v>
      </c>
      <c r="C150">
        <v>16</v>
      </c>
      <c r="D150">
        <v>8</v>
      </c>
      <c r="E150">
        <v>3</v>
      </c>
      <c r="F150">
        <f t="shared" si="4"/>
        <v>2</v>
      </c>
      <c r="G150">
        <v>29</v>
      </c>
      <c r="H150">
        <v>21</v>
      </c>
      <c r="I150">
        <f>Tabelle1[[#This Row],[Gesamt ]]-Tabelle1[[#This Row],[Aktueller Job]]</f>
        <v>8</v>
      </c>
    </row>
    <row r="151" spans="1:9" x14ac:dyDescent="0.35">
      <c r="A151" t="s">
        <v>18</v>
      </c>
      <c r="B151" s="7">
        <v>0.56000000000000005</v>
      </c>
      <c r="C151">
        <v>113</v>
      </c>
      <c r="D151">
        <v>14</v>
      </c>
      <c r="E151">
        <v>8</v>
      </c>
      <c r="F151">
        <f t="shared" si="4"/>
        <v>22</v>
      </c>
      <c r="G151">
        <v>157</v>
      </c>
      <c r="H151">
        <v>128</v>
      </c>
      <c r="I151">
        <f>Tabelle1[[#This Row],[Gesamt ]]-Tabelle1[[#This Row],[Aktueller Job]]</f>
        <v>29</v>
      </c>
    </row>
    <row r="152" spans="1:9" x14ac:dyDescent="0.35">
      <c r="A152" t="s">
        <v>50</v>
      </c>
      <c r="B152" s="7">
        <v>0.64</v>
      </c>
      <c r="C152">
        <v>35</v>
      </c>
      <c r="D152">
        <v>6</v>
      </c>
      <c r="E152">
        <v>2</v>
      </c>
      <c r="F152">
        <f t="shared" si="4"/>
        <v>4</v>
      </c>
      <c r="G152">
        <v>47</v>
      </c>
      <c r="H152">
        <v>39</v>
      </c>
      <c r="I152">
        <f>Tabelle1[[#This Row],[Gesamt ]]-Tabelle1[[#This Row],[Aktueller Job]]</f>
        <v>8</v>
      </c>
    </row>
    <row r="153" spans="1:9" x14ac:dyDescent="0.35">
      <c r="A153" s="10" t="s">
        <v>107</v>
      </c>
      <c r="B153" s="7">
        <v>0.48</v>
      </c>
      <c r="C153">
        <v>17</v>
      </c>
      <c r="D153">
        <v>3</v>
      </c>
      <c r="E153">
        <v>4</v>
      </c>
      <c r="F153" s="9">
        <f t="shared" si="4"/>
        <v>1</v>
      </c>
      <c r="G153">
        <v>25</v>
      </c>
      <c r="H153">
        <v>15</v>
      </c>
      <c r="I153" s="9">
        <f>Tabelle1[[#This Row],[Gesamt ]]-Tabelle1[[#This Row],[Aktueller Job]]</f>
        <v>10</v>
      </c>
    </row>
    <row r="154" spans="1:9" x14ac:dyDescent="0.35">
      <c r="A154" s="10" t="s">
        <v>196</v>
      </c>
      <c r="B154" s="7">
        <v>0.59</v>
      </c>
      <c r="C154">
        <v>21</v>
      </c>
      <c r="D154">
        <v>1</v>
      </c>
      <c r="E154">
        <v>0</v>
      </c>
      <c r="F154" s="9">
        <f t="shared" si="4"/>
        <v>7</v>
      </c>
      <c r="G154">
        <v>29</v>
      </c>
      <c r="H154">
        <v>15</v>
      </c>
      <c r="I154" s="9">
        <f>Tabelle1[[#This Row],[Gesamt ]]-Tabelle1[[#This Row],[Aktueller Job]]</f>
        <v>14</v>
      </c>
    </row>
    <row r="155" spans="1:9" x14ac:dyDescent="0.35">
      <c r="A155" t="s">
        <v>52</v>
      </c>
      <c r="B155" s="7">
        <v>0.74</v>
      </c>
      <c r="C155">
        <v>33</v>
      </c>
      <c r="D155">
        <v>5</v>
      </c>
      <c r="E155">
        <v>1</v>
      </c>
      <c r="F155">
        <f t="shared" si="4"/>
        <v>5</v>
      </c>
      <c r="G155">
        <v>44</v>
      </c>
      <c r="H155">
        <v>37</v>
      </c>
      <c r="I155">
        <f>Tabelle1[[#This Row],[Gesamt ]]-Tabelle1[[#This Row],[Aktueller Job]]</f>
        <v>7</v>
      </c>
    </row>
    <row r="156" spans="1:9" x14ac:dyDescent="0.35">
      <c r="A156" s="10" t="s">
        <v>226</v>
      </c>
      <c r="B156" s="7">
        <v>0.79</v>
      </c>
      <c r="C156">
        <v>17</v>
      </c>
      <c r="D156">
        <v>2</v>
      </c>
      <c r="E156">
        <v>0</v>
      </c>
      <c r="F156" s="9">
        <f t="shared" si="4"/>
        <v>2</v>
      </c>
      <c r="G156">
        <v>21</v>
      </c>
      <c r="H156">
        <v>18</v>
      </c>
      <c r="I156" s="9">
        <f>Tabelle1[[#This Row],[Gesamt ]]-Tabelle1[[#This Row],[Aktueller Job]]</f>
        <v>3</v>
      </c>
    </row>
    <row r="157" spans="1:9" x14ac:dyDescent="0.35">
      <c r="A157" t="s">
        <v>14</v>
      </c>
      <c r="B157" s="7">
        <v>0.72</v>
      </c>
      <c r="C157">
        <v>159</v>
      </c>
      <c r="D157">
        <v>27</v>
      </c>
      <c r="E157">
        <v>9</v>
      </c>
      <c r="F157">
        <f t="shared" si="4"/>
        <v>16</v>
      </c>
      <c r="G157">
        <v>211</v>
      </c>
      <c r="H157">
        <v>182</v>
      </c>
      <c r="I157">
        <f>Tabelle1[[#This Row],[Gesamt ]]-Tabelle1[[#This Row],[Aktueller Job]]</f>
        <v>29</v>
      </c>
    </row>
    <row r="158" spans="1:9" x14ac:dyDescent="0.35">
      <c r="A158" s="10" t="s">
        <v>231</v>
      </c>
      <c r="B158" s="7">
        <v>0.32</v>
      </c>
      <c r="C158">
        <v>18</v>
      </c>
      <c r="D158">
        <v>3</v>
      </c>
      <c r="E158">
        <v>0</v>
      </c>
      <c r="F158" s="9">
        <f t="shared" si="4"/>
        <v>1</v>
      </c>
      <c r="G158">
        <v>22</v>
      </c>
      <c r="H158">
        <v>14</v>
      </c>
      <c r="I158" s="9">
        <f>Tabelle1[[#This Row],[Gesamt ]]-Tabelle1[[#This Row],[Aktueller Job]]</f>
        <v>8</v>
      </c>
    </row>
    <row r="159" spans="1:9" x14ac:dyDescent="0.35">
      <c r="A159" t="s">
        <v>100</v>
      </c>
      <c r="B159" s="7">
        <v>0.84</v>
      </c>
      <c r="C159">
        <v>26</v>
      </c>
      <c r="D159">
        <v>9</v>
      </c>
      <c r="E159">
        <v>3</v>
      </c>
      <c r="F159">
        <f t="shared" si="4"/>
        <v>1</v>
      </c>
      <c r="G159">
        <v>39</v>
      </c>
      <c r="H159">
        <v>38</v>
      </c>
      <c r="I159" s="9">
        <f>Tabelle1[[#This Row],[Gesamt ]]-Tabelle1[[#This Row],[Aktueller Job]]</f>
        <v>1</v>
      </c>
    </row>
    <row r="160" spans="1:9" x14ac:dyDescent="0.35">
      <c r="A160" s="10" t="s">
        <v>140</v>
      </c>
      <c r="B160" s="7">
        <v>0.72</v>
      </c>
      <c r="C160">
        <v>37</v>
      </c>
      <c r="D160">
        <v>4</v>
      </c>
      <c r="E160">
        <v>5</v>
      </c>
      <c r="F160" s="9">
        <f t="shared" si="4"/>
        <v>8</v>
      </c>
      <c r="G160">
        <v>54</v>
      </c>
      <c r="H160">
        <v>39</v>
      </c>
      <c r="I160" s="9">
        <f>Tabelle1[[#This Row],[Gesamt ]]-Tabelle1[[#This Row],[Aktueller Job]]</f>
        <v>15</v>
      </c>
    </row>
    <row r="161" spans="1:9" x14ac:dyDescent="0.35">
      <c r="A161" t="s">
        <v>27</v>
      </c>
      <c r="B161" s="7">
        <v>0.69</v>
      </c>
      <c r="C161">
        <v>70</v>
      </c>
      <c r="D161">
        <v>11</v>
      </c>
      <c r="E161">
        <v>5</v>
      </c>
      <c r="F161">
        <f t="shared" si="4"/>
        <v>8</v>
      </c>
      <c r="G161">
        <v>94</v>
      </c>
      <c r="H161">
        <v>74</v>
      </c>
      <c r="I161">
        <f>Tabelle1[[#This Row],[Gesamt ]]-Tabelle1[[#This Row],[Aktueller Job]]</f>
        <v>20</v>
      </c>
    </row>
    <row r="162" spans="1:9" x14ac:dyDescent="0.35">
      <c r="A162" s="10" t="s">
        <v>192</v>
      </c>
      <c r="B162" s="7">
        <v>0.33</v>
      </c>
      <c r="C162">
        <v>19</v>
      </c>
      <c r="D162">
        <v>0</v>
      </c>
      <c r="E162">
        <v>0</v>
      </c>
      <c r="F162" s="9">
        <f t="shared" ref="F162:F193" si="5">G162-C162-D162-E162</f>
        <v>2</v>
      </c>
      <c r="G162">
        <v>21</v>
      </c>
      <c r="H162">
        <v>13</v>
      </c>
      <c r="I162" s="9">
        <f>Tabelle1[[#This Row],[Gesamt ]]-Tabelle1[[#This Row],[Aktueller Job]]</f>
        <v>8</v>
      </c>
    </row>
    <row r="163" spans="1:9" x14ac:dyDescent="0.35">
      <c r="A163" s="10" t="s">
        <v>223</v>
      </c>
      <c r="B163" s="7">
        <v>0.68</v>
      </c>
      <c r="C163">
        <v>16</v>
      </c>
      <c r="D163">
        <v>2</v>
      </c>
      <c r="E163">
        <v>0</v>
      </c>
      <c r="F163" s="9">
        <f t="shared" si="5"/>
        <v>3</v>
      </c>
      <c r="G163">
        <v>21</v>
      </c>
      <c r="H163">
        <v>17</v>
      </c>
      <c r="I163" s="9">
        <f>Tabelle1[[#This Row],[Gesamt ]]-Tabelle1[[#This Row],[Aktueller Job]]</f>
        <v>4</v>
      </c>
    </row>
    <row r="164" spans="1:9" x14ac:dyDescent="0.35">
      <c r="A164" s="10" t="s">
        <v>144</v>
      </c>
      <c r="B164" s="7">
        <v>0.63</v>
      </c>
      <c r="C164">
        <v>34</v>
      </c>
      <c r="D164">
        <v>4</v>
      </c>
      <c r="E164">
        <v>2</v>
      </c>
      <c r="F164" s="9">
        <f t="shared" si="5"/>
        <v>6</v>
      </c>
      <c r="G164">
        <v>46</v>
      </c>
      <c r="H164">
        <v>38</v>
      </c>
      <c r="I164" s="9">
        <f>Tabelle1[[#This Row],[Gesamt ]]-Tabelle1[[#This Row],[Aktueller Job]]</f>
        <v>8</v>
      </c>
    </row>
    <row r="165" spans="1:9" x14ac:dyDescent="0.35">
      <c r="A165" s="10" t="s">
        <v>190</v>
      </c>
      <c r="B165" s="7">
        <v>0.61</v>
      </c>
      <c r="C165">
        <v>23</v>
      </c>
      <c r="D165">
        <v>3</v>
      </c>
      <c r="E165">
        <v>1</v>
      </c>
      <c r="F165" s="9">
        <f t="shared" si="5"/>
        <v>2</v>
      </c>
      <c r="G165">
        <v>29</v>
      </c>
      <c r="H165">
        <v>25</v>
      </c>
      <c r="I165" s="9">
        <f>Tabelle1[[#This Row],[Gesamt ]]-Tabelle1[[#This Row],[Aktueller Job]]</f>
        <v>4</v>
      </c>
    </row>
    <row r="166" spans="1:9" x14ac:dyDescent="0.35">
      <c r="A166" t="s">
        <v>32</v>
      </c>
      <c r="B166" s="7">
        <v>0.7</v>
      </c>
      <c r="C166">
        <v>67</v>
      </c>
      <c r="D166">
        <v>17</v>
      </c>
      <c r="E166">
        <v>2</v>
      </c>
      <c r="F166">
        <f t="shared" si="5"/>
        <v>6</v>
      </c>
      <c r="G166">
        <v>92</v>
      </c>
      <c r="H166">
        <v>79</v>
      </c>
      <c r="I166">
        <f>Tabelle1[[#This Row],[Gesamt ]]-Tabelle1[[#This Row],[Aktueller Job]]</f>
        <v>13</v>
      </c>
    </row>
    <row r="167" spans="1:9" x14ac:dyDescent="0.35">
      <c r="A167" s="10" t="s">
        <v>108</v>
      </c>
      <c r="B167" s="7">
        <v>0.86</v>
      </c>
      <c r="C167">
        <v>23</v>
      </c>
      <c r="D167">
        <v>4</v>
      </c>
      <c r="E167">
        <v>0</v>
      </c>
      <c r="F167" s="9">
        <f t="shared" si="5"/>
        <v>3</v>
      </c>
      <c r="G167">
        <v>30</v>
      </c>
      <c r="H167">
        <v>26</v>
      </c>
      <c r="I167" s="9">
        <f>Tabelle1[[#This Row],[Gesamt ]]-Tabelle1[[#This Row],[Aktueller Job]]</f>
        <v>4</v>
      </c>
    </row>
    <row r="168" spans="1:9" x14ac:dyDescent="0.35">
      <c r="A168" s="10" t="s">
        <v>171</v>
      </c>
      <c r="B168" s="7">
        <v>0.77</v>
      </c>
      <c r="C168">
        <v>27</v>
      </c>
      <c r="D168">
        <v>3</v>
      </c>
      <c r="E168">
        <v>4</v>
      </c>
      <c r="F168" s="9">
        <f t="shared" si="5"/>
        <v>1</v>
      </c>
      <c r="G168">
        <v>35</v>
      </c>
      <c r="H168">
        <v>27</v>
      </c>
      <c r="I168" s="9">
        <f>Tabelle1[[#This Row],[Gesamt ]]-Tabelle1[[#This Row],[Aktueller Job]]</f>
        <v>8</v>
      </c>
    </row>
    <row r="169" spans="1:9" x14ac:dyDescent="0.35">
      <c r="A169" s="10" t="s">
        <v>172</v>
      </c>
      <c r="B169" s="7">
        <v>0.68</v>
      </c>
      <c r="C169">
        <v>23</v>
      </c>
      <c r="D169">
        <v>2</v>
      </c>
      <c r="E169">
        <v>0</v>
      </c>
      <c r="F169" s="9">
        <f t="shared" si="5"/>
        <v>3</v>
      </c>
      <c r="G169">
        <v>28</v>
      </c>
      <c r="H169">
        <v>21</v>
      </c>
      <c r="I169" s="9">
        <f>Tabelle1[[#This Row],[Gesamt ]]-Tabelle1[[#This Row],[Aktueller Job]]</f>
        <v>7</v>
      </c>
    </row>
    <row r="170" spans="1:9" x14ac:dyDescent="0.35">
      <c r="A170" s="10" t="s">
        <v>165</v>
      </c>
      <c r="B170" s="7">
        <v>0.55000000000000004</v>
      </c>
      <c r="C170">
        <v>32</v>
      </c>
      <c r="D170">
        <v>1</v>
      </c>
      <c r="E170">
        <v>2</v>
      </c>
      <c r="F170" s="9">
        <f t="shared" si="5"/>
        <v>0</v>
      </c>
      <c r="G170">
        <v>35</v>
      </c>
      <c r="H170">
        <v>29</v>
      </c>
      <c r="I170" s="9">
        <f>Tabelle1[[#This Row],[Gesamt ]]-Tabelle1[[#This Row],[Aktueller Job]]</f>
        <v>6</v>
      </c>
    </row>
    <row r="171" spans="1:9" x14ac:dyDescent="0.35">
      <c r="A171" s="10" t="s">
        <v>207</v>
      </c>
      <c r="B171" s="7">
        <v>0.68</v>
      </c>
      <c r="C171">
        <v>13</v>
      </c>
      <c r="D171">
        <v>6</v>
      </c>
      <c r="E171">
        <v>0</v>
      </c>
      <c r="F171" s="9">
        <f t="shared" si="5"/>
        <v>2</v>
      </c>
      <c r="G171">
        <v>21</v>
      </c>
      <c r="H171">
        <v>19</v>
      </c>
      <c r="I171" s="9">
        <f>Tabelle1[[#This Row],[Gesamt ]]-Tabelle1[[#This Row],[Aktueller Job]]</f>
        <v>2</v>
      </c>
    </row>
    <row r="172" spans="1:9" x14ac:dyDescent="0.35">
      <c r="A172" t="s">
        <v>93</v>
      </c>
      <c r="B172" s="7">
        <v>0.89</v>
      </c>
      <c r="C172">
        <v>22</v>
      </c>
      <c r="D172">
        <v>10</v>
      </c>
      <c r="E172">
        <v>2</v>
      </c>
      <c r="F172">
        <f t="shared" si="5"/>
        <v>2</v>
      </c>
      <c r="G172">
        <v>36</v>
      </c>
      <c r="H172">
        <v>33</v>
      </c>
      <c r="I172">
        <f>Tabelle1[[#This Row],[Gesamt ]]-Tabelle1[[#This Row],[Aktueller Job]]</f>
        <v>3</v>
      </c>
    </row>
    <row r="173" spans="1:9" x14ac:dyDescent="0.35">
      <c r="A173" s="10" t="s">
        <v>173</v>
      </c>
      <c r="B173" s="7">
        <v>0.39</v>
      </c>
      <c r="C173">
        <v>24</v>
      </c>
      <c r="D173">
        <v>3</v>
      </c>
      <c r="E173">
        <v>0</v>
      </c>
      <c r="F173" s="9">
        <f t="shared" si="5"/>
        <v>3</v>
      </c>
      <c r="G173">
        <v>30</v>
      </c>
      <c r="H173">
        <v>23</v>
      </c>
      <c r="I173" s="9">
        <f>Tabelle1[[#This Row],[Gesamt ]]-Tabelle1[[#This Row],[Aktueller Job]]</f>
        <v>7</v>
      </c>
    </row>
    <row r="174" spans="1:9" x14ac:dyDescent="0.35">
      <c r="A174" t="s">
        <v>51</v>
      </c>
      <c r="B174" s="7">
        <v>0.69</v>
      </c>
      <c r="C174">
        <v>29</v>
      </c>
      <c r="D174">
        <v>8</v>
      </c>
      <c r="E174">
        <v>4</v>
      </c>
      <c r="F174">
        <f t="shared" si="5"/>
        <v>2</v>
      </c>
      <c r="G174">
        <v>43</v>
      </c>
      <c r="H174">
        <v>38</v>
      </c>
      <c r="I174">
        <f>Tabelle1[[#This Row],[Gesamt ]]-Tabelle1[[#This Row],[Aktueller Job]]</f>
        <v>5</v>
      </c>
    </row>
    <row r="175" spans="1:9" x14ac:dyDescent="0.35">
      <c r="A175" s="10" t="s">
        <v>133</v>
      </c>
      <c r="B175" s="7">
        <v>0.52</v>
      </c>
      <c r="C175">
        <v>55</v>
      </c>
      <c r="D175">
        <v>14</v>
      </c>
      <c r="E175">
        <v>0</v>
      </c>
      <c r="F175" s="9">
        <f t="shared" si="5"/>
        <v>8</v>
      </c>
      <c r="G175">
        <v>77</v>
      </c>
      <c r="H175">
        <v>54</v>
      </c>
      <c r="I175" s="9">
        <f>Tabelle1[[#This Row],[Gesamt ]]-Tabelle1[[#This Row],[Aktueller Job]]</f>
        <v>23</v>
      </c>
    </row>
    <row r="176" spans="1:9" x14ac:dyDescent="0.35">
      <c r="A176" s="10" t="s">
        <v>169</v>
      </c>
      <c r="B176" s="7">
        <v>0.47</v>
      </c>
      <c r="C176">
        <v>25</v>
      </c>
      <c r="D176">
        <v>9</v>
      </c>
      <c r="E176">
        <v>1</v>
      </c>
      <c r="F176" s="9">
        <f t="shared" si="5"/>
        <v>2</v>
      </c>
      <c r="G176">
        <v>37</v>
      </c>
      <c r="H176">
        <v>28</v>
      </c>
      <c r="I176" s="9">
        <f>Tabelle1[[#This Row],[Gesamt ]]-Tabelle1[[#This Row],[Aktueller Job]]</f>
        <v>9</v>
      </c>
    </row>
    <row r="177" spans="1:9" x14ac:dyDescent="0.35">
      <c r="A177" s="10" t="s">
        <v>120</v>
      </c>
      <c r="B177" s="7">
        <v>0.55000000000000004</v>
      </c>
      <c r="C177">
        <v>16</v>
      </c>
      <c r="D177">
        <v>1</v>
      </c>
      <c r="E177">
        <v>1</v>
      </c>
      <c r="F177" s="9">
        <f t="shared" si="5"/>
        <v>3</v>
      </c>
      <c r="G177">
        <v>21</v>
      </c>
      <c r="H177">
        <v>20</v>
      </c>
      <c r="I177" s="9">
        <f>Tabelle1[[#This Row],[Gesamt ]]-Tabelle1[[#This Row],[Aktueller Job]]</f>
        <v>1</v>
      </c>
    </row>
    <row r="178" spans="1:9" x14ac:dyDescent="0.35">
      <c r="A178" t="s">
        <v>42</v>
      </c>
      <c r="B178" s="7">
        <v>0.67</v>
      </c>
      <c r="C178">
        <v>43</v>
      </c>
      <c r="D178">
        <v>7</v>
      </c>
      <c r="E178">
        <v>1</v>
      </c>
      <c r="F178">
        <f t="shared" si="5"/>
        <v>6</v>
      </c>
      <c r="G178">
        <v>57</v>
      </c>
      <c r="H178">
        <v>50</v>
      </c>
      <c r="I178">
        <f>Tabelle1[[#This Row],[Gesamt ]]-Tabelle1[[#This Row],[Aktueller Job]]</f>
        <v>7</v>
      </c>
    </row>
    <row r="179" spans="1:9" x14ac:dyDescent="0.35">
      <c r="A179" s="10" t="s">
        <v>222</v>
      </c>
      <c r="B179" s="7">
        <v>0.72</v>
      </c>
      <c r="C179">
        <v>16</v>
      </c>
      <c r="D179">
        <v>3</v>
      </c>
      <c r="E179">
        <v>0</v>
      </c>
      <c r="F179" s="9">
        <f t="shared" si="5"/>
        <v>4</v>
      </c>
      <c r="G179">
        <v>23</v>
      </c>
      <c r="H179">
        <v>17</v>
      </c>
      <c r="I179" s="9">
        <f>Tabelle1[[#This Row],[Gesamt ]]-Tabelle1[[#This Row],[Aktueller Job]]</f>
        <v>6</v>
      </c>
    </row>
    <row r="180" spans="1:9" x14ac:dyDescent="0.35">
      <c r="A180" s="10" t="s">
        <v>168</v>
      </c>
      <c r="B180" s="7">
        <v>0.88</v>
      </c>
      <c r="C180">
        <v>30</v>
      </c>
      <c r="D180">
        <v>4</v>
      </c>
      <c r="E180">
        <v>0</v>
      </c>
      <c r="F180" s="9">
        <f t="shared" si="5"/>
        <v>1</v>
      </c>
      <c r="G180">
        <v>35</v>
      </c>
      <c r="H180">
        <v>31</v>
      </c>
      <c r="I180" s="9">
        <f>Tabelle1[[#This Row],[Gesamt ]]-Tabelle1[[#This Row],[Aktueller Job]]</f>
        <v>4</v>
      </c>
    </row>
    <row r="181" spans="1:9" x14ac:dyDescent="0.35">
      <c r="A181" s="10" t="s">
        <v>116</v>
      </c>
      <c r="B181" s="7">
        <v>0.48</v>
      </c>
      <c r="C181">
        <v>19</v>
      </c>
      <c r="D181">
        <v>2</v>
      </c>
      <c r="E181">
        <v>0</v>
      </c>
      <c r="F181" s="9">
        <f t="shared" si="5"/>
        <v>3</v>
      </c>
      <c r="G181">
        <v>24</v>
      </c>
      <c r="H181">
        <v>17</v>
      </c>
      <c r="I181" s="9">
        <f>Tabelle1[[#This Row],[Gesamt ]]-Tabelle1[[#This Row],[Aktueller Job]]</f>
        <v>7</v>
      </c>
    </row>
    <row r="182" spans="1:9" x14ac:dyDescent="0.35">
      <c r="A182" s="10" t="s">
        <v>176</v>
      </c>
      <c r="B182" s="7">
        <v>0.77</v>
      </c>
      <c r="C182">
        <v>20</v>
      </c>
      <c r="D182">
        <v>4</v>
      </c>
      <c r="E182">
        <v>0</v>
      </c>
      <c r="F182" s="9">
        <f t="shared" si="5"/>
        <v>1</v>
      </c>
      <c r="G182">
        <v>25</v>
      </c>
      <c r="H182">
        <v>23</v>
      </c>
      <c r="I182" s="9">
        <f>Tabelle1[[#This Row],[Gesamt ]]-Tabelle1[[#This Row],[Aktueller Job]]</f>
        <v>2</v>
      </c>
    </row>
    <row r="183" spans="1:9" x14ac:dyDescent="0.35">
      <c r="A183" s="10" t="s">
        <v>234</v>
      </c>
      <c r="B183" s="7">
        <v>0.83</v>
      </c>
      <c r="C183">
        <v>14</v>
      </c>
      <c r="D183">
        <v>2</v>
      </c>
      <c r="E183">
        <v>2</v>
      </c>
      <c r="F183" s="9">
        <f t="shared" si="5"/>
        <v>2</v>
      </c>
      <c r="G183">
        <v>20</v>
      </c>
      <c r="H183">
        <v>18</v>
      </c>
      <c r="I183" s="9">
        <f>Tabelle1[[#This Row],[Gesamt ]]-Tabelle1[[#This Row],[Aktueller Job]]</f>
        <v>2</v>
      </c>
    </row>
    <row r="184" spans="1:9" x14ac:dyDescent="0.35">
      <c r="A184" t="s">
        <v>88</v>
      </c>
      <c r="B184" s="7">
        <v>0.63</v>
      </c>
      <c r="C184">
        <v>34</v>
      </c>
      <c r="D184">
        <v>4</v>
      </c>
      <c r="E184">
        <v>0</v>
      </c>
      <c r="F184">
        <f t="shared" si="5"/>
        <v>4</v>
      </c>
      <c r="G184">
        <v>42</v>
      </c>
      <c r="H184">
        <v>38</v>
      </c>
      <c r="I184">
        <f>Tabelle1[[#This Row],[Gesamt ]]-Tabelle1[[#This Row],[Aktueller Job]]</f>
        <v>4</v>
      </c>
    </row>
    <row r="185" spans="1:9" x14ac:dyDescent="0.35">
      <c r="A185" s="10" t="s">
        <v>147</v>
      </c>
      <c r="B185" s="7">
        <v>0.46</v>
      </c>
      <c r="C185">
        <v>37</v>
      </c>
      <c r="D185">
        <v>6</v>
      </c>
      <c r="E185">
        <v>0</v>
      </c>
      <c r="F185" s="9">
        <f t="shared" si="5"/>
        <v>3</v>
      </c>
      <c r="G185">
        <v>46</v>
      </c>
      <c r="H185">
        <v>29</v>
      </c>
      <c r="I185" s="9">
        <f>Tabelle1[[#This Row],[Gesamt ]]-Tabelle1[[#This Row],[Aktueller Job]]</f>
        <v>17</v>
      </c>
    </row>
    <row r="186" spans="1:9" x14ac:dyDescent="0.35">
      <c r="A186" s="10" t="s">
        <v>114</v>
      </c>
      <c r="B186" s="7">
        <v>0.73</v>
      </c>
      <c r="C186">
        <v>17</v>
      </c>
      <c r="D186">
        <v>2</v>
      </c>
      <c r="E186">
        <v>0</v>
      </c>
      <c r="F186" s="9">
        <f t="shared" si="5"/>
        <v>3</v>
      </c>
      <c r="G186">
        <v>22</v>
      </c>
      <c r="H186">
        <v>17</v>
      </c>
      <c r="I186" s="9">
        <f>Tabelle1[[#This Row],[Gesamt ]]-Tabelle1[[#This Row],[Aktueller Job]]</f>
        <v>5</v>
      </c>
    </row>
    <row r="187" spans="1:9" x14ac:dyDescent="0.35">
      <c r="A187" t="s">
        <v>36</v>
      </c>
      <c r="B187" s="7">
        <v>0.87</v>
      </c>
      <c r="C187">
        <v>35</v>
      </c>
      <c r="D187">
        <v>24</v>
      </c>
      <c r="E187">
        <v>4</v>
      </c>
      <c r="F187">
        <f t="shared" si="5"/>
        <v>7</v>
      </c>
      <c r="G187">
        <v>70</v>
      </c>
      <c r="H187">
        <v>65</v>
      </c>
      <c r="I187">
        <f>Tabelle1[[#This Row],[Gesamt ]]-Tabelle1[[#This Row],[Aktueller Job]]</f>
        <v>5</v>
      </c>
    </row>
    <row r="188" spans="1:9" x14ac:dyDescent="0.35">
      <c r="A188" s="10" t="s">
        <v>198</v>
      </c>
      <c r="B188" s="7">
        <v>0.78</v>
      </c>
      <c r="C188">
        <v>22</v>
      </c>
      <c r="D188">
        <v>2</v>
      </c>
      <c r="E188">
        <v>1</v>
      </c>
      <c r="F188" s="9">
        <f t="shared" si="5"/>
        <v>2</v>
      </c>
      <c r="G188">
        <v>27</v>
      </c>
      <c r="H188">
        <v>24</v>
      </c>
      <c r="I188" s="9">
        <f>Tabelle1[[#This Row],[Gesamt ]]-Tabelle1[[#This Row],[Aktueller Job]]</f>
        <v>3</v>
      </c>
    </row>
    <row r="189" spans="1:9" x14ac:dyDescent="0.35">
      <c r="A189" s="10" t="s">
        <v>164</v>
      </c>
      <c r="B189" s="7">
        <v>0.44</v>
      </c>
      <c r="C189">
        <v>16</v>
      </c>
      <c r="D189">
        <v>4</v>
      </c>
      <c r="E189">
        <v>1</v>
      </c>
      <c r="F189" s="9">
        <f t="shared" si="5"/>
        <v>10</v>
      </c>
      <c r="G189">
        <v>31</v>
      </c>
      <c r="H189">
        <v>19</v>
      </c>
      <c r="I189" s="9">
        <f>Tabelle1[[#This Row],[Gesamt ]]-Tabelle1[[#This Row],[Aktueller Job]]</f>
        <v>12</v>
      </c>
    </row>
    <row r="190" spans="1:9" x14ac:dyDescent="0.35">
      <c r="A190" s="10" t="s">
        <v>188</v>
      </c>
      <c r="B190" s="7">
        <v>0.47</v>
      </c>
      <c r="C190">
        <v>21</v>
      </c>
      <c r="D190">
        <v>4</v>
      </c>
      <c r="E190">
        <v>0</v>
      </c>
      <c r="F190" s="9">
        <f t="shared" si="5"/>
        <v>4</v>
      </c>
      <c r="G190">
        <v>29</v>
      </c>
      <c r="H190">
        <v>17</v>
      </c>
      <c r="I190" s="9">
        <f>Tabelle1[[#This Row],[Gesamt ]]-Tabelle1[[#This Row],[Aktueller Job]]</f>
        <v>12</v>
      </c>
    </row>
    <row r="191" spans="1:9" x14ac:dyDescent="0.35">
      <c r="A191" s="10" t="s">
        <v>195</v>
      </c>
      <c r="B191" s="7">
        <v>0.48</v>
      </c>
      <c r="C191">
        <v>22</v>
      </c>
      <c r="D191">
        <v>4</v>
      </c>
      <c r="E191">
        <v>0</v>
      </c>
      <c r="F191" s="9">
        <f t="shared" si="5"/>
        <v>3</v>
      </c>
      <c r="G191">
        <v>29</v>
      </c>
      <c r="H191">
        <v>22</v>
      </c>
      <c r="I191" s="9">
        <f>Tabelle1[[#This Row],[Gesamt ]]-Tabelle1[[#This Row],[Aktueller Job]]</f>
        <v>7</v>
      </c>
    </row>
    <row r="192" spans="1:9" x14ac:dyDescent="0.35">
      <c r="A192" s="10" t="s">
        <v>212</v>
      </c>
      <c r="B192" s="7">
        <v>0.78</v>
      </c>
      <c r="C192">
        <v>23</v>
      </c>
      <c r="D192">
        <v>2</v>
      </c>
      <c r="E192">
        <v>0</v>
      </c>
      <c r="F192" s="9">
        <f t="shared" si="5"/>
        <v>0</v>
      </c>
      <c r="G192">
        <v>25</v>
      </c>
      <c r="H192">
        <v>23</v>
      </c>
      <c r="I192" s="9">
        <f>Tabelle1[[#This Row],[Gesamt ]]-Tabelle1[[#This Row],[Aktueller Job]]</f>
        <v>2</v>
      </c>
    </row>
    <row r="193" spans="1:9" x14ac:dyDescent="0.35">
      <c r="A193" t="s">
        <v>30</v>
      </c>
      <c r="B193" s="7">
        <v>0.8</v>
      </c>
      <c r="C193">
        <v>57</v>
      </c>
      <c r="D193">
        <v>13</v>
      </c>
      <c r="E193">
        <v>6</v>
      </c>
      <c r="F193">
        <f t="shared" si="5"/>
        <v>9</v>
      </c>
      <c r="G193">
        <v>85</v>
      </c>
      <c r="H193">
        <v>69</v>
      </c>
      <c r="I193">
        <f>Tabelle1[[#This Row],[Gesamt ]]-Tabelle1[[#This Row],[Aktueller Job]]</f>
        <v>16</v>
      </c>
    </row>
    <row r="194" spans="1:9" x14ac:dyDescent="0.35">
      <c r="A194" t="s">
        <v>39</v>
      </c>
      <c r="B194" s="7">
        <v>0.77</v>
      </c>
      <c r="C194">
        <v>53</v>
      </c>
      <c r="D194">
        <v>12</v>
      </c>
      <c r="E194">
        <v>2</v>
      </c>
      <c r="F194">
        <f t="shared" ref="F194:F199" si="6">G194-C194-D194-E194</f>
        <v>1</v>
      </c>
      <c r="G194">
        <v>68</v>
      </c>
      <c r="H194">
        <v>63</v>
      </c>
      <c r="I194">
        <f>Tabelle1[[#This Row],[Gesamt ]]-Tabelle1[[#This Row],[Aktueller Job]]</f>
        <v>5</v>
      </c>
    </row>
    <row r="195" spans="1:9" x14ac:dyDescent="0.35">
      <c r="A195" t="s">
        <v>91</v>
      </c>
      <c r="B195" s="7">
        <v>0.91</v>
      </c>
      <c r="C195">
        <v>20</v>
      </c>
      <c r="D195">
        <v>9</v>
      </c>
      <c r="E195">
        <v>3</v>
      </c>
      <c r="F195">
        <f t="shared" si="6"/>
        <v>3</v>
      </c>
      <c r="G195">
        <v>35</v>
      </c>
      <c r="H195">
        <v>32</v>
      </c>
      <c r="I195">
        <f>Tabelle1[[#This Row],[Gesamt ]]-Tabelle1[[#This Row],[Aktueller Job]]</f>
        <v>3</v>
      </c>
    </row>
    <row r="196" spans="1:9" x14ac:dyDescent="0.35">
      <c r="A196" s="10" t="s">
        <v>189</v>
      </c>
      <c r="B196" s="7">
        <v>0.53</v>
      </c>
      <c r="C196">
        <v>23</v>
      </c>
      <c r="D196">
        <v>0</v>
      </c>
      <c r="E196">
        <v>6</v>
      </c>
      <c r="F196" s="9">
        <f t="shared" si="6"/>
        <v>2</v>
      </c>
      <c r="G196">
        <v>31</v>
      </c>
      <c r="H196">
        <v>26</v>
      </c>
      <c r="I196" s="9">
        <f>Tabelle1[[#This Row],[Gesamt ]]-Tabelle1[[#This Row],[Aktueller Job]]</f>
        <v>5</v>
      </c>
    </row>
    <row r="197" spans="1:9" x14ac:dyDescent="0.35">
      <c r="A197" t="s">
        <v>86</v>
      </c>
      <c r="B197" s="7">
        <v>0.81</v>
      </c>
      <c r="C197">
        <v>17</v>
      </c>
      <c r="D197">
        <v>3</v>
      </c>
      <c r="E197">
        <v>7</v>
      </c>
      <c r="F197">
        <f t="shared" si="6"/>
        <v>8</v>
      </c>
      <c r="G197">
        <v>35</v>
      </c>
      <c r="H197">
        <v>25</v>
      </c>
      <c r="I197">
        <f>Tabelle1[[#This Row],[Gesamt ]]-Tabelle1[[#This Row],[Aktueller Job]]</f>
        <v>10</v>
      </c>
    </row>
    <row r="198" spans="1:9" x14ac:dyDescent="0.35">
      <c r="A198" t="s">
        <v>85</v>
      </c>
      <c r="B198" s="7">
        <v>0.91</v>
      </c>
      <c r="C198">
        <v>19</v>
      </c>
      <c r="D198">
        <v>10</v>
      </c>
      <c r="E198">
        <v>0</v>
      </c>
      <c r="F198">
        <f t="shared" si="6"/>
        <v>3</v>
      </c>
      <c r="G198">
        <v>32</v>
      </c>
      <c r="H198">
        <v>29</v>
      </c>
      <c r="I198">
        <f>Tabelle1[[#This Row],[Gesamt ]]-Tabelle1[[#This Row],[Aktueller Job]]</f>
        <v>3</v>
      </c>
    </row>
    <row r="199" spans="1:9" x14ac:dyDescent="0.35">
      <c r="A199" s="10" t="s">
        <v>205</v>
      </c>
      <c r="B199" s="7">
        <v>0.71</v>
      </c>
      <c r="C199">
        <v>19</v>
      </c>
      <c r="D199">
        <v>4</v>
      </c>
      <c r="E199">
        <v>1</v>
      </c>
      <c r="F199" s="9">
        <f t="shared" si="6"/>
        <v>1</v>
      </c>
      <c r="G199">
        <v>25</v>
      </c>
      <c r="H199">
        <v>22</v>
      </c>
      <c r="I199" s="9">
        <f>Tabelle1[[#This Row],[Gesamt ]]-Tabelle1[[#This Row],[Aktueller Job]]</f>
        <v>3</v>
      </c>
    </row>
    <row r="200" spans="1:9" x14ac:dyDescent="0.35">
      <c r="A200" t="s">
        <v>235</v>
      </c>
      <c r="B200" s="12">
        <f>SUBTOTAL(101,Tabelle1[Empfehlung])</f>
        <v>0.678686868686869</v>
      </c>
      <c r="C200">
        <f>SUBTOTAL(109,Tabelle1[Angestellte])</f>
        <v>10797</v>
      </c>
      <c r="D200">
        <f>SUBTOTAL(109,Tabelle1[Führung])</f>
        <v>2422</v>
      </c>
      <c r="E200">
        <f>SUBTOTAL(109,Tabelle1[Auszubildende])</f>
        <v>591</v>
      </c>
      <c r="F200">
        <f>SUBTOTAL(109,Tabelle1[Sonstige])</f>
        <v>1506</v>
      </c>
      <c r="G200">
        <f>SUBTOTAL(109,Tabelle1[[Gesamt ]])</f>
        <v>15316</v>
      </c>
      <c r="H200">
        <f>SUBTOTAL(109,Tabelle1[Aktueller Job])</f>
        <v>12533</v>
      </c>
      <c r="I200">
        <f>SUBTOTAL(109,Tabelle1[Ex-Job])</f>
        <v>2783</v>
      </c>
    </row>
    <row r="202" spans="1:9" x14ac:dyDescent="0.35">
      <c r="A202" t="s">
        <v>236</v>
      </c>
      <c r="B202" t="s">
        <v>237</v>
      </c>
      <c r="C202" t="s">
        <v>238</v>
      </c>
    </row>
    <row r="203" spans="1:9" x14ac:dyDescent="0.35">
      <c r="A203" t="s">
        <v>1</v>
      </c>
      <c r="B203">
        <f>Tabelle1[[#Totals],[Angestellte]]</f>
        <v>10797</v>
      </c>
      <c r="C203" s="8">
        <f t="shared" ref="C203" si="7">B203/(B203+B204+B205+B206)</f>
        <v>0.70494907286497777</v>
      </c>
    </row>
    <row r="204" spans="1:9" x14ac:dyDescent="0.35">
      <c r="A204" t="s">
        <v>2</v>
      </c>
      <c r="B204">
        <f>Tabelle1[[#Totals],[Führung]]</f>
        <v>2422</v>
      </c>
      <c r="C204" s="11">
        <f>B204/(B203+B204+B205+B206)</f>
        <v>0.15813528336380256</v>
      </c>
    </row>
    <row r="205" spans="1:9" x14ac:dyDescent="0.35">
      <c r="A205" t="s">
        <v>94</v>
      </c>
      <c r="B205">
        <f>Tabelle1[[#Totals],[Auszubildende]]</f>
        <v>591</v>
      </c>
      <c r="C205" s="11">
        <f>B205/(B203+B204+B205+B206)</f>
        <v>3.8587098459127708E-2</v>
      </c>
    </row>
    <row r="206" spans="1:9" x14ac:dyDescent="0.35">
      <c r="A206" t="s">
        <v>3</v>
      </c>
      <c r="B206">
        <f>Tabelle1[[#Totals],[Sonstige]]</f>
        <v>1506</v>
      </c>
      <c r="C206" s="11">
        <f>B206/(B203+B204+B205+B206)</f>
        <v>9.8328545312091925E-2</v>
      </c>
    </row>
    <row r="208" spans="1:9" x14ac:dyDescent="0.35">
      <c r="A208" t="s">
        <v>239</v>
      </c>
      <c r="B208" t="s">
        <v>240</v>
      </c>
      <c r="C208" t="s">
        <v>241</v>
      </c>
    </row>
    <row r="209" spans="2:3" x14ac:dyDescent="0.35">
      <c r="B209">
        <f>Tabelle1[[#Totals],[Aktueller Job]]</f>
        <v>12533</v>
      </c>
      <c r="C209">
        <f>Tabelle1[[#Totals],[Ex-Job]]</f>
        <v>2783</v>
      </c>
    </row>
  </sheetData>
  <hyperlinks>
    <hyperlink ref="A71" r:id="rId1" display="https://www.kununu.com/de/handwerkskammer-fuer-muenchen-und-oberbayern" xr:uid="{643B00B1-DDDF-4F6D-9DE0-D08EE76FFADC}"/>
    <hyperlink ref="A6" r:id="rId2" display="https://www.kununu.com/de/justizbehoerde-hamburg" xr:uid="{1DB70C04-A857-403C-B670-F866CEC25682}"/>
    <hyperlink ref="A153" r:id="rId3" display="https://www.kununu.com/de/stadt-friedrichshafen" xr:uid="{B75B6CCF-58C0-4A40-BA4B-384B755671C2}"/>
    <hyperlink ref="A167" r:id="rId4" display="https://www.kununu.com/de/stadt-osnabrueck1" xr:uid="{E5F834BC-717E-4DA6-B932-F83DA99362AD}"/>
    <hyperlink ref="A21" r:id="rId5" display="https://www.kununu.com/de/bistum-essen1" xr:uid="{FD18F1E8-FFD5-4522-90EB-5B9FB0B1D67C}"/>
    <hyperlink ref="A123" r:id="rId6" display="https://www.kununu.com/de/landratsamt-reutlingen2" xr:uid="{57F33ABA-72D6-4484-80AB-310282AA10D9}"/>
    <hyperlink ref="A22" r:id="rId7" display="https://www.kununu.com/de/bremenports3" xr:uid="{AEFD9FFA-9394-425B-AA46-4063B3911AD8}"/>
    <hyperlink ref="A114" r:id="rId8" display="https://www.kununu.com/de/landkreis-hameln-pyrmont" xr:uid="{209BD216-FEF0-46BE-973F-16367C34B081}"/>
    <hyperlink ref="A101" r:id="rId9" display="https://www.kununu.com/de/landesamt-fuer-zentrale-polizeiliche-dienste-nrw1" xr:uid="{B61B347A-253A-4498-A120-29B1752147D3}"/>
    <hyperlink ref="A100" r:id="rId10" display="https://www.kununu.com/de/landesamt-fuer-statistik-niedersachsen" xr:uid="{B0778F9B-2877-46BB-8A74-7F89F195F3D5}"/>
    <hyperlink ref="A186" r:id="rId11" display="https://www.kununu.com/de/strassen-nrw" xr:uid="{D5F56666-596D-42CD-965B-76AF0469657D}"/>
    <hyperlink ref="A63" r:id="rId12" display="https://www.kununu.com/de/freie-hansestadt-bremen1" xr:uid="{997127FF-D2BD-4046-9CFE-B5DE36E3A4CA}"/>
    <hyperlink ref="A181" r:id="rId13" display="https://www.kununu.com/de/stadtverwaltung-kirchheim-unter-teck" xr:uid="{C423DE24-C10B-4113-8CDE-D974290F29C7}"/>
    <hyperlink ref="A87" r:id="rId14" display="https://www.kununu.com/de/kassenaerztliche-vereinigung-niedersachsen1" xr:uid="{3BC19866-13D7-4B3A-95DA-3C20312CBDAC}"/>
    <hyperlink ref="A138" r:id="rId15" display="https://www.kununu.com/de/regierungspraesidium-darmstadt3" xr:uid="{D5457BB4-4F4C-4385-B42A-D5B00D2C028D}"/>
    <hyperlink ref="A11" r:id="rId16" display="https://www.kununu.com/de/beschaffungsamtdesbmi" xr:uid="{F5350B23-3B17-4433-A48B-0813A2B50D5B}"/>
    <hyperlink ref="A177" r:id="rId17" display="https://www.kununu.com/de/stadtentwaesserungsbetriebe-koeln-aoer1" xr:uid="{FB5EEA3D-0018-4420-85B3-ACCB663CFD5B}"/>
    <hyperlink ref="A92" r:id="rId18" display="https://www.kununu.com/de/kreis-stormarn1" xr:uid="{E5DC9DE7-9E6F-4DDD-A116-94E2AC935D5C}"/>
    <hyperlink ref="A64" r:id="rId19" display="https://www.kununu.com/de/freistaat-bayern" xr:uid="{9D37A246-E022-463D-A2F6-94CFE1034C22}"/>
    <hyperlink ref="A44" r:id="rId20" display="https://www.kununu.com/de/bundespolizei1" xr:uid="{1B73F963-A70D-4146-81CA-3993B2DE68D2}"/>
    <hyperlink ref="A2" r:id="rId21" display="https://www.kununu.com/de/agentur-fuer-arbeit" xr:uid="{C1AA027D-3342-4493-94C7-2E5CD8FBD9E4}"/>
    <hyperlink ref="A3" r:id="rId22" display="https://www.kununu.com/de/auswaertiges-amt4" xr:uid="{F4F9B02F-C7E4-45A8-8DAB-BFE1AAE5ED6C}"/>
    <hyperlink ref="A124" r:id="rId23" display="https://www.kununu.com/de/landschaftsverband-rheinland" xr:uid="{D10EE9E9-9804-41EC-B4BF-BB954F1CFE49}"/>
    <hyperlink ref="A68" r:id="rId24" display="https://www.kununu.com/de/hpa-hamburg-port-authority" xr:uid="{234F9B0B-5E3C-4E4F-A671-E3D8D5EC481E}"/>
    <hyperlink ref="A13" r:id="rId25" display="https://www.kununu.com/de/bezirk-oberbayern" xr:uid="{7DD0D819-B94E-4455-8742-8219E4560557}"/>
    <hyperlink ref="A107" r:id="rId26" display="https://www.kununu.com/de/landeshauptstadt-hannover" xr:uid="{B829DCC4-A591-4961-8422-A71DC31BC284}"/>
    <hyperlink ref="A80" r:id="rId27" display="https://www.kununu.com/de/ikk-suedwest5" xr:uid="{67C3F902-4F2D-48B6-8317-BC34E1497562}"/>
    <hyperlink ref="A56" r:id="rId28" display="https://www.kununu.com/de/ead" xr:uid="{6190BD15-2CBC-405C-B400-FA5FB3955113}"/>
    <hyperlink ref="A96" r:id="rId29" display="https://www.kununu.com/de/land-hessen" xr:uid="{2E958D8B-14A3-4B0C-817A-3693E3EB8EA7}"/>
    <hyperlink ref="A175" r:id="rId30" display="https://www.kununu.com/de/stadt-winterthur" xr:uid="{94960FBF-0261-4680-B9F8-AED8D08B9D42}"/>
    <hyperlink ref="A121" r:id="rId31" display="https://www.kununu.com/de/landratsamt-muenchen" xr:uid="{B2E70FF9-3A94-453D-9A3B-5C0995F28807}"/>
    <hyperlink ref="A148" r:id="rId32" display="https://www.kununu.com/de/stadt-bochum" xr:uid="{A9D3AF00-17BC-4D93-9122-4BFDFAEEB28E}"/>
    <hyperlink ref="A98" r:id="rId33" display="https://www.kununu.com/de/land-niedersachsen" xr:uid="{6AE42707-FFF4-45DF-A923-AD6085E882C5}"/>
    <hyperlink ref="A93" r:id="rId34" display="https://www.kununu.com/de/kreisverwaltung-pinneberg2" xr:uid="{680E3AF4-CF37-48B9-A46F-CEEF708684EC}"/>
    <hyperlink ref="A113" r:id="rId35" display="https://www.kununu.com/de/landkreis-darmstadt-dieburg" xr:uid="{ACDDD513-0A9B-4FD1-BD4E-AD20C2723457}"/>
    <hyperlink ref="A112" r:id="rId36" display="https://www.kununu.com/de/landeshauptstadtwiesbaden" xr:uid="{F5D24B35-23A4-40F9-86D4-A69F20DB5CAB}"/>
    <hyperlink ref="A160" r:id="rId37" display="https://www.kununu.com/de/stadt-krefeld3" xr:uid="{552825B8-E82A-47CB-BF1C-FA907C127CFD}"/>
    <hyperlink ref="A40" r:id="rId38" display="https://www.kununu.com/de/bundeskriminalamt-wiesbaden" xr:uid="{44849D6B-28ED-4A3D-B433-D3FBF17C67AE}"/>
    <hyperlink ref="A67" r:id="rId39" display="https://www.kununu.com/de/generalzolldirektion2" xr:uid="{EEF813C0-004B-4847-8452-8810F9DEFDCB}"/>
    <hyperlink ref="A53" r:id="rId40" display="https://www.kununu.com/de/deutscher-bundestag1" xr:uid="{B75DCEED-F9A9-45CB-88E6-E384E636632E}"/>
    <hyperlink ref="A164" r:id="rId41" display="https://www.kununu.com/de/stadt-mannheim" xr:uid="{04B843A7-A019-4E28-AD20-45101D0F390A}"/>
    <hyperlink ref="A88" r:id="rId42" display="https://www.kununu.com/de/kassenaerztliche-vereinigung-nordrhein" xr:uid="{6FEA3D1D-A8EF-441A-B81E-1A9A86C18244}"/>
    <hyperlink ref="A137" r:id="rId43" display="https://www.kununu.com/de/regierung-von-oberbayern1" xr:uid="{C13B1240-F517-4C94-86BE-1EC597F71E58}"/>
    <hyperlink ref="A185" r:id="rId44" display="https://www.kununu.com/de/statistisches-landesamt-baden-wuerttemberg" xr:uid="{3C949DDE-3448-462D-80AB-305C0689143C}"/>
    <hyperlink ref="A43" r:id="rId45" display="https://www.kununu.com/de/bundesnetzagentur" xr:uid="{5ED74475-61CC-4FF7-BA3D-432B28A53B5C}"/>
    <hyperlink ref="A17" r:id="rId46" display="https://www.kununu.com/de/bezirksregierung-duesseldorf" xr:uid="{2872ACD0-364C-4C04-88BA-5CBF10CE5EEC}"/>
    <hyperlink ref="A65" r:id="rId47" display="https://www.kununu.com/de/freistaat-sachsen" xr:uid="{D990A71B-3814-4B7A-B329-1F40F8299F7D}"/>
    <hyperlink ref="A62" r:id="rId48" display="https://www.kununu.com/de/finanzverwaltung-nrw" xr:uid="{72CA46DE-D486-4F83-A41A-E5850006C823}"/>
    <hyperlink ref="A131" r:id="rId49" display="https://www.kununu.com/de/polizei-bayern" xr:uid="{C548FBCC-299E-4473-B5C0-FF2A13E4EAA4}"/>
    <hyperlink ref="A36" r:id="rId50" display="https://www.kununu.com/de/bundesanstalt-fuer-landwirtschaft-und-ernaehrung-ble1" xr:uid="{43B71CA5-D21D-4C3A-BF2D-7E687ACE1BDF}"/>
    <hyperlink ref="A78" r:id="rId51" display="https://www.kununu.com/de/ihk-berlin" xr:uid="{24EC7A71-301A-4ED5-A8B9-939A797819F6}"/>
    <hyperlink ref="A39" r:id="rId52" display="https://www.kununu.com/de/bundesinstitut-fuer-berufsbildung-bibb" xr:uid="{E779AEA1-977C-41DF-9C22-795B785A4A32}"/>
    <hyperlink ref="A33" r:id="rId53" display="https://www.kununu.com/de/bundesamt-fuer-wirtschaft-und-ausfuhrkontrolle1" xr:uid="{B1579748-CBE9-441F-A150-45F52CB365C0}"/>
    <hyperlink ref="A141" r:id="rId54" display="https://www.kununu.com/de/regierungspraesidium-stuttgart" xr:uid="{CE16C7B7-146A-47CD-B9B1-946F8828AEF2}"/>
    <hyperlink ref="A59" r:id="rId55" display="https://www.kununu.com/de/europaeisches-patentamt1" xr:uid="{CD4004F9-D1C8-4D82-8269-E21C0FA6565A}"/>
    <hyperlink ref="A74" r:id="rId56" display="https://www.kununu.com/de/hansestadt-luebeck" xr:uid="{6E39003E-9D6F-4A8E-A814-5B6CFBB9609F}"/>
    <hyperlink ref="A38" r:id="rId57" display="https://www.kununu.com/de/bundesinstitut-fuer-arzneimittel-und-medizinprodukte1" xr:uid="{D0DF4011-8618-49D1-87A8-1254976A8BE0}"/>
    <hyperlink ref="A14" r:id="rId58" display="https://www.kununu.com/de/bezirksamt-mitte-von-berlin" xr:uid="{CA5735BE-9B92-4344-9DF7-5354C21056A6}"/>
    <hyperlink ref="A143" r:id="rId59" display="https://www.kununu.com/de/senatsverwaltung-fuer-bildung" xr:uid="{B4A95C82-8DA3-41FE-95AE-A7E314BDAE9B}"/>
    <hyperlink ref="A117" r:id="rId60" display="https://www.kununu.com/de/landratsamt-bodenseekreis" xr:uid="{A9BDE6CA-DD30-4713-919B-E734D59B6030}"/>
    <hyperlink ref="A189" r:id="rId61" display="https://www.kununu.com/de/technische-hochschule-deggendorf1" xr:uid="{B8D6715B-7133-4461-BF6D-16FD245D3DA0}"/>
    <hyperlink ref="A170" r:id="rId62" display="https://www.kununu.com/de/stadt-regensburg" xr:uid="{B448DE57-8755-4FCA-9D37-727B177E5BC2}"/>
    <hyperlink ref="A9" r:id="rId63" display="https://www.kununu.com/de/berufsgenossenschaft-fuer-gesundheitsdienst-und-wohlfahrtspflege" xr:uid="{6366E3F8-9153-4AD5-BC8F-E78410FEA2C3}"/>
    <hyperlink ref="A70" r:id="rId64" display="https://www.kununu.com/de/handwerkskammer-erfurt1" xr:uid="{2DCC2928-E671-4D89-8493-073050FEE5A2}"/>
    <hyperlink ref="A180" r:id="rId65" display="https://www.kununu.com/de/stadtverwaltung-chemnitz1" xr:uid="{2F12210E-4F04-42D4-9401-C31BCA1E519F}"/>
    <hyperlink ref="A176" r:id="rId66" display="https://www.kununu.com/de/stadt-wuppertal" xr:uid="{E3AD3D02-F5C0-4DA8-9ECB-0DD8DEF9AABB}"/>
    <hyperlink ref="A149" r:id="rId67" display="https://www.kununu.com/de/stadt-duisburg" xr:uid="{899CE616-03DE-41EC-90F3-DF65EA96AB05}"/>
    <hyperlink ref="A168" r:id="rId68" display="https://www.kununu.com/de/stadt-paderborn" xr:uid="{0AF00877-40EE-4B36-BF93-449F77EBD152}"/>
    <hyperlink ref="A169" r:id="rId69" display="https://www.kununu.com/de/stadt-pforzheim" xr:uid="{8BB17180-6974-465B-B5F7-0787C67E0043}"/>
    <hyperlink ref="A173" r:id="rId70" display="https://www.kununu.com/de/stadt-ulm" xr:uid="{753818BD-85BC-4B52-A6A3-1178038AF9D0}"/>
    <hyperlink ref="A27" r:id="rId71" display="https://www.kununu.com/de/bundesamt-fuer-jutsiz1" xr:uid="{3439F47B-A5EF-4C21-90DA-C3F8B480065D}"/>
    <hyperlink ref="A15" r:id="rId72" display="https://www.kununu.com/de/bezirksamt-neukoelln-von-berlin" xr:uid="{ADE10A61-EA26-4B4C-B8B2-26B907FA63EE}"/>
    <hyperlink ref="A182" r:id="rId73" display="https://www.kununu.com/de/stadtverwaltung-laatzen" xr:uid="{F272A651-C9C6-4B8C-B84C-4B87A330C163}"/>
    <hyperlink ref="A91" r:id="rId74" display="https://www.kununu.com/de/kreis-guetersloh1" xr:uid="{65624538-4CD9-4AC1-BF13-812D9620860F}"/>
    <hyperlink ref="A147" r:id="rId75" display="https://www.kununu.com/de/stadt-bielefeld2" xr:uid="{0B9B353D-A87F-4842-804B-FB4FB841314C}"/>
    <hyperlink ref="A18" r:id="rId76" display="https://www.kununu.com/de/bezirksregierung-koeln" xr:uid="{AF338BB1-70C9-456A-9078-5B782287E2D6}"/>
    <hyperlink ref="A4" r:id="rId77" display="https://www.kununu.com/de/baainbw" xr:uid="{9153B862-2052-4CC3-BEDA-44366E483996}"/>
    <hyperlink ref="A84" r:id="rId78" display="https://www.kununu.com/de/jobcenter" xr:uid="{36DBF059-666B-437E-8EDA-FA29118CA5C3}"/>
    <hyperlink ref="A136" r:id="rId79" display="https://www.kununu.com/de/pro-arbeit-kreis-offenbach-aoer1" xr:uid="{D22E3FE3-DE19-4A24-8A18-D95A6DD86228}"/>
    <hyperlink ref="A111" r:id="rId80" display="https://www.kununu.com/de/landeshauptstadt-potsdam" xr:uid="{43978A85-D75A-4A50-99AC-828F75181036}"/>
    <hyperlink ref="A81" r:id="rId81" display="https://www.kununu.com/de/industrie-und-handelskammer-ihk-region-stuttgart" xr:uid="{B44BC6BA-10DD-4C6E-B4A9-C0DE5634BB8D}"/>
    <hyperlink ref="A72" r:id="rId82" display="https://www.kununu.com/de/handwerkskammer-ulm3" xr:uid="{9DF2FDA9-D92F-4661-9394-FF34D726C8D1}"/>
    <hyperlink ref="A133" r:id="rId83" display="https://www.kununu.com/de/polizei-hamburg" xr:uid="{21EDAF24-E241-40E9-AB5A-79BDDE7862CD}"/>
    <hyperlink ref="A94" r:id="rId84" display="https://www.kununu.com/de/land-berlin" xr:uid="{AB2AC309-0073-4FC1-9E3F-212457AF50A7}"/>
    <hyperlink ref="A34" r:id="rId85" display="https://www.kununu.com/de/bundesanstalt-fuer-arbeitsschutz-und-arbeitsmedizin" xr:uid="{19E4DB8C-3A02-4E71-9B9A-A8949B6826AA}"/>
    <hyperlink ref="A129" r:id="rId86" display="https://www.kununu.com/de/medius-kliniken" xr:uid="{878E4677-3FFB-497D-92DD-7628C475C1B0}"/>
    <hyperlink ref="A190" r:id="rId87" display="https://www.kununu.com/de/tourismusmarketing-niedersachsen" xr:uid="{FBBCAEAF-BBE8-4819-99DE-D172B97B717D}"/>
    <hyperlink ref="A196" r:id="rId88" display="https://www.kununu.com/de/kreisverwaltung-wetterau" xr:uid="{8F85DADD-2559-4571-99CD-79DF0ABD08D9}"/>
    <hyperlink ref="A165" r:id="rId89" display="https://www.kununu.com/de/stadt-moenchengladbach" xr:uid="{85758553-E223-4378-9630-87D8008501DE}"/>
    <hyperlink ref="A120" r:id="rId90" display="https://www.kununu.com/de/landratsamt-miesbach1" xr:uid="{F35B6248-6715-4395-8AE1-3DF1426A9C8D}"/>
    <hyperlink ref="A162" r:id="rId91" display="https://www.kununu.com/de/stadt-ludwigsburg" xr:uid="{FB1A0C09-6C3E-4C51-B124-496EF71C0A11}"/>
    <hyperlink ref="A106" r:id="rId92" display="https://www.kununu.com/de/landeshauptstadt-duesseldorf3" xr:uid="{18088AB0-5F5A-4AC3-8984-36F52D84F67B}"/>
    <hyperlink ref="A61" r:id="rId93" display="https://www.kununu.com/de/fhh" xr:uid="{D9057238-8677-4794-A16D-E924765D6E7C}"/>
    <hyperlink ref="A191" r:id="rId94" display="https://www.kununu.com/de/unfallkasse-nrw1" xr:uid="{C4536551-0E05-4656-8DCE-E48C7BDDD5CF}"/>
    <hyperlink ref="A154" r:id="rId95" display="https://www.kununu.com/de/stadt-herne" xr:uid="{2C2492DA-8100-4819-953F-5189AA7AE6D1}"/>
    <hyperlink ref="A60" r:id="rId96" display="https://www.kununu.com/de/evangelische-kirche-in-deutschland2" xr:uid="{14AF0872-B449-4295-954E-DB98043E6179}"/>
    <hyperlink ref="A188" r:id="rId97" display="https://www.kununu.com/de/svlfg" xr:uid="{1C1462FF-0B72-4B13-97FC-FB1493FFAF1C}"/>
    <hyperlink ref="A108" r:id="rId98" display="https://www.kununu.com/de/landeshauptstadt-kiel" xr:uid="{469E6A7E-E37D-4F2C-975B-E243C56A6D86}"/>
    <hyperlink ref="A37" r:id="rId99" display="https://www.kununu.com/de/bundesforst-bima" xr:uid="{8E8A6C5E-2F13-42EA-AD1B-09F7238DBD8F}"/>
    <hyperlink ref="A31" r:id="rId100" display="https://www.kununu.com/de/bundesamt-fuer-strahlenschutz5" xr:uid="{625179C8-417F-469E-9250-5CBFBCA140C4}"/>
    <hyperlink ref="A128" r:id="rId101" display="https://www.kununu.com/de/mdk-baden-wuerttemberg2" xr:uid="{D23F5F65-311B-4C9E-84C5-E51F2FCF048C}"/>
    <hyperlink ref="A16" r:id="rId102" display="https://www.kununu.com/de/bezirksamt-tempelhof-schoeneberg-von-berlin1" xr:uid="{8A22BF6C-6F8A-4815-BC91-EB9F3A67061A}"/>
    <hyperlink ref="A69" r:id="rId103" display="https://www.kununu.com/de/handelskammer-hamburg" xr:uid="{A439A416-B16A-4541-B5E9-256574F45F5D}"/>
    <hyperlink ref="A199" r:id="rId104" display="https://www.kununu.com/de/zollverwaltung2" xr:uid="{D5CF103A-ED67-4107-AC3F-6E326FC02994}"/>
    <hyperlink ref="A30" r:id="rId105" display="https://www.kununu.com/de/bundesamt-fuer-soziale-sicherung-bas2" xr:uid="{D291B8AA-51E1-4DA4-B19D-C801AC28C69D}"/>
    <hyperlink ref="A171" r:id="rId106" display="https://www.kununu.com/de/stadt-reutlingen" xr:uid="{40F9AC2D-DABC-4284-A141-EBD115547B83}"/>
    <hyperlink ref="A85" r:id="rId107" display="https://www.kununu.com/de/jobcenter-dortmund" xr:uid="{5CCA5CAF-DA1A-4AF5-9964-464FF9A68540}"/>
    <hyperlink ref="A19" r:id="rId108" display="https://www.kununu.com/de/bezirksregierung-muenster" xr:uid="{A8E1E8FF-A6C6-4E8B-862F-57C085123F97}"/>
    <hyperlink ref="A119" r:id="rId109" display="https://www.kununu.com/de/landratsamt-konstanz" xr:uid="{F0BA3BE8-8D9C-4153-AF60-BEFBAF570939}"/>
    <hyperlink ref="A139" r:id="rId110" display="https://www.kununu.com/de/regierungspraesidium-giessen" xr:uid="{E13A2C2A-7F38-43BB-8E17-2AC36F3D851F}"/>
    <hyperlink ref="A192" r:id="rId111" display="https://www.kununu.com/de/universitaetsklinik-frankfurt" xr:uid="{C9BF684B-F61A-4B96-B3AD-AD10249995DF}"/>
    <hyperlink ref="A32" r:id="rId112" display="https://www.kununu.com/de/bundesamt-fuer-verbraucherschutz-und-lebensmittelsicherheit-bvl" xr:uid="{917526D4-08CA-4B8D-8EF7-22128473CE25}"/>
    <hyperlink ref="A145" r:id="rId113" display="https://www.kununu.com/de/stadt-aachen" xr:uid="{E095400E-8374-4364-92DE-7A974A524305}"/>
    <hyperlink ref="A41" r:id="rId114" display="https://www.kununu.com/de/bundesministerium-der-verteidigung" xr:uid="{36A0F0F7-B327-4F83-95BF-A070E08148B2}"/>
    <hyperlink ref="A127" r:id="rId115" display="https://www.kununu.com/de/magistrat-bremerhaven" xr:uid="{ADACF9A9-AAB6-45F0-814B-B88963B54A96}"/>
    <hyperlink ref="A42" r:id="rId116" display="https://www.kununu.com/de/bundesministerium-fuer-bildung-und-forschung2" xr:uid="{5AA64875-52D1-46B7-BE39-5376C6E8654A}"/>
    <hyperlink ref="A135" r:id="rId117" display="https://www.kununu.com/de/polizei-sachsen-anhalt" xr:uid="{0320F8C3-1F5B-47DE-B2AF-193EE91F0A75}"/>
    <hyperlink ref="A109" r:id="rId118" display="https://www.kununu.com/de/landeshauptstadt-magdeburg1" xr:uid="{C44824E8-467B-4390-AA4E-9BB0161B00D4}"/>
    <hyperlink ref="A116" r:id="rId119" display="https://www.kununu.com/de/landkreis-osnabrueck" xr:uid="{E31FADC2-B786-4702-8F2D-41A8568FF095}"/>
    <hyperlink ref="A95" r:id="rId120" display="https://www.kununu.com/de/land-brandenburg1" xr:uid="{7B33218C-337E-4E43-8B29-AC5BA4B53627}"/>
    <hyperlink ref="A179" r:id="rId121" display="https://www.kununu.com/de/stadtteilzentrum-steglitz-ev2" xr:uid="{5934CCEF-24B8-4E45-9496-9AD3C13327AA}"/>
    <hyperlink ref="A163" r:id="rId122" display="https://www.kununu.com/de/stadtverwaltung-ludwigshafen-am-rhein" xr:uid="{D2C6EFCE-A2C0-456E-90B6-DBEA4F798E47}"/>
    <hyperlink ref="A86" r:id="rId123" display="https://www.kununu.com/de/jobcenter-kreis-segeberg1" xr:uid="{E6177717-E4D7-4BE7-A607-31461EFC36BE}"/>
    <hyperlink ref="A122" r:id="rId124" display="https://www.kununu.com/de/landratsamt-ortenaukreis2" xr:uid="{0CD4B806-7B46-4ACF-B2D4-102E07C4E58A}"/>
    <hyperlink ref="A156" r:id="rId125" display="https://www.kununu.com/de/stadt-kassel1" xr:uid="{27CAFC6B-174B-4C9A-84EF-5511CD8CF005}"/>
    <hyperlink ref="A134" r:id="rId126" display="https://www.kununu.com/de/polizei-sachsen" xr:uid="{DA8B8960-9DD8-4B4D-BBF3-43BE7F6CB9EA}"/>
    <hyperlink ref="A126" r:id="rId127" display="https://www.kununu.com/de/lmbv3" xr:uid="{74BA9254-9945-4D06-8320-6B9447A7D914}"/>
    <hyperlink ref="A79" r:id="rId128" display="https://www.kununu.com/de/ihk-mittleres-ruhrgebiet" xr:uid="{8AA4661C-0040-4BD1-A15F-6DFF95086D19}"/>
    <hyperlink ref="A140" r:id="rId129" display="https://www.kununu.com/de/regierungspraesidium-karlsruhe" xr:uid="{5F3A0272-80FE-4E79-9DA6-7A361835F20F}"/>
    <hyperlink ref="A158" r:id="rId130" display="https://www.kununu.com/de/stadt-koenigswinter" xr:uid="{8115F57D-A974-42A5-909F-D620A7C453F0}"/>
    <hyperlink ref="A49" r:id="rId131" display="https://www.kununu.com/de/deutsche-marine-i-marinestuetzpunkt-wilhelmshaven" xr:uid="{7CB33731-8A06-4573-BDFF-AC2915D0C0E9}"/>
    <hyperlink ref="A12" r:id="rId132" display="https://www.kununu.com/de/bezirk-mittelfranken2" xr:uid="{915C5736-EDE4-4867-A6B7-AF451B97280C}"/>
    <hyperlink ref="A183" r:id="rId133" display="https://www.kununu.com/de/stadtverwaltung-rheinfelden" xr:uid="{63C7F6C3-2E64-432B-B0A3-AAC0EA86B1A4}"/>
  </hyperlinks>
  <pageMargins left="0.7" right="0.7" top="0.78740157499999996" bottom="0.78740157499999996" header="0.3" footer="0.3"/>
  <drawing r:id="rId134"/>
  <tableParts count="3">
    <tablePart r:id="rId135"/>
    <tablePart r:id="rId136"/>
    <tablePart r:id="rId1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Zugriffsstatistik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Winkens</dc:creator>
  <cp:lastModifiedBy>Sara Winkens</cp:lastModifiedBy>
  <dcterms:created xsi:type="dcterms:W3CDTF">2022-01-06T13:21:35Z</dcterms:created>
  <dcterms:modified xsi:type="dcterms:W3CDTF">2022-04-27T09:23:24Z</dcterms:modified>
</cp:coreProperties>
</file>