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customXml/itemProps83.xml" ContentType="application/vnd.openxmlformats-officedocument.customXmlProperties+xml"/>
  <Override PartName="/customXml/itemProps84.xml" ContentType="application/vnd.openxmlformats-officedocument.customXmlProperties+xml"/>
  <Override PartName="/customXml/itemProps85.xml" ContentType="application/vnd.openxmlformats-officedocument.customXmlProperties+xml"/>
  <Override PartName="/customXml/itemProps86.xml" ContentType="application/vnd.openxmlformats-officedocument.customXmlProperties+xml"/>
  <Override PartName="/customXml/itemProps87.xml" ContentType="application/vnd.openxmlformats-officedocument.customXmlProperties+xml"/>
  <Override PartName="/customXml/itemProps88.xml" ContentType="application/vnd.openxmlformats-officedocument.customXmlProperties+xml"/>
  <Override PartName="/customXml/itemProps8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D:\Ai\Excel projects\Commerce project\"/>
    </mc:Choice>
  </mc:AlternateContent>
  <xr:revisionPtr revIDLastSave="0" documentId="13_ncr:1_{9B8DC87A-64F3-42D5-81BC-FB5E68E4460A}" xr6:coauthVersionLast="36" xr6:coauthVersionMax="36" xr10:uidLastSave="{00000000-0000-0000-0000-000000000000}"/>
  <bookViews>
    <workbookView xWindow="0" yWindow="0" windowWidth="23040" windowHeight="9060" firstSheet="1" activeTab="6" xr2:uid="{697B1F96-1045-4574-A056-268F3D1139A4}"/>
  </bookViews>
  <sheets>
    <sheet name="Business Questions" sheetId="20" r:id="rId1"/>
    <sheet name="Calculation Sheet" sheetId="18" r:id="rId2"/>
    <sheet name="Customer" sheetId="8" r:id="rId3"/>
    <sheet name="Product" sheetId="14" r:id="rId4"/>
    <sheet name="Sales&amp;Profits" sheetId="17" r:id="rId5"/>
    <sheet name="Orders&amp;shipping" sheetId="16" r:id="rId6"/>
    <sheet name="Recommendations" sheetId="21" r:id="rId7"/>
  </sheets>
  <definedNames>
    <definedName name="Slicer_Category1">#N/A</definedName>
    <definedName name="Slicer_Order_Date__Quarter">#N/A</definedName>
    <definedName name="Slicer_Order_Date__Year">#N/A</definedName>
    <definedName name="Slicer_Segment">#N/A</definedName>
    <definedName name="Slicer_Sub_Category">#N/A</definedName>
  </definedNames>
  <calcPr calcId="191029"/>
  <pivotCaches>
    <pivotCache cacheId="1" r:id="rId8"/>
    <pivotCache cacheId="4" r:id="rId9"/>
    <pivotCache cacheId="6" r:id="rId10"/>
    <pivotCache cacheId="3021" r:id="rId11"/>
    <pivotCache cacheId="3024" r:id="rId12"/>
    <pivotCache cacheId="3099" r:id="rId13"/>
    <pivotCache cacheId="3102" r:id="rId14"/>
    <pivotCache cacheId="3120" r:id="rId15"/>
    <pivotCache cacheId="3360" r:id="rId16"/>
    <pivotCache cacheId="3363" r:id="rId17"/>
    <pivotCache cacheId="3366" r:id="rId18"/>
    <pivotCache cacheId="3396" r:id="rId19"/>
    <pivotCache cacheId="3399" r:id="rId20"/>
    <pivotCache cacheId="3408" r:id="rId21"/>
    <pivotCache cacheId="3411" r:id="rId22"/>
    <pivotCache cacheId="3414" r:id="rId23"/>
    <pivotCache cacheId="3474" r:id="rId24"/>
    <pivotCache cacheId="3477" r:id="rId25"/>
    <pivotCache cacheId="3480" r:id="rId26"/>
    <pivotCache cacheId="3483" r:id="rId27"/>
    <pivotCache cacheId="3486" r:id="rId28"/>
    <pivotCache cacheId="3489" r:id="rId29"/>
    <pivotCache cacheId="3492" r:id="rId30"/>
    <pivotCache cacheId="3495" r:id="rId31"/>
    <pivotCache cacheId="3498" r:id="rId32"/>
    <pivotCache cacheId="3501" r:id="rId33"/>
    <pivotCache cacheId="3504" r:id="rId34"/>
    <pivotCache cacheId="3507" r:id="rId35"/>
    <pivotCache cacheId="3510" r:id="rId36"/>
    <pivotCache cacheId="3513" r:id="rId37"/>
    <pivotCache cacheId="3516" r:id="rId38"/>
    <pivotCache cacheId="3519" r:id="rId39"/>
    <pivotCache cacheId="3522" r:id="rId40"/>
  </pivotCaches>
  <extLst>
    <ext xmlns:x14="http://schemas.microsoft.com/office/spreadsheetml/2009/9/main" uri="{876F7934-8845-4945-9796-88D515C7AA90}">
      <x14:pivotCaches>
        <pivotCache cacheId="33" r:id="rId41"/>
      </x14:pivotCaches>
    </ext>
    <ext xmlns:x14="http://schemas.microsoft.com/office/spreadsheetml/2009/9/main" uri="{BBE1A952-AA13-448e-AADC-164F8A28A991}">
      <x14:slicerCaches>
        <x14:slicerCache r:id="rId42"/>
        <x14:slicerCache r:id="rId43"/>
        <x14:slicerCache r:id="rId44"/>
        <x14:slicerCache r:id="rId45"/>
        <x14:slicerCache r:id="rId4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839faee5-ebe2-498f-8e0d-ca854d79b3be" name="Orders" connection="Query - Orders"/>
          <x15:modelTable id="People_e633bbd1-0ff5-47e9-8e63-0957bdeaaec1" name="People" connection="Query - People"/>
          <x15:modelTable id="Return_640b282e-ca4a-4259-a047-e3ae1ab5986f" name="Return" connection="Query - Return"/>
          <x15:modelTable id="Shipping Cost_d815bf87-0092-4ba2-a08c-02b93adc0979" name="Shipping Cost" connection="Query - Shipping Cost"/>
        </x15:modelTables>
        <x15:modelRelationships>
          <x15:modelRelationship fromTable="Orders" fromColumn="Order ID" toTable="Return" toColumn="Order ID"/>
          <x15:modelRelationship fromTable="Orders" fromColumn="Region" toTable="People" toColumn="Region"/>
          <x15:modelRelationship fromTable="Orders" fromColumn="State" toTable="Shipping Cost" toColumn="State"/>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E24" i="18" l="1"/>
  <c r="A29" i="18"/>
  <c r="C19" i="18"/>
  <c r="E14" i="18"/>
  <c r="E19" i="18"/>
  <c r="E9" i="18"/>
  <c r="E29" i="18"/>
  <c r="A24" i="18"/>
  <c r="B19" i="18"/>
  <c r="B14" i="18"/>
  <c r="A19"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72275D-76AC-487E-9CE7-A32AF3210728}" name="Query - Orders" description="Connection to the 'Orders' query in the workbook." type="100" refreshedVersion="6" minRefreshableVersion="5">
    <extLst>
      <ext xmlns:x15="http://schemas.microsoft.com/office/spreadsheetml/2010/11/main" uri="{DE250136-89BD-433C-8126-D09CA5730AF9}">
        <x15:connection id="00f3a05c-cc3b-4211-81ff-e86e51137926"/>
      </ext>
    </extLst>
  </connection>
  <connection id="2" xr16:uid="{AC21CE3D-E98F-4CE3-AC49-584F73A1B28C}" name="Query - People" description="Connection to the 'People' query in the workbook." type="100" refreshedVersion="6" minRefreshableVersion="5">
    <extLst>
      <ext xmlns:x15="http://schemas.microsoft.com/office/spreadsheetml/2010/11/main" uri="{DE250136-89BD-433C-8126-D09CA5730AF9}">
        <x15:connection id="69931c9a-cb9e-460b-a271-83735356a65b">
          <x15:oledbPr connection="Provider=Microsoft.Mashup.OleDb.1;Data Source=$Workbook$;Location=People;Extended Properties=&quot;&quot;">
            <x15:dbTables>
              <x15:dbTable name="People"/>
            </x15:dbTables>
          </x15:oledbPr>
        </x15:connection>
      </ext>
    </extLst>
  </connection>
  <connection id="3" xr16:uid="{C63FB681-62B6-4817-8AE4-48F10F5AAFCA}" name="Query - Return" description="Connection to the 'Return' query in the workbook." type="100" refreshedVersion="6" minRefreshableVersion="5">
    <extLst>
      <ext xmlns:x15="http://schemas.microsoft.com/office/spreadsheetml/2010/11/main" uri="{DE250136-89BD-433C-8126-D09CA5730AF9}">
        <x15:connection id="d3661614-01a0-466e-8b07-9222fbdb5772">
          <x15:oledbPr connection="Provider=Microsoft.Mashup.OleDb.1;Data Source=$Workbook$;Location=Return;Extended Properties=&quot;&quot;">
            <x15:dbTables>
              <x15:dbTable name="Return"/>
            </x15:dbTables>
          </x15:oledbPr>
        </x15:connection>
      </ext>
    </extLst>
  </connection>
  <connection id="4" xr16:uid="{63CDFBE7-C98F-4774-999A-BDB46F7A2703}" name="Query - Shipping Cost" description="Connection to the 'Shipping Cost' query in the workbook." type="100" refreshedVersion="6" minRefreshableVersion="5">
    <extLst>
      <ext xmlns:x15="http://schemas.microsoft.com/office/spreadsheetml/2010/11/main" uri="{DE250136-89BD-433C-8126-D09CA5730AF9}">
        <x15:connection id="da776f04-088a-4514-84ee-7e24160ea6e5">
          <x15:oledbPr connection="Provider=Microsoft.Mashup.OleDb.1;Data Source=$Workbook$;Location=&quot;Shipping Cost&quot;;Extended Properties=&quot;&quot;">
            <x15:dbTables>
              <x15:dbTable name="Shipping Cost"/>
            </x15:dbTables>
          </x15:oledbPr>
        </x15:connection>
      </ext>
    </extLst>
  </connection>
  <connection id="5" xr16:uid="{2B6B3248-C2DF-44EB-967E-3B278169383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<sst xmlns="http://schemas.openxmlformats.org/spreadsheetml/2006/main" count="230" uniqueCount="124">
  <si>
    <t>Row Labels</t>
  </si>
  <si>
    <t>Consumer</t>
  </si>
  <si>
    <t>Corporate</t>
  </si>
  <si>
    <t>Home Office</t>
  </si>
  <si>
    <t>Grand Total</t>
  </si>
  <si>
    <t>Sum of Sales</t>
  </si>
  <si>
    <t>First Class</t>
  </si>
  <si>
    <t>Same Day</t>
  </si>
  <si>
    <t>Second Class</t>
  </si>
  <si>
    <t>Standard Class</t>
  </si>
  <si>
    <t>Office Supplies</t>
  </si>
  <si>
    <t>Furniture</t>
  </si>
  <si>
    <t>Technology</t>
  </si>
  <si>
    <t>Chairs</t>
  </si>
  <si>
    <t>Washington</t>
  </si>
  <si>
    <t>Texas</t>
  </si>
  <si>
    <t>Ohio</t>
  </si>
  <si>
    <t>Pennsylvania</t>
  </si>
  <si>
    <t>California</t>
  </si>
  <si>
    <t>Michigan</t>
  </si>
  <si>
    <t>Florida</t>
  </si>
  <si>
    <t>Illinois</t>
  </si>
  <si>
    <t>New York</t>
  </si>
  <si>
    <t>Average of Delivery Duration</t>
  </si>
  <si>
    <t>Qtr3</t>
  </si>
  <si>
    <t>Anna Andreadi</t>
  </si>
  <si>
    <t>Cassandra Brandow</t>
  </si>
  <si>
    <t>Chuck Magee</t>
  </si>
  <si>
    <t>Kelly Williams</t>
  </si>
  <si>
    <t>Sum of Quantity</t>
  </si>
  <si>
    <t>Total Profit</t>
  </si>
  <si>
    <t>Total Orders</t>
  </si>
  <si>
    <t>Customers Number</t>
  </si>
  <si>
    <t>Net Sales</t>
  </si>
  <si>
    <t>Distinct Count of Customer ID</t>
  </si>
  <si>
    <t>Product Name</t>
  </si>
  <si>
    <t>Completed Orders</t>
  </si>
  <si>
    <t>Returned Orders</t>
  </si>
  <si>
    <t>Maine</t>
  </si>
  <si>
    <t>يوليو</t>
  </si>
  <si>
    <t>أغسطس</t>
  </si>
  <si>
    <t>سبتمبر</t>
  </si>
  <si>
    <t>s</t>
  </si>
  <si>
    <t>Top_10 Returned Products</t>
  </si>
  <si>
    <t>Sales for completed orders</t>
  </si>
  <si>
    <t>Profit for completed orders</t>
  </si>
  <si>
    <t>Discount for completed orders</t>
  </si>
  <si>
    <t xml:space="preserve">Sales before discount </t>
  </si>
  <si>
    <t>Sales aafter discount</t>
  </si>
  <si>
    <t>Sold Units for completed orders</t>
  </si>
  <si>
    <t xml:space="preserve">Sold Units </t>
  </si>
  <si>
    <t>Loss</t>
  </si>
  <si>
    <t>Top_10 Customers</t>
  </si>
  <si>
    <t>Kansas</t>
  </si>
  <si>
    <t>Idaho</t>
  </si>
  <si>
    <t> What is sales distribution for each segment ?</t>
  </si>
  <si>
    <t> What is Top_10 Customers by Sales?</t>
  </si>
  <si>
    <t>District of Columbia</t>
  </si>
  <si>
    <t>North Dakota</t>
  </si>
  <si>
    <t>Vermont</t>
  </si>
  <si>
    <t>West Virginia</t>
  </si>
  <si>
    <t>Wyoming</t>
  </si>
  <si>
    <t>What are Top_10 Bottom_10 States have Customers ?</t>
  </si>
  <si>
    <t>States</t>
  </si>
  <si>
    <t>Net Profit</t>
  </si>
  <si>
    <t>West</t>
  </si>
  <si>
    <t>South</t>
  </si>
  <si>
    <t>Central</t>
  </si>
  <si>
    <t>East</t>
  </si>
  <si>
    <t>Count of Order ID</t>
  </si>
  <si>
    <t>S</t>
  </si>
  <si>
    <t>Sub_Category</t>
  </si>
  <si>
    <t>Segment</t>
  </si>
  <si>
    <t>Category</t>
  </si>
  <si>
    <t xml:space="preserve">Discount </t>
  </si>
  <si>
    <t>Sum of Discount</t>
  </si>
  <si>
    <t>What is sold units per category ?</t>
  </si>
  <si>
    <t>1- What are Top_10 and Bottom_10 Products in terms of Quantity ,Sales and Orders volume ?</t>
  </si>
  <si>
    <t>Sales by Sub_category</t>
  </si>
  <si>
    <t>What is Top_10 states by Sales?</t>
  </si>
  <si>
    <t>What is Top_10 states by profit?</t>
  </si>
  <si>
    <t xml:space="preserve">What is Cahnge in Sales and Profits over the year? </t>
  </si>
  <si>
    <t xml:space="preserve">What is the reason of Loss ? </t>
  </si>
  <si>
    <t> Who is the most Tow sales representative make sales ?</t>
  </si>
  <si>
    <t xml:space="preserve">What is the most region make discount ? </t>
  </si>
  <si>
    <t xml:space="preserve">The most ship mode is used by our customers </t>
  </si>
  <si>
    <t xml:space="preserve">Average of delivery duration for each ship mode </t>
  </si>
  <si>
    <t>Top_10 products in returned orders</t>
  </si>
  <si>
    <t xml:space="preserve">Orders volume for each month </t>
  </si>
  <si>
    <t>Count of Customer ID</t>
  </si>
  <si>
    <t xml:space="preserve">What is the customers number per segment? </t>
  </si>
  <si>
    <t>Louisiana</t>
  </si>
  <si>
    <t>Georgia</t>
  </si>
  <si>
    <t>ACCOHIDE 3-Ring Binder, Blue, 1"</t>
  </si>
  <si>
    <t>Carina Double Wide Media Storage Towers in Natural &amp; Black</t>
  </si>
  <si>
    <t>Arizona</t>
  </si>
  <si>
    <t>South Carolina</t>
  </si>
  <si>
    <t>Dean percer</t>
  </si>
  <si>
    <t>Emily Ducich</t>
  </si>
  <si>
    <t>Lindsay Castell</t>
  </si>
  <si>
    <t>Matt Abelman</t>
  </si>
  <si>
    <t>Mike Pelletier</t>
  </si>
  <si>
    <t>Peter McVee</t>
  </si>
  <si>
    <t>Philisse Overcash</t>
  </si>
  <si>
    <t>Shirley Daniels</t>
  </si>
  <si>
    <t>Tamara Willingham</t>
  </si>
  <si>
    <t>Tonja Turnell</t>
  </si>
  <si>
    <t>Global Troy Executive Leather Low-Back Tilter</t>
  </si>
  <si>
    <t>GuestStacker Chair with Chrome Finish Legs</t>
  </si>
  <si>
    <t>Hon Olson Stacker Chairs</t>
  </si>
  <si>
    <t>Hon Pagoda Stacking Chairs</t>
  </si>
  <si>
    <t>SAFCO Arco Folding Chair</t>
  </si>
  <si>
    <t>Global Ergonomic Managers Chair</t>
  </si>
  <si>
    <t>Hon 4070 Series Pagoda Armless Upholstered Stacking Chairs</t>
  </si>
  <si>
    <t>Hon Every-Day Series Multi-Task Chairs</t>
  </si>
  <si>
    <t>Hon Olson Stacker Stools</t>
  </si>
  <si>
    <t>Office Star - Contemporary Task Swivel chair with Loop Arms, Charcoal</t>
  </si>
  <si>
    <t>Avery 488</t>
  </si>
  <si>
    <t>BOSTON Ranger #55 Pencil Sharpener, Black</t>
  </si>
  <si>
    <t>DXL Angle-View Binders with Locking Rings, Black</t>
  </si>
  <si>
    <t>Economy Rollaway Files</t>
  </si>
  <si>
    <t>Eldon Shelf Savers Cubes and Bins</t>
  </si>
  <si>
    <t>Hon GuestStacker Chair</t>
  </si>
  <si>
    <t>Longer-Life Soft White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</si>
</sst>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charset val="178"/>
      <scheme val="minor"/>
    </font>
    <font>
      <sz val="11"/>
      <color rgb="FF9C0006"/>
      <name val="Calibri"/>
      <family val="2"/>
      <charset val="178"/>
      <scheme val="minor"/>
    </font>
    <font>
      <sz val="11"/>
      <color rgb="FF006100"/>
      <name val="Calibri"/>
      <family val="2"/>
      <charset val="178"/>
      <scheme val="minor"/>
    </font>
    <font>
      <sz val="11"/>
      <color rgb="FFFF0000"/>
      <name val="Calibri"/>
      <family val="2"/>
      <charset val="178"/>
      <scheme val="minor"/>
    </font>
    <font>
      <sz val="14"/>
      <color theme="1"/>
      <name val="Calibri"/>
      <family val="2"/>
      <scheme val="minor"/>
    </font>
    <font>
      <sz val="1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FFC7CE"/>
      </patternFill>
    </fill>
    <fill>
      <patternFill patternType="solid">
        <fgColor rgb="FF0E203E"/>
        <bgColor indexed="64"/>
      </patternFill>
    </fill>
    <fill>
      <patternFill patternType="solid">
        <fgColor rgb="FFC6EFCE"/>
      </patternFill>
    </fill>
    <fill>
      <patternFill patternType="solid">
        <fgColor theme="3"/>
        <bgColor indexed="64"/>
      </patternFill>
    </fill>
    <fill>
      <patternFill patternType="solid">
        <fgColor theme="0"/>
        <bgColor indexed="64"/>
      </patternFill>
    </fill>
    <fill>
      <patternFill patternType="solid">
        <fgColor theme="4"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26">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2" fontId="0" fillId="0" borderId="0" xfId="0" applyNumberFormat="1"/>
    <xf numFmtId="9" fontId="0" fillId="0" borderId="0" xfId="0" applyNumberFormat="1" applyAlignment="1">
      <alignment horizontal="left"/>
    </xf>
    <xf numFmtId="9" fontId="1" fillId="2" borderId="0" xfId="0" applyNumberFormat="1" applyFont="1" applyFill="1" applyAlignment="1">
      <alignment horizontal="left"/>
    </xf>
    <xf numFmtId="2" fontId="1" fillId="2" borderId="0" xfId="0" applyNumberFormat="1" applyFont="1" applyFill="1"/>
    <xf numFmtId="0" fontId="0" fillId="3" borderId="1" xfId="0" applyFill="1" applyBorder="1"/>
    <xf numFmtId="0" fontId="0" fillId="3" borderId="0" xfId="0" applyFill="1"/>
    <xf numFmtId="0" fontId="0" fillId="3" borderId="0" xfId="0" applyFill="1" applyAlignment="1"/>
    <xf numFmtId="3" fontId="0" fillId="0" borderId="0" xfId="0" applyNumberFormat="1"/>
    <xf numFmtId="0" fontId="3" fillId="5" borderId="0" xfId="0" applyFont="1" applyFill="1"/>
    <xf numFmtId="0" fontId="0" fillId="5" borderId="0" xfId="0" applyFill="1"/>
    <xf numFmtId="0" fontId="2" fillId="4" borderId="0" xfId="0" applyFont="1" applyFill="1" applyAlignment="1">
      <alignment horizontal="left"/>
    </xf>
    <xf numFmtId="0" fontId="4" fillId="0" borderId="0" xfId="0" applyFont="1" applyAlignment="1">
      <alignment vertical="center"/>
    </xf>
    <xf numFmtId="0" fontId="5" fillId="0" borderId="0" xfId="0" applyFont="1" applyAlignment="1">
      <alignment vertical="center"/>
    </xf>
    <xf numFmtId="0" fontId="0" fillId="6" borderId="0" xfId="0" applyFill="1"/>
    <xf numFmtId="0" fontId="0" fillId="7" borderId="0" xfId="0" applyFill="1"/>
    <xf numFmtId="3" fontId="2" fillId="4" borderId="0" xfId="0" applyNumberFormat="1" applyFont="1" applyFill="1"/>
    <xf numFmtId="0" fontId="1" fillId="2" borderId="0" xfId="0" applyFont="1" applyFill="1" applyAlignment="1">
      <alignment horizontal="left"/>
    </xf>
    <xf numFmtId="0" fontId="0" fillId="7" borderId="0" xfId="0" pivotButton="1" applyFill="1"/>
    <xf numFmtId="0" fontId="6" fillId="0" borderId="0" xfId="0" applyFont="1" applyAlignment="1">
      <alignment vertical="center"/>
    </xf>
    <xf numFmtId="10" fontId="0" fillId="0" borderId="0" xfId="0" applyNumberFormat="1"/>
    <xf numFmtId="10" fontId="1" fillId="2" borderId="0" xfId="0" applyNumberFormat="1" applyFont="1" applyFill="1"/>
  </cellXfs>
  <cellStyles count="1">
    <cellStyle name="Normal" xfId="0" builtinId="0"/>
  </cellStyles>
  <dxfs count="272">
    <dxf>
      <numFmt numFmtId="3"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3" formatCode="#,##0"/>
    </dxf>
    <dxf>
      <numFmt numFmtId="1" formatCode="0"/>
    </dxf>
    <dxf>
      <numFmt numFmtId="3" formatCode="#,##0"/>
    </dxf>
    <dxf>
      <numFmt numFmtId="1" formatCode="0"/>
    </dxf>
    <dxf>
      <numFmt numFmtId="3" formatCode="#,##0"/>
    </dxf>
    <dxf>
      <numFmt numFmtId="1" formatCode="0"/>
    </dxf>
    <dxf>
      <numFmt numFmtId="1" formatCode="0"/>
    </dxf>
    <dxf>
      <numFmt numFmtId="3" formatCode="#,##0"/>
    </dxf>
    <dxf>
      <numFmt numFmtId="1"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3"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3"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3"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3" formatCode="#,##0"/>
    </dxf>
    <dxf>
      <numFmt numFmtId="1" formatCode="0"/>
    </dxf>
    <dxf>
      <numFmt numFmtId="3"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3" formatCode="#,##0"/>
    </dxf>
    <dxf>
      <numFmt numFmtId="1"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3" formatCode="#,##0"/>
    </dxf>
    <dxf>
      <numFmt numFmtId="1" formatCode="0"/>
    </dxf>
    <dxf>
      <numFmt numFmtId="3" formatCode="#,##0"/>
    </dxf>
    <dxf>
      <numFmt numFmtId="3" formatCode="#,##0"/>
    </dxf>
    <dxf>
      <numFmt numFmtId="1" formatCode="0"/>
    </dxf>
    <dxf>
      <numFmt numFmtId="1" formatCode="0"/>
    </dxf>
    <dxf>
      <numFmt numFmtId="1" formatCode="0"/>
    </dxf>
    <dxf>
      <numFmt numFmtId="3" formatCode="#,##0"/>
    </dxf>
    <dxf>
      <numFmt numFmtId="3" formatCode="#,##0"/>
    </dxf>
    <dxf>
      <numFmt numFmtId="1" formatCode="0"/>
    </dxf>
    <dxf>
      <numFmt numFmtId="3"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3" formatCode="#,##0"/>
    </dxf>
    <dxf>
      <numFmt numFmtId="1" formatCode="0"/>
    </dxf>
    <dxf>
      <numFmt numFmtId="3"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3" formatCode="#,##0"/>
    </dxf>
    <dxf>
      <numFmt numFmtId="1" formatCode="0"/>
    </dxf>
    <dxf>
      <numFmt numFmtId="3" formatCode="#,##0"/>
    </dxf>
    <dxf>
      <numFmt numFmtId="1" formatCode="0"/>
    </dxf>
    <dxf>
      <numFmt numFmtId="3"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3" formatCode="#,##0"/>
    </dxf>
    <dxf>
      <numFmt numFmtId="1" formatCode="0"/>
    </dxf>
    <dxf>
      <numFmt numFmtId="3"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3" formatCode="#,##0"/>
    </dxf>
    <dxf>
      <numFmt numFmtId="3" formatCode="#,##0"/>
    </dxf>
    <dxf>
      <numFmt numFmtId="1" formatCode="0"/>
    </dxf>
    <dxf>
      <numFmt numFmtId="1" formatCode="0"/>
    </dxf>
    <dxf>
      <numFmt numFmtId="3"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2" formatCode="0.00"/>
    </dxf>
    <dxf>
      <numFmt numFmtId="13" formatCode="0%"/>
    </dxf>
    <dxf>
      <numFmt numFmtId="3" formatCode="#,##0"/>
    </dxf>
    <dxf>
      <numFmt numFmtId="1" formatCode="0"/>
    </dxf>
    <dxf>
      <numFmt numFmtId="3" formatCode="#,##0"/>
    </dxf>
    <dxf>
      <numFmt numFmtId="1" formatCode="0"/>
    </dxf>
    <dxf>
      <numFmt numFmtId="3" formatCode="#,##0"/>
    </dxf>
    <dxf>
      <font>
        <b val="0"/>
        <i val="0"/>
        <strike val="0"/>
        <condense val="0"/>
        <extend val="0"/>
        <outline val="0"/>
        <shadow val="0"/>
        <u val="none"/>
        <vertAlign val="baseline"/>
        <sz val="11"/>
        <color rgb="FF9C0006"/>
        <name val="Calibri"/>
        <family val="2"/>
        <charset val="178"/>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charset val="178"/>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charset val="178"/>
        <scheme val="minor"/>
      </font>
      <fill>
        <patternFill patternType="solid">
          <fgColor indexed="65"/>
          <bgColor rgb="FFFFC7CE"/>
        </patternFill>
      </fill>
    </dxf>
    <dxf>
      <numFmt numFmtId="13" formatCode="0%"/>
    </dxf>
    <dxf>
      <numFmt numFmtId="2" formatCode="0.00"/>
    </dxf>
    <dxf>
      <font>
        <b val="0"/>
        <i val="0"/>
        <strike val="0"/>
        <condense val="0"/>
        <extend val="0"/>
        <outline val="0"/>
        <shadow val="0"/>
        <u val="none"/>
        <vertAlign val="baseline"/>
        <sz val="11"/>
        <color rgb="FF9C0006"/>
        <name val="Arial"/>
        <family val="2"/>
        <charset val="178"/>
        <scheme val="minor"/>
      </font>
      <fill>
        <patternFill patternType="solid">
          <fgColor indexed="65"/>
          <bgColor rgb="FFFFC7CE"/>
        </patternFill>
      </fill>
    </dxf>
    <dxf>
      <numFmt numFmtId="1" formatCode="0"/>
    </dxf>
    <dxf>
      <numFmt numFmtId="1" formatCode="0"/>
    </dxf>
    <dxf>
      <numFmt numFmtId="1" formatCode="0"/>
    </dxf>
    <dxf>
      <font>
        <b val="0"/>
        <i val="0"/>
        <strike val="0"/>
        <condense val="0"/>
        <extend val="0"/>
        <outline val="0"/>
        <shadow val="0"/>
        <u val="none"/>
        <vertAlign val="baseline"/>
        <sz val="11"/>
        <color rgb="FF006100"/>
        <name val="Calibri"/>
        <family val="2"/>
        <charset val="178"/>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charset val="178"/>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charset val="178"/>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charset val="178"/>
        <scheme val="minor"/>
      </font>
      <fill>
        <patternFill patternType="solid">
          <fgColor indexed="65"/>
          <bgColor rgb="FFC6EFCE"/>
        </patternFill>
      </fill>
    </dxf>
    <dxf>
      <numFmt numFmtId="3" formatCode="#,##0"/>
    </dxf>
    <dxf>
      <numFmt numFmtId="3" formatCode="#,##0"/>
    </dxf>
    <dxf>
      <font>
        <color theme="0"/>
        <name val="Arial"/>
        <family val="2"/>
        <scheme val="minor"/>
      </font>
      <fill>
        <patternFill>
          <bgColor theme="4" tint="-0.499984740745262"/>
        </patternFill>
      </fill>
    </dxf>
    <dxf>
      <fill>
        <patternFill patternType="solid">
          <bgColor theme="4" tint="-0.499984740745262"/>
        </patternFill>
      </fill>
    </dxf>
    <dxf>
      <font>
        <color theme="0"/>
        <name val="Arial"/>
        <family val="2"/>
        <scheme val="minor"/>
      </font>
      <fill>
        <gradientFill>
          <stop position="0">
            <color theme="0"/>
          </stop>
          <stop position="1">
            <color theme="8" tint="-0.49803155613879818"/>
          </stop>
        </gradientFill>
      </fill>
    </dxf>
    <dxf>
      <font>
        <color theme="1"/>
        <name val="Arial"/>
        <family val="2"/>
        <scheme val="none"/>
      </font>
      <fill>
        <gradientFill degree="90">
          <stop position="0">
            <color theme="4" tint="-0.25098422193060094"/>
          </stop>
          <stop position="1">
            <color theme="4" tint="-0.25098422193060094"/>
          </stop>
        </gradientFill>
      </fill>
    </dxf>
    <dxf>
      <font>
        <b/>
        <i val="0"/>
        <color theme="5"/>
      </font>
      <fill>
        <gradientFill>
          <stop position="0">
            <color theme="4"/>
          </stop>
          <stop position="1">
            <color theme="8" tint="-0.49803155613879818"/>
          </stop>
        </gradientFill>
      </fill>
    </dxf>
    <dxf>
      <font>
        <color theme="0"/>
      </font>
      <fill>
        <patternFill>
          <bgColor theme="8" tint="-0.499984740745262"/>
        </patternFill>
      </fill>
    </dxf>
    <dxf>
      <font>
        <color theme="0" tint="-0.34998626667073579"/>
      </font>
      <fill>
        <gradientFill>
          <stop position="0">
            <color theme="4" tint="0.40000610370189521"/>
          </stop>
          <stop position="1">
            <color theme="4" tint="-0.49803155613879818"/>
          </stop>
        </gradientFill>
      </fill>
    </dxf>
    <dxf>
      <font>
        <color theme="0" tint="-4.9989318521683403E-2"/>
      </font>
      <fill>
        <gradientFill>
          <stop position="0">
            <color theme="4" tint="0.59999389629810485"/>
          </stop>
          <stop position="1">
            <color theme="4" tint="-0.49803155613879818"/>
          </stop>
        </gradientFill>
      </fill>
    </dxf>
  </dxfs>
  <tableStyles count="9" defaultTableStyle="TableStyleMedium2" defaultPivotStyle="PivotStyleLight16">
    <tableStyle name="PivotTable Style 1" table="0" count="1" xr9:uid="{F0D0D17B-77A9-428D-96E0-B28CDA8C2680}">
      <tableStyleElement type="wholeTable" dxfId="271"/>
    </tableStyle>
    <tableStyle name="PivotTable Style 2" table="0" count="1" xr9:uid="{E3593EF7-81D6-48E4-B17D-A2362B989E58}">
      <tableStyleElement type="wholeTable" dxfId="270"/>
    </tableStyle>
    <tableStyle name="PivotTable Style 3" table="0" count="1" xr9:uid="{BCC829FD-B404-4883-BF5E-C2DF1069D69D}">
      <tableStyleElement type="wholeTable" dxfId="269"/>
    </tableStyle>
    <tableStyle name="Slicer Style 1" pivot="0" table="0" count="1" xr9:uid="{A6502A3C-53D9-4531-A12A-08DBD90272C9}"/>
    <tableStyle name="Slicer Style 10" pivot="0" table="0" count="1" xr9:uid="{B1DC1D47-BD92-4A85-9341-151173322F14}">
      <tableStyleElement type="wholeTable" dxfId="268"/>
    </tableStyle>
    <tableStyle name="Slicer Style 2" pivot="0" table="0" count="1" xr9:uid="{4ED072AD-8814-4576-8297-42B0CD518781}">
      <tableStyleElement type="wholeTable" dxfId="267"/>
    </tableStyle>
    <tableStyle name="Slicer Style 3" pivot="0" table="0" count="1" xr9:uid="{C74DFA46-45D9-420C-90DA-27BEEED4577C}">
      <tableStyleElement type="wholeTable" dxfId="266"/>
    </tableStyle>
    <tableStyle name="Slicer Style 4" pivot="0" table="0" count="1" xr9:uid="{E59E1F3D-1D78-45BC-B76F-CB9093192E95}">
      <tableStyleElement type="wholeTable" dxfId="265"/>
    </tableStyle>
    <tableStyle name="Slicer Style 8" pivot="0" table="0" count="1" xr9:uid="{09FA27B1-1EEF-4148-A226-41A973A19C1F}">
      <tableStyleElement type="wholeTable" dxfId="264"/>
    </tableStyle>
  </tableStyles>
  <colors>
    <mruColors>
      <color rgb="FF0E2B4E"/>
      <color rgb="FF0F2355"/>
      <color rgb="FF16375E"/>
      <color rgb="FF112947"/>
      <color rgb="FF1E4174"/>
      <color rgb="FF0D1739"/>
      <color rgb="FF0E203E"/>
      <color rgb="FF163260"/>
      <color rgb="FF041658"/>
      <color rgb="FF08196C"/>
    </mruColors>
  </colors>
  <extLst>
    <ext xmlns:x14="http://schemas.microsoft.com/office/spreadsheetml/2009/9/main" uri="{46F421CA-312F-682f-3DD2-61675219B42D}">
      <x14:dxfs count="1">
        <dxf>
          <font>
            <color rgb="FF087176"/>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10"/>
        <x14:slicerStyle name="Slicer Style 2"/>
        <x14:slicerStyle name="Slicer Style 3"/>
        <x14:slicerStyle name="Slicer Style 4"/>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65.xml"/><Relationship Id="rId21" Type="http://schemas.openxmlformats.org/officeDocument/2006/relationships/pivotCacheDefinition" Target="pivotCache/pivotCacheDefinition14.xml"/><Relationship Id="rId42" Type="http://schemas.microsoft.com/office/2007/relationships/slicerCache" Target="slicerCaches/slicerCache1.xml"/><Relationship Id="rId63" Type="http://schemas.openxmlformats.org/officeDocument/2006/relationships/customXml" Target="../customXml/item11.xml"/><Relationship Id="rId84" Type="http://schemas.openxmlformats.org/officeDocument/2006/relationships/customXml" Target="../customXml/item32.xml"/><Relationship Id="rId138" Type="http://schemas.openxmlformats.org/officeDocument/2006/relationships/customXml" Target="../customXml/item86.xml"/><Relationship Id="rId107" Type="http://schemas.openxmlformats.org/officeDocument/2006/relationships/customXml" Target="../customXml/item55.xml"/><Relationship Id="rId11" Type="http://schemas.openxmlformats.org/officeDocument/2006/relationships/pivotCacheDefinition" Target="pivotCache/pivotCacheDefinition4.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53" Type="http://schemas.openxmlformats.org/officeDocument/2006/relationships/customXml" Target="../customXml/item1.xml"/><Relationship Id="rId58" Type="http://schemas.openxmlformats.org/officeDocument/2006/relationships/customXml" Target="../customXml/item6.xml"/><Relationship Id="rId74" Type="http://schemas.openxmlformats.org/officeDocument/2006/relationships/customXml" Target="../customXml/item22.xml"/><Relationship Id="rId79" Type="http://schemas.openxmlformats.org/officeDocument/2006/relationships/customXml" Target="../customXml/item27.xml"/><Relationship Id="rId102" Type="http://schemas.openxmlformats.org/officeDocument/2006/relationships/customXml" Target="../customXml/item50.xml"/><Relationship Id="rId123" Type="http://schemas.openxmlformats.org/officeDocument/2006/relationships/customXml" Target="../customXml/item71.xml"/><Relationship Id="rId128" Type="http://schemas.openxmlformats.org/officeDocument/2006/relationships/customXml" Target="../customXml/item76.xml"/><Relationship Id="rId5" Type="http://schemas.openxmlformats.org/officeDocument/2006/relationships/worksheet" Target="worksheets/sheet5.xml"/><Relationship Id="rId90" Type="http://schemas.openxmlformats.org/officeDocument/2006/relationships/customXml" Target="../customXml/item38.xml"/><Relationship Id="rId95" Type="http://schemas.openxmlformats.org/officeDocument/2006/relationships/customXml" Target="../customXml/item43.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43" Type="http://schemas.microsoft.com/office/2007/relationships/slicerCache" Target="slicerCaches/slicerCache2.xml"/><Relationship Id="rId48" Type="http://schemas.openxmlformats.org/officeDocument/2006/relationships/connections" Target="connections.xml"/><Relationship Id="rId64" Type="http://schemas.openxmlformats.org/officeDocument/2006/relationships/customXml" Target="../customXml/item12.xml"/><Relationship Id="rId69" Type="http://schemas.openxmlformats.org/officeDocument/2006/relationships/customXml" Target="../customXml/item17.xml"/><Relationship Id="rId113" Type="http://schemas.openxmlformats.org/officeDocument/2006/relationships/customXml" Target="../customXml/item61.xml"/><Relationship Id="rId118" Type="http://schemas.openxmlformats.org/officeDocument/2006/relationships/customXml" Target="../customXml/item66.xml"/><Relationship Id="rId134" Type="http://schemas.openxmlformats.org/officeDocument/2006/relationships/customXml" Target="../customXml/item82.xml"/><Relationship Id="rId139" Type="http://schemas.openxmlformats.org/officeDocument/2006/relationships/customXml" Target="../customXml/item87.xml"/><Relationship Id="rId80" Type="http://schemas.openxmlformats.org/officeDocument/2006/relationships/customXml" Target="../customXml/item28.xml"/><Relationship Id="rId85" Type="http://schemas.openxmlformats.org/officeDocument/2006/relationships/customXml" Target="../customXml/item3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59" Type="http://schemas.openxmlformats.org/officeDocument/2006/relationships/customXml" Target="../customXml/item7.xml"/><Relationship Id="rId103" Type="http://schemas.openxmlformats.org/officeDocument/2006/relationships/customXml" Target="../customXml/item51.xml"/><Relationship Id="rId108" Type="http://schemas.openxmlformats.org/officeDocument/2006/relationships/customXml" Target="../customXml/item56.xml"/><Relationship Id="rId124" Type="http://schemas.openxmlformats.org/officeDocument/2006/relationships/customXml" Target="../customXml/item72.xml"/><Relationship Id="rId129" Type="http://schemas.openxmlformats.org/officeDocument/2006/relationships/customXml" Target="../customXml/item77.xml"/><Relationship Id="rId54" Type="http://schemas.openxmlformats.org/officeDocument/2006/relationships/customXml" Target="../customXml/item2.xml"/><Relationship Id="rId70" Type="http://schemas.openxmlformats.org/officeDocument/2006/relationships/customXml" Target="../customXml/item18.xml"/><Relationship Id="rId75" Type="http://schemas.openxmlformats.org/officeDocument/2006/relationships/customXml" Target="../customXml/item23.xml"/><Relationship Id="rId91" Type="http://schemas.openxmlformats.org/officeDocument/2006/relationships/customXml" Target="../customXml/item39.xml"/><Relationship Id="rId96" Type="http://schemas.openxmlformats.org/officeDocument/2006/relationships/customXml" Target="../customXml/item44.xml"/><Relationship Id="rId140" Type="http://schemas.openxmlformats.org/officeDocument/2006/relationships/customXml" Target="../customXml/item88.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49" Type="http://schemas.openxmlformats.org/officeDocument/2006/relationships/styles" Target="styles.xml"/><Relationship Id="rId114" Type="http://schemas.openxmlformats.org/officeDocument/2006/relationships/customXml" Target="../customXml/item62.xml"/><Relationship Id="rId119" Type="http://schemas.openxmlformats.org/officeDocument/2006/relationships/customXml" Target="../customXml/item67.xml"/><Relationship Id="rId44" Type="http://schemas.microsoft.com/office/2007/relationships/slicerCache" Target="slicerCaches/slicerCache3.xml"/><Relationship Id="rId60" Type="http://schemas.openxmlformats.org/officeDocument/2006/relationships/customXml" Target="../customXml/item8.xml"/><Relationship Id="rId65" Type="http://schemas.openxmlformats.org/officeDocument/2006/relationships/customXml" Target="../customXml/item13.xml"/><Relationship Id="rId81" Type="http://schemas.openxmlformats.org/officeDocument/2006/relationships/customXml" Target="../customXml/item29.xml"/><Relationship Id="rId86" Type="http://schemas.openxmlformats.org/officeDocument/2006/relationships/customXml" Target="../customXml/item34.xml"/><Relationship Id="rId130" Type="http://schemas.openxmlformats.org/officeDocument/2006/relationships/customXml" Target="../customXml/item78.xml"/><Relationship Id="rId135" Type="http://schemas.openxmlformats.org/officeDocument/2006/relationships/customXml" Target="../customXml/item83.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ivotCacheDefinition" Target="pivotCache/pivotCacheDefinition32.xml"/><Relationship Id="rId109" Type="http://schemas.openxmlformats.org/officeDocument/2006/relationships/customXml" Target="../customXml/item57.xml"/><Relationship Id="rId34" Type="http://schemas.openxmlformats.org/officeDocument/2006/relationships/pivotCacheDefinition" Target="pivotCache/pivotCacheDefinition27.xml"/><Relationship Id="rId50" Type="http://schemas.openxmlformats.org/officeDocument/2006/relationships/sharedStrings" Target="sharedStrings.xml"/><Relationship Id="rId55" Type="http://schemas.openxmlformats.org/officeDocument/2006/relationships/customXml" Target="../customXml/item3.xml"/><Relationship Id="rId76" Type="http://schemas.openxmlformats.org/officeDocument/2006/relationships/customXml" Target="../customXml/item24.xml"/><Relationship Id="rId97" Type="http://schemas.openxmlformats.org/officeDocument/2006/relationships/customXml" Target="../customXml/item45.xml"/><Relationship Id="rId104" Type="http://schemas.openxmlformats.org/officeDocument/2006/relationships/customXml" Target="../customXml/item52.xml"/><Relationship Id="rId120" Type="http://schemas.openxmlformats.org/officeDocument/2006/relationships/customXml" Target="../customXml/item68.xml"/><Relationship Id="rId125" Type="http://schemas.openxmlformats.org/officeDocument/2006/relationships/customXml" Target="../customXml/item73.xml"/><Relationship Id="rId141" Type="http://schemas.openxmlformats.org/officeDocument/2006/relationships/customXml" Target="../customXml/item89.xml"/><Relationship Id="rId7" Type="http://schemas.openxmlformats.org/officeDocument/2006/relationships/worksheet" Target="worksheets/sheet7.xml"/><Relationship Id="rId71" Type="http://schemas.openxmlformats.org/officeDocument/2006/relationships/customXml" Target="../customXml/item19.xml"/><Relationship Id="rId92" Type="http://schemas.openxmlformats.org/officeDocument/2006/relationships/customXml" Target="../customXml/item40.xml"/><Relationship Id="rId2" Type="http://schemas.openxmlformats.org/officeDocument/2006/relationships/worksheet" Target="worksheets/sheet2.xml"/><Relationship Id="rId29" Type="http://schemas.openxmlformats.org/officeDocument/2006/relationships/pivotCacheDefinition" Target="pivotCache/pivotCacheDefinition22.xml"/><Relationship Id="rId24" Type="http://schemas.openxmlformats.org/officeDocument/2006/relationships/pivotCacheDefinition" Target="pivotCache/pivotCacheDefinition17.xml"/><Relationship Id="rId40" Type="http://schemas.openxmlformats.org/officeDocument/2006/relationships/pivotCacheDefinition" Target="pivotCache/pivotCacheDefinition33.xml"/><Relationship Id="rId45" Type="http://schemas.microsoft.com/office/2007/relationships/slicerCache" Target="slicerCaches/slicerCache4.xml"/><Relationship Id="rId66" Type="http://schemas.openxmlformats.org/officeDocument/2006/relationships/customXml" Target="../customXml/item14.xml"/><Relationship Id="rId87" Type="http://schemas.openxmlformats.org/officeDocument/2006/relationships/customXml" Target="../customXml/item35.xml"/><Relationship Id="rId110" Type="http://schemas.openxmlformats.org/officeDocument/2006/relationships/customXml" Target="../customXml/item58.xml"/><Relationship Id="rId115" Type="http://schemas.openxmlformats.org/officeDocument/2006/relationships/customXml" Target="../customXml/item63.xml"/><Relationship Id="rId131" Type="http://schemas.openxmlformats.org/officeDocument/2006/relationships/customXml" Target="../customXml/item79.xml"/><Relationship Id="rId136" Type="http://schemas.openxmlformats.org/officeDocument/2006/relationships/customXml" Target="../customXml/item84.xml"/><Relationship Id="rId61" Type="http://schemas.openxmlformats.org/officeDocument/2006/relationships/customXml" Target="../customXml/item9.xml"/><Relationship Id="rId82" Type="http://schemas.openxmlformats.org/officeDocument/2006/relationships/customXml" Target="../customXml/item30.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56" Type="http://schemas.openxmlformats.org/officeDocument/2006/relationships/customXml" Target="../customXml/item4.xml"/><Relationship Id="rId77" Type="http://schemas.openxmlformats.org/officeDocument/2006/relationships/customXml" Target="../customXml/item25.xml"/><Relationship Id="rId100" Type="http://schemas.openxmlformats.org/officeDocument/2006/relationships/customXml" Target="../customXml/item48.xml"/><Relationship Id="rId105" Type="http://schemas.openxmlformats.org/officeDocument/2006/relationships/customXml" Target="../customXml/item53.xml"/><Relationship Id="rId126" Type="http://schemas.openxmlformats.org/officeDocument/2006/relationships/customXml" Target="../customXml/item74.xml"/><Relationship Id="rId8" Type="http://schemas.openxmlformats.org/officeDocument/2006/relationships/pivotCacheDefinition" Target="pivotCache/pivotCacheDefinition1.xml"/><Relationship Id="rId51" Type="http://schemas.openxmlformats.org/officeDocument/2006/relationships/powerPivotData" Target="model/item.data"/><Relationship Id="rId72" Type="http://schemas.openxmlformats.org/officeDocument/2006/relationships/customXml" Target="../customXml/item20.xml"/><Relationship Id="rId93" Type="http://schemas.openxmlformats.org/officeDocument/2006/relationships/customXml" Target="../customXml/item41.xml"/><Relationship Id="rId98" Type="http://schemas.openxmlformats.org/officeDocument/2006/relationships/customXml" Target="../customXml/item46.xml"/><Relationship Id="rId121" Type="http://schemas.openxmlformats.org/officeDocument/2006/relationships/customXml" Target="../customXml/item69.xml"/><Relationship Id="rId3" Type="http://schemas.openxmlformats.org/officeDocument/2006/relationships/worksheet" Target="worksheets/sheet3.xml"/><Relationship Id="rId25" Type="http://schemas.openxmlformats.org/officeDocument/2006/relationships/pivotCacheDefinition" Target="pivotCache/pivotCacheDefinition18.xml"/><Relationship Id="rId46" Type="http://schemas.microsoft.com/office/2007/relationships/slicerCache" Target="slicerCaches/slicerCache5.xml"/><Relationship Id="rId67" Type="http://schemas.openxmlformats.org/officeDocument/2006/relationships/customXml" Target="../customXml/item15.xml"/><Relationship Id="rId116" Type="http://schemas.openxmlformats.org/officeDocument/2006/relationships/customXml" Target="../customXml/item64.xml"/><Relationship Id="rId137" Type="http://schemas.openxmlformats.org/officeDocument/2006/relationships/customXml" Target="../customXml/item85.xml"/><Relationship Id="rId20" Type="http://schemas.openxmlformats.org/officeDocument/2006/relationships/pivotCacheDefinition" Target="pivotCache/pivotCacheDefinition13.xml"/><Relationship Id="rId41" Type="http://schemas.openxmlformats.org/officeDocument/2006/relationships/pivotCacheDefinition" Target="pivotCache/pivotCacheDefinition34.xml"/><Relationship Id="rId62" Type="http://schemas.openxmlformats.org/officeDocument/2006/relationships/customXml" Target="../customXml/item10.xml"/><Relationship Id="rId83" Type="http://schemas.openxmlformats.org/officeDocument/2006/relationships/customXml" Target="../customXml/item31.xml"/><Relationship Id="rId88" Type="http://schemas.openxmlformats.org/officeDocument/2006/relationships/customXml" Target="../customXml/item36.xml"/><Relationship Id="rId111" Type="http://schemas.openxmlformats.org/officeDocument/2006/relationships/customXml" Target="../customXml/item59.xml"/><Relationship Id="rId132" Type="http://schemas.openxmlformats.org/officeDocument/2006/relationships/customXml" Target="../customXml/item80.xml"/><Relationship Id="rId15" Type="http://schemas.openxmlformats.org/officeDocument/2006/relationships/pivotCacheDefinition" Target="pivotCache/pivotCacheDefinition8.xml"/><Relationship Id="rId36" Type="http://schemas.openxmlformats.org/officeDocument/2006/relationships/pivotCacheDefinition" Target="pivotCache/pivotCacheDefinition29.xml"/><Relationship Id="rId57" Type="http://schemas.openxmlformats.org/officeDocument/2006/relationships/customXml" Target="../customXml/item5.xml"/><Relationship Id="rId106" Type="http://schemas.openxmlformats.org/officeDocument/2006/relationships/customXml" Target="../customXml/item54.xml"/><Relationship Id="rId127" Type="http://schemas.openxmlformats.org/officeDocument/2006/relationships/customXml" Target="../customXml/item75.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52" Type="http://schemas.openxmlformats.org/officeDocument/2006/relationships/calcChain" Target="calcChain.xml"/><Relationship Id="rId73" Type="http://schemas.openxmlformats.org/officeDocument/2006/relationships/customXml" Target="../customXml/item21.xml"/><Relationship Id="rId78" Type="http://schemas.openxmlformats.org/officeDocument/2006/relationships/customXml" Target="../customXml/item26.xml"/><Relationship Id="rId94" Type="http://schemas.openxmlformats.org/officeDocument/2006/relationships/customXml" Target="../customXml/item42.xml"/><Relationship Id="rId99" Type="http://schemas.openxmlformats.org/officeDocument/2006/relationships/customXml" Target="../customXml/item47.xml"/><Relationship Id="rId101" Type="http://schemas.openxmlformats.org/officeDocument/2006/relationships/customXml" Target="../customXml/item49.xml"/><Relationship Id="rId122" Type="http://schemas.openxmlformats.org/officeDocument/2006/relationships/customXml" Target="../customXml/item7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26" Type="http://schemas.openxmlformats.org/officeDocument/2006/relationships/pivotCacheDefinition" Target="pivotCache/pivotCacheDefinition19.xml"/><Relationship Id="rId47" Type="http://schemas.openxmlformats.org/officeDocument/2006/relationships/theme" Target="theme/theme1.xml"/><Relationship Id="rId68" Type="http://schemas.openxmlformats.org/officeDocument/2006/relationships/customXml" Target="../customXml/item16.xml"/><Relationship Id="rId89" Type="http://schemas.openxmlformats.org/officeDocument/2006/relationships/customXml" Target="../customXml/item37.xml"/><Relationship Id="rId112" Type="http://schemas.openxmlformats.org/officeDocument/2006/relationships/customXml" Target="../customXml/item60.xml"/><Relationship Id="rId133" Type="http://schemas.openxmlformats.org/officeDocument/2006/relationships/customXml" Target="../customXml/item81.xml"/><Relationship Id="rId16" Type="http://schemas.openxmlformats.org/officeDocument/2006/relationships/pivotCacheDefinition" Target="pivotCache/pivotCacheDefinition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Sheet!Sales by segment</c:name>
    <c:fmtId val="8"/>
  </c:pivotSource>
  <c:chart>
    <c:title>
      <c:tx>
        <c:rich>
          <a:bodyPr rot="0" spcFirstLastPara="1" vertOverflow="ellipsis" vert="horz" wrap="square" anchor="ctr" anchorCtr="1"/>
          <a:lstStyle/>
          <a:p>
            <a:pPr>
              <a:defRPr sz="1800" b="1" i="0" u="none" strike="noStrike" kern="1200" baseline="0">
                <a:ln>
                  <a:solidFill>
                    <a:schemeClr val="bg1">
                      <a:lumMod val="85000"/>
                    </a:schemeClr>
                  </a:solidFill>
                </a:ln>
                <a:solidFill>
                  <a:schemeClr val="bg1">
                    <a:lumMod val="95000"/>
                  </a:schemeClr>
                </a:solidFill>
                <a:latin typeface="+mn-lt"/>
                <a:ea typeface="+mn-ea"/>
                <a:cs typeface="+mn-cs"/>
              </a:defRPr>
            </a:pPr>
            <a:r>
              <a:rPr lang="en-US" sz="1400"/>
              <a:t>Sales</a:t>
            </a:r>
            <a:r>
              <a:rPr lang="en-US" sz="1400" baseline="0"/>
              <a:t> Distribution Per Segment</a:t>
            </a:r>
            <a:endParaRPr lang="en-US" sz="1400"/>
          </a:p>
        </c:rich>
      </c:tx>
      <c:layout>
        <c:manualLayout>
          <c:xMode val="edge"/>
          <c:yMode val="edge"/>
          <c:x val="0.18268703486094789"/>
          <c:y val="0.14383363122554466"/>
        </c:manualLayout>
      </c:layout>
      <c:overlay val="0"/>
      <c:spPr>
        <a:noFill/>
        <a:ln>
          <a:noFill/>
        </a:ln>
        <a:effectLst/>
      </c:spPr>
      <c:txPr>
        <a:bodyPr rot="0" spcFirstLastPara="1" vertOverflow="ellipsis" vert="horz" wrap="square" anchor="ctr" anchorCtr="1"/>
        <a:lstStyle/>
        <a:p>
          <a:pPr>
            <a:defRPr sz="1800" b="1" i="0" u="none" strike="noStrike" kern="1200" baseline="0">
              <a:ln>
                <a:solidFill>
                  <a:schemeClr val="bg1">
                    <a:lumMod val="85000"/>
                  </a:schemeClr>
                </a:solidFill>
              </a:ln>
              <a:solidFill>
                <a:schemeClr val="bg1">
                  <a:lumMod val="9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50800" dist="38100" dir="2700000" algn="tl" rotWithShape="0">
              <a:prstClr val="black">
                <a:alpha val="4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bg1">
                        <a:lumMod val="85000"/>
                      </a:schemeClr>
                    </a:solidFill>
                  </a:ln>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pivotFmt>
      <c:pivotFmt>
        <c:idx val="3"/>
        <c:spPr>
          <a:solidFill>
            <a:schemeClr val="accent1"/>
          </a:solidFill>
          <a:ln>
            <a:noFill/>
          </a:ln>
          <a:effectLst>
            <a:outerShdw blurRad="50800" dist="38100" dir="2700000" algn="tl" rotWithShape="0">
              <a:prstClr val="black">
                <a:alpha val="40000"/>
              </a:prstClr>
            </a:outerShdw>
          </a:effectLst>
        </c:spPr>
      </c:pivotFmt>
      <c:pivotFmt>
        <c:idx val="4"/>
        <c:spPr>
          <a:solidFill>
            <a:schemeClr val="accent1"/>
          </a:solidFill>
          <a:ln>
            <a:noFill/>
          </a:ln>
          <a:effectLst>
            <a:outerShdw blurRad="50800" dist="38100" dir="2700000" algn="tl" rotWithShape="0">
              <a:prstClr val="black">
                <a:alpha val="4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bg1">
                        <a:lumMod val="85000"/>
                      </a:schemeClr>
                    </a:solidFill>
                  </a:ln>
                  <a:solidFill>
                    <a:schemeClr val="bg1">
                      <a:lumMod val="9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bg1">
                        <a:lumMod val="85000"/>
                      </a:schemeClr>
                    </a:solidFill>
                  </a:ln>
                  <a:solidFill>
                    <a:schemeClr val="bg1">
                      <a:lumMod val="9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'Calculation Sheet'!$P$4</c:f>
              <c:strCache>
                <c:ptCount val="1"/>
                <c:pt idx="0">
                  <c:v>Total</c:v>
                </c:pt>
              </c:strCache>
            </c:strRef>
          </c:tx>
          <c:spPr>
            <a:effectLst>
              <a:outerShdw blurRad="50800" dist="38100" dir="2700000" algn="tl" rotWithShape="0">
                <a:prstClr val="black">
                  <a:alpha val="40000"/>
                </a:prstClr>
              </a:outerShdw>
            </a:effectLst>
          </c:spPr>
          <c:explosion val="7"/>
          <c:dPt>
            <c:idx val="0"/>
            <c:bubble3D val="0"/>
            <c:spPr>
              <a:solidFill>
                <a:schemeClr val="accent1"/>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ED30-4DD8-8956-113AE0FEF616}"/>
              </c:ext>
            </c:extLst>
          </c:dPt>
          <c:dPt>
            <c:idx val="1"/>
            <c:bubble3D val="0"/>
            <c:spPr>
              <a:solidFill>
                <a:schemeClr val="accent2"/>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ED30-4DD8-8956-113AE0FEF616}"/>
              </c:ext>
            </c:extLst>
          </c:dPt>
          <c:dPt>
            <c:idx val="2"/>
            <c:bubble3D val="0"/>
            <c:spPr>
              <a:solidFill>
                <a:schemeClr val="accent3"/>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ED30-4DD8-8956-113AE0FEF6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bg1">
                          <a:lumMod val="85000"/>
                        </a:schemeClr>
                      </a:solidFill>
                    </a:ln>
                    <a:solidFill>
                      <a:schemeClr val="bg1">
                        <a:lumMod val="9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 Sheet'!$O$5:$O$8</c:f>
              <c:strCache>
                <c:ptCount val="3"/>
                <c:pt idx="0">
                  <c:v>Consumer</c:v>
                </c:pt>
                <c:pt idx="1">
                  <c:v>Corporate</c:v>
                </c:pt>
                <c:pt idx="2">
                  <c:v>Home Office</c:v>
                </c:pt>
              </c:strCache>
            </c:strRef>
          </c:cat>
          <c:val>
            <c:numRef>
              <c:f>'Calculation Sheet'!$P$5:$P$8</c:f>
              <c:numCache>
                <c:formatCode>0</c:formatCode>
                <c:ptCount val="3"/>
                <c:pt idx="0">
                  <c:v>70363.884000000035</c:v>
                </c:pt>
                <c:pt idx="1">
                  <c:v>33813.727199999965</c:v>
                </c:pt>
                <c:pt idx="2">
                  <c:v>14787.855999999991</c:v>
                </c:pt>
              </c:numCache>
            </c:numRef>
          </c:val>
          <c:extLst>
            <c:ext xmlns:c16="http://schemas.microsoft.com/office/drawing/2014/chart" uri="{C3380CC4-5D6E-409C-BE32-E72D297353CC}">
              <c16:uniqueId val="{00000006-ED30-4DD8-8956-113AE0FEF616}"/>
            </c:ext>
          </c:extLst>
        </c:ser>
        <c:dLbls>
          <c:dLblPos val="bestFit"/>
          <c:showLegendKey val="0"/>
          <c:showVal val="1"/>
          <c:showCatName val="0"/>
          <c:showSerName val="0"/>
          <c:showPercent val="0"/>
          <c:showBubbleSize val="0"/>
          <c:showLeaderLines val="1"/>
        </c:dLbls>
        <c:firstSliceAng val="0"/>
      </c:pieChart>
      <c:spPr>
        <a:noFill/>
        <a:ln>
          <a:noFill/>
        </a:ln>
        <a:effectLst>
          <a:glow rad="101600">
            <a:schemeClr val="accent5">
              <a:satMod val="175000"/>
              <a:alpha val="40000"/>
            </a:schemeClr>
          </a:glow>
        </a:effectLst>
      </c:spPr>
    </c:plotArea>
    <c:legend>
      <c:legendPos val="r"/>
      <c:overlay val="0"/>
      <c:spPr>
        <a:solidFill>
          <a:srgbClr val="0E203E">
            <a:alpha val="39000"/>
          </a:srgbClr>
        </a:solidFill>
        <a:ln>
          <a:noFill/>
        </a:ln>
        <a:effectLst/>
      </c:spPr>
      <c:txPr>
        <a:bodyPr rot="0" spcFirstLastPara="1" vertOverflow="ellipsis" vert="horz" wrap="square" anchor="ctr" anchorCtr="1"/>
        <a:lstStyle/>
        <a:p>
          <a:pPr>
            <a:defRPr sz="900" b="0" i="0" u="none" strike="noStrike" kern="1200" baseline="0">
              <a:ln>
                <a:solidFill>
                  <a:schemeClr val="bg1">
                    <a:lumMod val="85000"/>
                  </a:schemeClr>
                </a:solidFill>
              </a:ln>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03E"/>
    </a:solidFill>
    <a:ln w="9525" cap="flat" cmpd="sng" algn="ctr">
      <a:noFill/>
      <a:round/>
    </a:ln>
    <a:effectLst>
      <a:glow rad="177800">
        <a:schemeClr val="accent1">
          <a:lumMod val="75000"/>
          <a:alpha val="69000"/>
        </a:schemeClr>
      </a:glow>
      <a:innerShdw blurRad="63500" dist="50800" dir="5400000">
        <a:prstClr val="black">
          <a:alpha val="50000"/>
        </a:prstClr>
      </a:innerShdw>
    </a:effectLst>
    <a:scene3d>
      <a:camera prst="orthographicFront"/>
      <a:lightRig rig="threePt" dir="t"/>
    </a:scene3d>
    <a:sp3d/>
  </c:spPr>
  <c:txPr>
    <a:bodyPr/>
    <a:lstStyle/>
    <a:p>
      <a:pPr>
        <a:defRPr>
          <a:ln>
            <a:solidFill>
              <a:schemeClr val="bg1">
                <a:lumMod val="85000"/>
              </a:schemeClr>
            </a:solidFill>
          </a:ln>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Sheet!NetSales&amp;NetProfit by Quarter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 Sales &amp;Profits Per Quarter</a:t>
            </a:r>
            <a:endParaRPr lang="en-US" b="1">
              <a:solidFill>
                <a:schemeClr val="bg1"/>
              </a:solidFill>
            </a:endParaRPr>
          </a:p>
        </c:rich>
      </c:tx>
      <c:layout>
        <c:manualLayout>
          <c:xMode val="edge"/>
          <c:yMode val="edge"/>
          <c:x val="0.24047362177887274"/>
          <c:y val="0.14305303183255938"/>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tailEnd type="diamo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0800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dLbl>
          <c:idx val="0"/>
          <c:numFmt formatCode="#,##0" sourceLinked="0"/>
          <c:spPr>
            <a:noFill/>
            <a:ln>
              <a:noFill/>
            </a:ln>
            <a:effectLst/>
          </c:spPr>
          <c:txPr>
            <a:bodyPr wrap="square" lIns="38100" tIns="72000" rIns="38100" bIns="19050" anchor="ctr">
              <a:spAutoFit/>
            </a:bodyPr>
            <a:lstStyle/>
            <a:p>
              <a:pPr>
                <a:defRPr>
                  <a:solidFill>
                    <a:schemeClr val="accent2"/>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pivotFmt>
      <c:pivotFmt>
        <c:idx val="8"/>
        <c:spPr>
          <a:ln w="28575">
            <a:solidFill>
              <a:schemeClr val="accent1"/>
            </a:solidFill>
            <a:tailEnd type="diamond" w="sm" len="med"/>
          </a:ln>
          <a:effectLst/>
        </c:spPr>
      </c:pivotFmt>
      <c:pivotFmt>
        <c:idx val="9"/>
      </c:pivotFmt>
      <c:pivotFmt>
        <c:idx val="10"/>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491403146799163E-2"/>
          <c:y val="0.32515773268726023"/>
          <c:w val="0.67552748391113693"/>
          <c:h val="0.46662754896022612"/>
        </c:manualLayout>
      </c:layout>
      <c:lineChart>
        <c:grouping val="stacked"/>
        <c:varyColors val="0"/>
        <c:ser>
          <c:idx val="0"/>
          <c:order val="0"/>
          <c:tx>
            <c:strRef>
              <c:f>'Calculation Sheet'!$BH$4</c:f>
              <c:strCache>
                <c:ptCount val="1"/>
                <c:pt idx="0">
                  <c:v>Profit for completed orders</c:v>
                </c:pt>
              </c:strCache>
            </c:strRef>
          </c:tx>
          <c:dLbls>
            <c:delete val="1"/>
          </c:dLbls>
          <c:cat>
            <c:strRef>
              <c:f>'Calculation Sheet'!$BG$5:$BG$6</c:f>
              <c:strCache>
                <c:ptCount val="1"/>
                <c:pt idx="0">
                  <c:v>Qtr3</c:v>
                </c:pt>
              </c:strCache>
            </c:strRef>
          </c:cat>
          <c:val>
            <c:numRef>
              <c:f>'Calculation Sheet'!$BH$5:$BH$6</c:f>
              <c:numCache>
                <c:formatCode>0</c:formatCode>
                <c:ptCount val="1"/>
                <c:pt idx="0">
                  <c:v>14302.704799999985</c:v>
                </c:pt>
              </c:numCache>
            </c:numRef>
          </c:val>
          <c:smooth val="0"/>
          <c:extLst>
            <c:ext xmlns:c16="http://schemas.microsoft.com/office/drawing/2014/chart" uri="{C3380CC4-5D6E-409C-BE32-E72D297353CC}">
              <c16:uniqueId val="{00000000-C3B9-44CF-851E-8034419DBECE}"/>
            </c:ext>
          </c:extLst>
        </c:ser>
        <c:ser>
          <c:idx val="1"/>
          <c:order val="1"/>
          <c:tx>
            <c:strRef>
              <c:f>'Calculation Sheet'!$BI$4</c:f>
              <c:strCache>
                <c:ptCount val="1"/>
                <c:pt idx="0">
                  <c:v>Net Sales</c:v>
                </c:pt>
              </c:strCache>
            </c:strRef>
          </c:tx>
          <c:dLbls>
            <c:delete val="1"/>
          </c:dLbls>
          <c:cat>
            <c:strRef>
              <c:f>'Calculation Sheet'!$BG$5:$BG$6</c:f>
              <c:strCache>
                <c:ptCount val="1"/>
                <c:pt idx="0">
                  <c:v>Qtr3</c:v>
                </c:pt>
              </c:strCache>
            </c:strRef>
          </c:cat>
          <c:val>
            <c:numRef>
              <c:f>'Calculation Sheet'!$BI$5:$BI$6</c:f>
              <c:numCache>
                <c:formatCode>General</c:formatCode>
                <c:ptCount val="1"/>
                <c:pt idx="0">
                  <c:v>103561.18730599999</c:v>
                </c:pt>
              </c:numCache>
            </c:numRef>
          </c:val>
          <c:smooth val="0"/>
          <c:extLst>
            <c:ext xmlns:c16="http://schemas.microsoft.com/office/drawing/2014/chart" uri="{C3380CC4-5D6E-409C-BE32-E72D297353CC}">
              <c16:uniqueId val="{00000001-4832-4E5A-9E8B-E94B6B2CAE9E}"/>
            </c:ext>
          </c:extLst>
        </c:ser>
        <c:dLbls>
          <c:dLblPos val="t"/>
          <c:showLegendKey val="0"/>
          <c:showVal val="1"/>
          <c:showCatName val="0"/>
          <c:showSerName val="0"/>
          <c:showPercent val="0"/>
          <c:showBubbleSize val="0"/>
        </c:dLbls>
        <c:marker val="1"/>
        <c:smooth val="0"/>
        <c:axId val="1609450528"/>
        <c:axId val="1618032368"/>
      </c:lineChart>
      <c:catAx>
        <c:axId val="160945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8032368"/>
        <c:crosses val="autoZero"/>
        <c:auto val="1"/>
        <c:lblAlgn val="ctr"/>
        <c:lblOffset val="100"/>
        <c:noMultiLvlLbl val="0"/>
      </c:catAx>
      <c:valAx>
        <c:axId val="1618032368"/>
        <c:scaling>
          <c:orientation val="minMax"/>
        </c:scaling>
        <c:delete val="1"/>
        <c:axPos val="l"/>
        <c:numFmt formatCode="0" sourceLinked="1"/>
        <c:majorTickMark val="out"/>
        <c:minorTickMark val="none"/>
        <c:tickLblPos val="nextTo"/>
        <c:crossAx val="1609450528"/>
        <c:crosses val="autoZero"/>
        <c:crossBetween val="between"/>
      </c:valAx>
      <c:spPr>
        <a:noFill/>
        <a:ln>
          <a:noFill/>
        </a:ln>
        <a:effectLst/>
      </c:spPr>
    </c:plotArea>
    <c:legend>
      <c:legendPos val="r"/>
      <c:layout>
        <c:manualLayout>
          <c:xMode val="edge"/>
          <c:yMode val="edge"/>
          <c:x val="0.72104926423544469"/>
          <c:y val="0.32387820512820514"/>
          <c:w val="0.27895069266074363"/>
          <c:h val="0.3740918803418803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Sheet!Sales Rep</c:name>
    <c:fmtId val="2"/>
  </c:pivotSource>
  <c:chart>
    <c:title>
      <c:tx>
        <c:rich>
          <a:bodyPr/>
          <a:lstStyle/>
          <a:p>
            <a:pPr>
              <a:defRPr/>
            </a:pPr>
            <a:r>
              <a:rPr lang="en-US">
                <a:solidFill>
                  <a:schemeClr val="bg1"/>
                </a:solidFill>
              </a:rPr>
              <a:t>Sales</a:t>
            </a:r>
            <a:r>
              <a:rPr lang="en-US" baseline="0">
                <a:solidFill>
                  <a:schemeClr val="bg1"/>
                </a:solidFill>
              </a:rPr>
              <a:t> for each Sales Rep</a:t>
            </a:r>
            <a:endParaRPr lang="en-US">
              <a:solidFill>
                <a:schemeClr val="bg1"/>
              </a:solidFill>
            </a:endParaRPr>
          </a:p>
        </c:rich>
      </c:tx>
      <c:overlay val="0"/>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pivotFmt>
      <c:pivotFmt>
        <c:idx val="7"/>
        <c:marker>
          <c:symbol val="none"/>
        </c:marker>
      </c:pivotFmt>
      <c:pivotFmt>
        <c:idx val="8"/>
        <c:marker>
          <c:symbol val="none"/>
        </c:marker>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spPr>
            <a:noFill/>
            <a:ln>
              <a:noFill/>
            </a:ln>
            <a:effectLst/>
          </c:spPr>
          <c:txPr>
            <a:bodyPr wrap="square" lIns="38100" tIns="10800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Sheet'!$BQ$4</c:f>
              <c:strCache>
                <c:ptCount val="1"/>
                <c:pt idx="0">
                  <c:v>Total</c:v>
                </c:pt>
              </c:strCache>
            </c:strRef>
          </c:tx>
          <c:invertIfNegative val="0"/>
          <c:dLbls>
            <c:spPr>
              <a:noFill/>
              <a:ln>
                <a:noFill/>
              </a:ln>
              <a:effectLst/>
            </c:spPr>
            <c:txPr>
              <a:bodyPr wrap="square" lIns="38100" tIns="108000" rIns="38100" bIns="19050" anchor="ctr">
                <a:spAutoFit/>
              </a:bodyPr>
              <a:lstStyle/>
              <a:p>
                <a:pPr>
                  <a:defRPr>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'Calculation Sheet'!$BP$5:$BP$9</c:f>
              <c:strCache>
                <c:ptCount val="4"/>
                <c:pt idx="0">
                  <c:v>Anna Andreadi</c:v>
                </c:pt>
                <c:pt idx="1">
                  <c:v>Cassandra Brandow</c:v>
                </c:pt>
                <c:pt idx="2">
                  <c:v>Chuck Magee</c:v>
                </c:pt>
                <c:pt idx="3">
                  <c:v>Kelly Williams</c:v>
                </c:pt>
              </c:strCache>
            </c:strRef>
          </c:cat>
          <c:val>
            <c:numRef>
              <c:f>'Calculation Sheet'!$BQ$5:$BQ$9</c:f>
              <c:numCache>
                <c:formatCode>#,##0</c:formatCode>
                <c:ptCount val="4"/>
                <c:pt idx="0">
                  <c:v>467878.67850000015</c:v>
                </c:pt>
                <c:pt idx="1">
                  <c:v>267405.42149999994</c:v>
                </c:pt>
                <c:pt idx="2">
                  <c:v>500189.18100000033</c:v>
                </c:pt>
                <c:pt idx="3">
                  <c:v>364183.45200000022</c:v>
                </c:pt>
              </c:numCache>
            </c:numRef>
          </c:val>
          <c:extLst>
            <c:ext xmlns:c16="http://schemas.microsoft.com/office/drawing/2014/chart" uri="{C3380CC4-5D6E-409C-BE32-E72D297353CC}">
              <c16:uniqueId val="{00000000-1058-42A1-8348-4B9699C6B066}"/>
            </c:ext>
          </c:extLst>
        </c:ser>
        <c:dLbls>
          <c:showLegendKey val="0"/>
          <c:showVal val="1"/>
          <c:showCatName val="0"/>
          <c:showSerName val="0"/>
          <c:showPercent val="0"/>
          <c:showBubbleSize val="0"/>
        </c:dLbls>
        <c:gapWidth val="150"/>
        <c:shape val="box"/>
        <c:axId val="1693485280"/>
        <c:axId val="1618022384"/>
        <c:axId val="0"/>
      </c:bar3DChart>
      <c:catAx>
        <c:axId val="16934852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8022384"/>
        <c:crosses val="autoZero"/>
        <c:auto val="1"/>
        <c:lblAlgn val="ctr"/>
        <c:lblOffset val="100"/>
        <c:noMultiLvlLbl val="0"/>
      </c:catAx>
      <c:valAx>
        <c:axId val="1618022384"/>
        <c:scaling>
          <c:orientation val="minMax"/>
        </c:scaling>
        <c:delete val="1"/>
        <c:axPos val="l"/>
        <c:numFmt formatCode="#,##0" sourceLinked="1"/>
        <c:majorTickMark val="out"/>
        <c:minorTickMark val="none"/>
        <c:tickLblPos val="nextTo"/>
        <c:crossAx val="169348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Sheet!Impact Descount Persentage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Impact</a:t>
            </a:r>
            <a:r>
              <a:rPr lang="en-US" b="1" baseline="0">
                <a:solidFill>
                  <a:schemeClr val="bg1"/>
                </a:solidFill>
              </a:rPr>
              <a:t> Discount persentage on Profits</a:t>
            </a:r>
            <a:endParaRPr lang="en-US" b="1">
              <a:solidFill>
                <a:schemeClr val="bg1"/>
              </a:solidFill>
            </a:endParaRPr>
          </a:p>
        </c:rich>
      </c:tx>
      <c:layout>
        <c:manualLayout>
          <c:xMode val="edge"/>
          <c:yMode val="edge"/>
          <c:x val="0.20748007504546392"/>
          <c:y val="7.7582821832310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4"/>
        <c:spPr>
          <a:ln w="31750" cap="rnd">
            <a:solidFill>
              <a:schemeClr val="accent2"/>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5254430033540139"/>
          <c:y val="0.28427676855353712"/>
          <c:w val="0.65107130358705156"/>
          <c:h val="0.50396686407407898"/>
        </c:manualLayout>
      </c:layout>
      <c:lineChart>
        <c:grouping val="standard"/>
        <c:varyColors val="0"/>
        <c:ser>
          <c:idx val="0"/>
          <c:order val="0"/>
          <c:tx>
            <c:strRef>
              <c:f>'Calculation Sheet'!$BM$4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31750" cap="rnd">
                <a:solidFill>
                  <a:schemeClr val="accent2"/>
                </a:solidFill>
                <a:round/>
              </a:ln>
              <a:effectLst/>
            </c:spPr>
            <c:extLst>
              <c:ext xmlns:c16="http://schemas.microsoft.com/office/drawing/2014/chart" uri="{C3380CC4-5D6E-409C-BE32-E72D297353CC}">
                <c16:uniqueId val="{00000000-D0A9-4F31-A3CF-2899DD12360C}"/>
              </c:ext>
            </c:extLst>
          </c:dPt>
          <c:cat>
            <c:strRef>
              <c:f>'Calculation Sheet'!$BL$5:$BL$17</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'Calculation Sheet'!$BM$5:$BM$17</c:f>
              <c:numCache>
                <c:formatCode>0.00</c:formatCode>
                <c:ptCount val="12"/>
                <c:pt idx="0">
                  <c:v>64003.738800000036</c:v>
                </c:pt>
                <c:pt idx="1">
                  <c:v>2311.5946999999992</c:v>
                </c:pt>
                <c:pt idx="2">
                  <c:v>158.16149999999988</c:v>
                </c:pt>
                <c:pt idx="3">
                  <c:v>15107.542600000012</c:v>
                </c:pt>
                <c:pt idx="4">
                  <c:v>-1821.3903000000009</c:v>
                </c:pt>
                <c:pt idx="5">
                  <c:v>-796.39260000000036</c:v>
                </c:pt>
                <c:pt idx="6">
                  <c:v>-5140.2803000000004</c:v>
                </c:pt>
                <c:pt idx="7">
                  <c:v>-616.64670000000001</c:v>
                </c:pt>
                <c:pt idx="8">
                  <c:v>-3627.1464000000001</c:v>
                </c:pt>
                <c:pt idx="9">
                  <c:v>-1051.8532999999998</c:v>
                </c:pt>
                <c:pt idx="10">
                  <c:v>-8868.2479999999996</c:v>
                </c:pt>
                <c:pt idx="11">
                  <c:v>-4292.8155000000015</c:v>
                </c:pt>
              </c:numCache>
            </c:numRef>
          </c:val>
          <c:smooth val="0"/>
          <c:extLst>
            <c:ext xmlns:c16="http://schemas.microsoft.com/office/drawing/2014/chart" uri="{C3380CC4-5D6E-409C-BE32-E72D297353CC}">
              <c16:uniqueId val="{00000000-F725-4A6D-BA38-D7CEEFA8DA5A}"/>
            </c:ext>
          </c:extLst>
        </c:ser>
        <c:dLbls>
          <c:showLegendKey val="0"/>
          <c:showVal val="0"/>
          <c:showCatName val="0"/>
          <c:showSerName val="0"/>
          <c:showPercent val="0"/>
          <c:showBubbleSize val="0"/>
        </c:dLbls>
        <c:marker val="1"/>
        <c:smooth val="0"/>
        <c:axId val="1693538480"/>
        <c:axId val="1617996592"/>
      </c:lineChart>
      <c:dateAx>
        <c:axId val="1693538480"/>
        <c:scaling>
          <c:orientation val="minMax"/>
        </c:scaling>
        <c:delete val="0"/>
        <c:axPos val="b"/>
        <c:numFmt formatCode="0%" sourceLinked="0"/>
        <c:majorTickMark val="out"/>
        <c:minorTickMark val="none"/>
        <c:tickLblPos val="nextTo"/>
        <c:spPr>
          <a:noFill/>
          <a:ln w="9525" cap="flat" cmpd="sng" algn="ctr">
            <a:solidFill>
              <a:schemeClr val="tx1">
                <a:lumMod val="15000"/>
                <a:lumOff val="85000"/>
              </a:schemeClr>
            </a:solidFill>
            <a:prstDash val="sysDash"/>
            <a:round/>
          </a:ln>
          <a:effectLst/>
        </c:spPr>
        <c:txPr>
          <a:bodyPr rot="-5400000" spcFirstLastPara="1" vertOverflow="ellipsis" wrap="square" anchor="ctr" anchorCtr="1"/>
          <a:lstStyle/>
          <a:p>
            <a:pPr>
              <a:defRPr sz="900" b="0" i="0" u="none" strike="noStrike" kern="1200" cap="none" spc="0" baseline="0">
                <a:ln w="0">
                  <a:no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617996592"/>
        <c:crosses val="autoZero"/>
        <c:auto val="0"/>
        <c:lblOffset val="100"/>
        <c:baseTimeUnit val="days"/>
      </c:dateAx>
      <c:valAx>
        <c:axId val="1617996592"/>
        <c:scaling>
          <c:orientation val="minMax"/>
        </c:scaling>
        <c:delete val="1"/>
        <c:axPos val="l"/>
        <c:numFmt formatCode="0.00" sourceLinked="1"/>
        <c:majorTickMark val="out"/>
        <c:minorTickMark val="none"/>
        <c:tickLblPos val="nextTo"/>
        <c:crossAx val="169353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Sheet!PivotTable6</c:name>
    <c:fmtId val="3"/>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noFill/>
          </a:ln>
          <a:effectLst/>
        </c:spPr>
        <c:marker>
          <c:symbol val="none"/>
        </c:marke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marker>
          <c:symbol val="none"/>
        </c:marker>
      </c:pivotFmt>
      <c:pivotFmt>
        <c:idx val="25"/>
        <c:spPr>
          <a:solidFill>
            <a:schemeClr val="accent1"/>
          </a:solidFill>
          <a:ln w="19050">
            <a:noFill/>
          </a:ln>
          <a:effectLst/>
        </c:spPr>
      </c:pivotFmt>
      <c:pivotFmt>
        <c:idx val="26"/>
        <c:spPr>
          <a:solidFill>
            <a:schemeClr val="accent1"/>
          </a:solidFill>
          <a:ln w="19050">
            <a:noFill/>
          </a:ln>
          <a:effectLst/>
        </c:spPr>
      </c:pivotFmt>
      <c:pivotFmt>
        <c:idx val="27"/>
        <c:spPr>
          <a:solidFill>
            <a:schemeClr val="accent1"/>
          </a:solidFill>
          <a:ln w="19050">
            <a:noFill/>
          </a:ln>
          <a:effectLst/>
        </c:spPr>
      </c:pivotFmt>
      <c:pivotFmt>
        <c:idx val="28"/>
        <c:spPr>
          <a:solidFill>
            <a:schemeClr val="accent1"/>
          </a:solidFill>
          <a:ln w="19050">
            <a:noFill/>
          </a:ln>
          <a:effectLst/>
        </c:spPr>
      </c:pivotFmt>
    </c:pivotFmts>
    <c:plotArea>
      <c:layout>
        <c:manualLayout>
          <c:layoutTarget val="inner"/>
          <c:xMode val="edge"/>
          <c:yMode val="edge"/>
          <c:x val="0.11326700716464495"/>
          <c:y val="0.20472440944881889"/>
          <c:w val="0.55428459956019016"/>
          <c:h val="0.59661178716296825"/>
        </c:manualLayout>
      </c:layout>
      <c:doughnutChart>
        <c:varyColors val="1"/>
        <c:ser>
          <c:idx val="0"/>
          <c:order val="0"/>
          <c:tx>
            <c:strRef>
              <c:f>'Calculation Sheet'!$BP$14</c:f>
              <c:strCache>
                <c:ptCount val="1"/>
                <c:pt idx="0">
                  <c:v>Sum of Discount</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4E9-44F4-AECC-C9A492092F9F}"/>
              </c:ext>
            </c:extLst>
          </c:dPt>
          <c:dPt>
            <c:idx val="1"/>
            <c:bubble3D val="0"/>
            <c:spPr>
              <a:solidFill>
                <a:schemeClr val="accent2"/>
              </a:solidFill>
              <a:ln w="19050">
                <a:noFill/>
              </a:ln>
              <a:effectLst/>
            </c:spPr>
            <c:extLst>
              <c:ext xmlns:c16="http://schemas.microsoft.com/office/drawing/2014/chart" uri="{C3380CC4-5D6E-409C-BE32-E72D297353CC}">
                <c16:uniqueId val="{00000003-34E9-44F4-AECC-C9A492092F9F}"/>
              </c:ext>
            </c:extLst>
          </c:dPt>
          <c:dPt>
            <c:idx val="2"/>
            <c:bubble3D val="0"/>
            <c:spPr>
              <a:solidFill>
                <a:schemeClr val="accent3"/>
              </a:solidFill>
              <a:ln w="19050">
                <a:noFill/>
              </a:ln>
              <a:effectLst/>
            </c:spPr>
            <c:extLst>
              <c:ext xmlns:c16="http://schemas.microsoft.com/office/drawing/2014/chart" uri="{C3380CC4-5D6E-409C-BE32-E72D297353CC}">
                <c16:uniqueId val="{00000005-34E9-44F4-AECC-C9A492092F9F}"/>
              </c:ext>
            </c:extLst>
          </c:dPt>
          <c:dPt>
            <c:idx val="3"/>
            <c:bubble3D val="0"/>
            <c:spPr>
              <a:solidFill>
                <a:schemeClr val="accent4"/>
              </a:solidFill>
              <a:ln w="19050">
                <a:noFill/>
              </a:ln>
              <a:effectLst/>
            </c:spPr>
            <c:extLst>
              <c:ext xmlns:c16="http://schemas.microsoft.com/office/drawing/2014/chart" uri="{C3380CC4-5D6E-409C-BE32-E72D297353CC}">
                <c16:uniqueId val="{00000007-34E9-44F4-AECC-C9A492092F9F}"/>
              </c:ext>
            </c:extLst>
          </c:dPt>
          <c:cat>
            <c:strRef>
              <c:f>'Calculation Sheet'!$BO$15:$BO$19</c:f>
              <c:strCache>
                <c:ptCount val="4"/>
                <c:pt idx="0">
                  <c:v>Central</c:v>
                </c:pt>
                <c:pt idx="1">
                  <c:v>East</c:v>
                </c:pt>
                <c:pt idx="2">
                  <c:v>South</c:v>
                </c:pt>
                <c:pt idx="3">
                  <c:v>West</c:v>
                </c:pt>
              </c:strCache>
            </c:strRef>
          </c:cat>
          <c:val>
            <c:numRef>
              <c:f>'Calculation Sheet'!$BP$15:$BP$19</c:f>
              <c:numCache>
                <c:formatCode>0.00%</c:formatCode>
                <c:ptCount val="4"/>
                <c:pt idx="0">
                  <c:v>0.35306608272990353</c:v>
                </c:pt>
                <c:pt idx="1">
                  <c:v>0.27023664369074529</c:v>
                </c:pt>
                <c:pt idx="2">
                  <c:v>0.15643533149194158</c:v>
                </c:pt>
                <c:pt idx="3">
                  <c:v>0.22026194208740768</c:v>
                </c:pt>
              </c:numCache>
            </c:numRef>
          </c:val>
          <c:extLst>
            <c:ext xmlns:c16="http://schemas.microsoft.com/office/drawing/2014/chart" uri="{C3380CC4-5D6E-409C-BE32-E72D297353CC}">
              <c16:uniqueId val="{00000008-34E9-44F4-AECC-C9A492092F9F}"/>
            </c:ext>
          </c:extLst>
        </c:ser>
        <c:ser>
          <c:idx val="1"/>
          <c:order val="1"/>
          <c:tx>
            <c:strRef>
              <c:f>'Calculation Sheet'!$BQ$14</c:f>
              <c:strCache>
                <c:ptCount val="1"/>
                <c:pt idx="0">
                  <c:v>Loss</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A-34E9-44F4-AECC-C9A492092F9F}"/>
              </c:ext>
            </c:extLst>
          </c:dPt>
          <c:dPt>
            <c:idx val="1"/>
            <c:bubble3D val="0"/>
            <c:spPr>
              <a:solidFill>
                <a:schemeClr val="accent2"/>
              </a:solidFill>
              <a:ln w="19050">
                <a:noFill/>
              </a:ln>
              <a:effectLst/>
            </c:spPr>
            <c:extLst>
              <c:ext xmlns:c16="http://schemas.microsoft.com/office/drawing/2014/chart" uri="{C3380CC4-5D6E-409C-BE32-E72D297353CC}">
                <c16:uniqueId val="{0000000C-34E9-44F4-AECC-C9A492092F9F}"/>
              </c:ext>
            </c:extLst>
          </c:dPt>
          <c:dPt>
            <c:idx val="2"/>
            <c:bubble3D val="0"/>
            <c:spPr>
              <a:solidFill>
                <a:schemeClr val="accent3"/>
              </a:solidFill>
              <a:ln w="19050">
                <a:noFill/>
              </a:ln>
              <a:effectLst/>
            </c:spPr>
            <c:extLst>
              <c:ext xmlns:c16="http://schemas.microsoft.com/office/drawing/2014/chart" uri="{C3380CC4-5D6E-409C-BE32-E72D297353CC}">
                <c16:uniqueId val="{0000000E-34E9-44F4-AECC-C9A492092F9F}"/>
              </c:ext>
            </c:extLst>
          </c:dPt>
          <c:dPt>
            <c:idx val="3"/>
            <c:bubble3D val="0"/>
            <c:spPr>
              <a:solidFill>
                <a:schemeClr val="accent4"/>
              </a:solidFill>
              <a:ln w="19050">
                <a:noFill/>
              </a:ln>
              <a:effectLst/>
            </c:spPr>
            <c:extLst>
              <c:ext xmlns:c16="http://schemas.microsoft.com/office/drawing/2014/chart" uri="{C3380CC4-5D6E-409C-BE32-E72D297353CC}">
                <c16:uniqueId val="{00000010-34E9-44F4-AECC-C9A492092F9F}"/>
              </c:ext>
            </c:extLst>
          </c:dPt>
          <c:cat>
            <c:strRef>
              <c:f>'Calculation Sheet'!$BO$15:$BO$19</c:f>
              <c:strCache>
                <c:ptCount val="4"/>
                <c:pt idx="0">
                  <c:v>Central</c:v>
                </c:pt>
                <c:pt idx="1">
                  <c:v>East</c:v>
                </c:pt>
                <c:pt idx="2">
                  <c:v>South</c:v>
                </c:pt>
                <c:pt idx="3">
                  <c:v>West</c:v>
                </c:pt>
              </c:strCache>
            </c:strRef>
          </c:cat>
          <c:val>
            <c:numRef>
              <c:f>'Calculation Sheet'!$BQ$15:$BQ$19</c:f>
              <c:numCache>
                <c:formatCode>0.00%</c:formatCode>
                <c:ptCount val="4"/>
                <c:pt idx="0">
                  <c:v>0.34655219602810788</c:v>
                </c:pt>
                <c:pt idx="1">
                  <c:v>0.33631749144277334</c:v>
                </c:pt>
                <c:pt idx="2">
                  <c:v>0.18173137963671157</c:v>
                </c:pt>
                <c:pt idx="3">
                  <c:v>0.13539893289240601</c:v>
                </c:pt>
              </c:numCache>
            </c:numRef>
          </c:val>
          <c:extLst>
            <c:ext xmlns:c16="http://schemas.microsoft.com/office/drawing/2014/chart" uri="{C3380CC4-5D6E-409C-BE32-E72D297353CC}">
              <c16:uniqueId val="{00000011-34E9-44F4-AECC-C9A492092F9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Sheet!Delivery duration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Average</a:t>
            </a:r>
            <a:r>
              <a:rPr lang="en-US" b="1" baseline="0">
                <a:solidFill>
                  <a:schemeClr val="bg1"/>
                </a:solidFill>
              </a:rPr>
              <a:t> of deleviry duration per ship mode</a:t>
            </a:r>
            <a:endParaRPr lang="en-US" b="1">
              <a:solidFill>
                <a:schemeClr val="bg1"/>
              </a:solidFill>
            </a:endParaRPr>
          </a:p>
        </c:rich>
      </c:tx>
      <c:layout>
        <c:manualLayout>
          <c:xMode val="edge"/>
          <c:yMode val="edge"/>
          <c:x val="7.0264452644526465E-2"/>
          <c:y val="0.147882634073725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381916640032542"/>
          <c:y val="0.35366621616327809"/>
          <c:w val="0.57195789871284541"/>
          <c:h val="0.57792582363771694"/>
        </c:manualLayout>
      </c:layout>
      <c:barChart>
        <c:barDir val="bar"/>
        <c:grouping val="clustered"/>
        <c:varyColors val="0"/>
        <c:ser>
          <c:idx val="0"/>
          <c:order val="0"/>
          <c:tx>
            <c:strRef>
              <c:f>'Calculation Sheet'!$BV$3</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Sheet'!$BU$4:$BU$8</c:f>
              <c:strCache>
                <c:ptCount val="4"/>
                <c:pt idx="0">
                  <c:v>First Class</c:v>
                </c:pt>
                <c:pt idx="1">
                  <c:v>Same Day</c:v>
                </c:pt>
                <c:pt idx="2">
                  <c:v>Second Class</c:v>
                </c:pt>
                <c:pt idx="3">
                  <c:v>Standard Class</c:v>
                </c:pt>
              </c:strCache>
            </c:strRef>
          </c:cat>
          <c:val>
            <c:numRef>
              <c:f>'Calculation Sheet'!$BV$4:$BV$8</c:f>
              <c:numCache>
                <c:formatCode>0</c:formatCode>
                <c:ptCount val="4"/>
                <c:pt idx="0">
                  <c:v>2.1772151898734178</c:v>
                </c:pt>
                <c:pt idx="1">
                  <c:v>0</c:v>
                </c:pt>
                <c:pt idx="2">
                  <c:v>3.3611111111111112</c:v>
                </c:pt>
                <c:pt idx="3">
                  <c:v>5.0058309037900877</c:v>
                </c:pt>
              </c:numCache>
            </c:numRef>
          </c:val>
          <c:extLst>
            <c:ext xmlns:c16="http://schemas.microsoft.com/office/drawing/2014/chart" uri="{C3380CC4-5D6E-409C-BE32-E72D297353CC}">
              <c16:uniqueId val="{00000000-40E9-41AA-8D52-FE2F8760E3EC}"/>
            </c:ext>
          </c:extLst>
        </c:ser>
        <c:dLbls>
          <c:dLblPos val="outEnd"/>
          <c:showLegendKey val="0"/>
          <c:showVal val="1"/>
          <c:showCatName val="0"/>
          <c:showSerName val="0"/>
          <c:showPercent val="0"/>
          <c:showBubbleSize val="0"/>
        </c:dLbls>
        <c:gapWidth val="155"/>
        <c:axId val="1067278207"/>
        <c:axId val="1296559599"/>
      </c:barChart>
      <c:catAx>
        <c:axId val="10672782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6559599"/>
        <c:crosses val="autoZero"/>
        <c:auto val="1"/>
        <c:lblAlgn val="ctr"/>
        <c:lblOffset val="100"/>
        <c:noMultiLvlLbl val="0"/>
      </c:catAx>
      <c:valAx>
        <c:axId val="1296559599"/>
        <c:scaling>
          <c:orientation val="minMax"/>
        </c:scaling>
        <c:delete val="1"/>
        <c:axPos val="b"/>
        <c:numFmt formatCode="0" sourceLinked="1"/>
        <c:majorTickMark val="none"/>
        <c:minorTickMark val="none"/>
        <c:tickLblPos val="nextTo"/>
        <c:crossAx val="106727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Sheet!TotalOrders per shipping mode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Ship</a:t>
            </a:r>
            <a:r>
              <a:rPr lang="en-US" sz="1400" b="1" baseline="0">
                <a:solidFill>
                  <a:schemeClr val="bg1"/>
                </a:solidFill>
              </a:rPr>
              <a:t> mode distribution by orders </a:t>
            </a:r>
            <a:endParaRPr lang="en-US" sz="1400" b="1">
              <a:solidFill>
                <a:schemeClr val="bg1"/>
              </a:solidFill>
            </a:endParaRPr>
          </a:p>
        </c:rich>
      </c:tx>
      <c:layout>
        <c:manualLayout>
          <c:xMode val="edge"/>
          <c:yMode val="edge"/>
          <c:x val="0.14025309889361176"/>
          <c:y val="0.127027390806918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tx1">
                <a:lumMod val="15000"/>
                <a:lumOff val="85000"/>
                <a:alpha val="0"/>
              </a:schemeClr>
            </a:solidFill>
          </a:ln>
          <a:effectLst/>
        </c:spPr>
      </c:pivotFmt>
      <c:pivotFmt>
        <c:idx val="8"/>
        <c:spPr>
          <a:solidFill>
            <a:schemeClr val="accent1"/>
          </a:solidFill>
          <a:ln w="19050">
            <a:solidFill>
              <a:schemeClr val="tx1">
                <a:lumMod val="15000"/>
                <a:lumOff val="85000"/>
                <a:alpha val="0"/>
              </a:schemeClr>
            </a:solidFill>
          </a:ln>
          <a:effectLst/>
        </c:spPr>
      </c:pivotFmt>
      <c:pivotFmt>
        <c:idx val="9"/>
        <c:spPr>
          <a:solidFill>
            <a:schemeClr val="accent1"/>
          </a:solidFill>
          <a:ln w="19050">
            <a:solidFill>
              <a:schemeClr val="tx1">
                <a:lumMod val="15000"/>
                <a:lumOff val="85000"/>
                <a:alpha val="0"/>
              </a:schemeClr>
            </a:solidFill>
          </a:ln>
          <a:effectLst/>
        </c:spPr>
      </c:pivotFmt>
      <c:pivotFmt>
        <c:idx val="10"/>
        <c:spPr>
          <a:solidFill>
            <a:schemeClr val="accent4">
              <a:lumMod val="60000"/>
              <a:lumOff val="40000"/>
            </a:schemeClr>
          </a:solidFill>
          <a:ln w="19050">
            <a:solidFill>
              <a:schemeClr val="tx1">
                <a:lumMod val="15000"/>
                <a:lumOff val="85000"/>
                <a:alpha val="0"/>
              </a:schemeClr>
            </a:solidFill>
          </a:ln>
          <a:effectLst/>
        </c:spPr>
      </c:pivotFmt>
      <c:pivotFmt>
        <c:idx val="11"/>
        <c:spPr>
          <a:solidFill>
            <a:schemeClr val="accent1"/>
          </a:solidFill>
          <a:ln w="19050">
            <a:solidFill>
              <a:schemeClr val="lt1"/>
            </a:solidFill>
          </a:ln>
          <a:effectLst/>
        </c:spPr>
        <c:marker>
          <c:symbol val="none"/>
        </c:marker>
      </c:pivotFmt>
    </c:pivotFmts>
    <c:plotArea>
      <c:layout/>
      <c:pieChart>
        <c:varyColors val="1"/>
        <c:ser>
          <c:idx val="0"/>
          <c:order val="0"/>
          <c:tx>
            <c:strRef>
              <c:f>'Calculation Sheet'!$BY$3</c:f>
              <c:strCache>
                <c:ptCount val="1"/>
                <c:pt idx="0">
                  <c:v>Total</c:v>
                </c:pt>
              </c:strCache>
            </c:strRef>
          </c:tx>
          <c:dPt>
            <c:idx val="0"/>
            <c:bubble3D val="0"/>
            <c:spPr>
              <a:solidFill>
                <a:schemeClr val="accent1"/>
              </a:solidFill>
              <a:ln w="19050">
                <a:solidFill>
                  <a:schemeClr val="tx1">
                    <a:lumMod val="15000"/>
                    <a:lumOff val="85000"/>
                    <a:alpha val="0"/>
                  </a:schemeClr>
                </a:solidFill>
              </a:ln>
              <a:effectLst/>
            </c:spPr>
            <c:extLst>
              <c:ext xmlns:c16="http://schemas.microsoft.com/office/drawing/2014/chart" uri="{C3380CC4-5D6E-409C-BE32-E72D297353CC}">
                <c16:uniqueId val="{00000001-0E4F-41F4-B168-9E6415ECC938}"/>
              </c:ext>
            </c:extLst>
          </c:dPt>
          <c:dPt>
            <c:idx val="1"/>
            <c:bubble3D val="0"/>
            <c:spPr>
              <a:solidFill>
                <a:schemeClr val="accent2"/>
              </a:solidFill>
              <a:ln w="19050">
                <a:solidFill>
                  <a:schemeClr val="tx1">
                    <a:lumMod val="15000"/>
                    <a:lumOff val="85000"/>
                    <a:alpha val="0"/>
                  </a:schemeClr>
                </a:solidFill>
              </a:ln>
              <a:effectLst/>
            </c:spPr>
            <c:extLst>
              <c:ext xmlns:c16="http://schemas.microsoft.com/office/drawing/2014/chart" uri="{C3380CC4-5D6E-409C-BE32-E72D297353CC}">
                <c16:uniqueId val="{00000003-0E4F-41F4-B168-9E6415ECC938}"/>
              </c:ext>
            </c:extLst>
          </c:dPt>
          <c:dPt>
            <c:idx val="2"/>
            <c:bubble3D val="0"/>
            <c:spPr>
              <a:solidFill>
                <a:schemeClr val="accent3"/>
              </a:solidFill>
              <a:ln w="19050">
                <a:solidFill>
                  <a:schemeClr val="tx1">
                    <a:lumMod val="15000"/>
                    <a:lumOff val="85000"/>
                    <a:alpha val="0"/>
                  </a:schemeClr>
                </a:solidFill>
              </a:ln>
              <a:effectLst/>
            </c:spPr>
            <c:extLst>
              <c:ext xmlns:c16="http://schemas.microsoft.com/office/drawing/2014/chart" uri="{C3380CC4-5D6E-409C-BE32-E72D297353CC}">
                <c16:uniqueId val="{00000005-0E4F-41F4-B168-9E6415ECC938}"/>
              </c:ext>
            </c:extLst>
          </c:dPt>
          <c:dPt>
            <c:idx val="3"/>
            <c:bubble3D val="0"/>
            <c:spPr>
              <a:solidFill>
                <a:schemeClr val="accent4">
                  <a:lumMod val="60000"/>
                  <a:lumOff val="40000"/>
                </a:schemeClr>
              </a:solidFill>
              <a:ln w="19050">
                <a:solidFill>
                  <a:schemeClr val="tx1">
                    <a:lumMod val="15000"/>
                    <a:lumOff val="85000"/>
                    <a:alpha val="0"/>
                  </a:schemeClr>
                </a:solidFill>
              </a:ln>
              <a:effectLst/>
            </c:spPr>
            <c:extLst>
              <c:ext xmlns:c16="http://schemas.microsoft.com/office/drawing/2014/chart" uri="{C3380CC4-5D6E-409C-BE32-E72D297353CC}">
                <c16:uniqueId val="{00000007-0E4F-41F4-B168-9E6415ECC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 Sheet'!$BX$4:$BX$8</c:f>
              <c:strCache>
                <c:ptCount val="4"/>
                <c:pt idx="0">
                  <c:v>First Class</c:v>
                </c:pt>
                <c:pt idx="1">
                  <c:v>Same Day</c:v>
                </c:pt>
                <c:pt idx="2">
                  <c:v>Second Class</c:v>
                </c:pt>
                <c:pt idx="3">
                  <c:v>Standard Class</c:v>
                </c:pt>
              </c:strCache>
            </c:strRef>
          </c:cat>
          <c:val>
            <c:numRef>
              <c:f>'Calculation Sheet'!$BY$4:$BY$8</c:f>
              <c:numCache>
                <c:formatCode>General</c:formatCode>
                <c:ptCount val="4"/>
                <c:pt idx="0">
                  <c:v>36</c:v>
                </c:pt>
                <c:pt idx="1">
                  <c:v>17</c:v>
                </c:pt>
                <c:pt idx="2">
                  <c:v>55</c:v>
                </c:pt>
                <c:pt idx="3">
                  <c:v>156</c:v>
                </c:pt>
              </c:numCache>
            </c:numRef>
          </c:val>
          <c:extLst>
            <c:ext xmlns:c16="http://schemas.microsoft.com/office/drawing/2014/chart" uri="{C3380CC4-5D6E-409C-BE32-E72D297353CC}">
              <c16:uniqueId val="{00000008-0E4F-41F4-B168-9E6415ECC9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Sheet!Sold Units per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Orders Volume per month</a:t>
            </a:r>
            <a:endParaRPr lang="en-US" b="1">
              <a:solidFill>
                <a:schemeClr val="bg1"/>
              </a:solidFill>
            </a:endParaRPr>
          </a:p>
        </c:rich>
      </c:tx>
      <c:layout>
        <c:manualLayout>
          <c:xMode val="edge"/>
          <c:yMode val="edge"/>
          <c:x val="0.35001821082937318"/>
          <c:y val="0.199581444364908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'Calculation Sheet'!$CG$3</c:f>
              <c:strCache>
                <c:ptCount val="1"/>
                <c:pt idx="0">
                  <c:v>Total</c:v>
                </c:pt>
              </c:strCache>
            </c:strRef>
          </c:tx>
          <c:spPr>
            <a:ln w="28575" cap="rnd">
              <a:solidFill>
                <a:schemeClr val="accent1"/>
              </a:solidFill>
              <a:round/>
            </a:ln>
            <a:effectLst/>
          </c:spPr>
          <c:marker>
            <c:symbol val="none"/>
          </c:marker>
          <c:cat>
            <c:strRef>
              <c:f>'Calculation Sheet'!$CF$4:$CF$7</c:f>
              <c:strCache>
                <c:ptCount val="3"/>
                <c:pt idx="0">
                  <c:v>يوليو</c:v>
                </c:pt>
                <c:pt idx="1">
                  <c:v>أغسطس</c:v>
                </c:pt>
                <c:pt idx="2">
                  <c:v>سبتمبر</c:v>
                </c:pt>
              </c:strCache>
            </c:strRef>
          </c:cat>
          <c:val>
            <c:numRef>
              <c:f>'Calculation Sheet'!$CG$4:$CG$7</c:f>
              <c:numCache>
                <c:formatCode>General</c:formatCode>
                <c:ptCount val="3"/>
                <c:pt idx="0">
                  <c:v>140</c:v>
                </c:pt>
                <c:pt idx="1">
                  <c:v>159</c:v>
                </c:pt>
                <c:pt idx="2">
                  <c:v>267</c:v>
                </c:pt>
              </c:numCache>
            </c:numRef>
          </c:val>
          <c:smooth val="0"/>
          <c:extLst>
            <c:ext xmlns:c16="http://schemas.microsoft.com/office/drawing/2014/chart" uri="{C3380CC4-5D6E-409C-BE32-E72D297353CC}">
              <c16:uniqueId val="{00000001-68AE-4AF4-BB88-BF9661AC3FD1}"/>
            </c:ext>
          </c:extLst>
        </c:ser>
        <c:dLbls>
          <c:showLegendKey val="0"/>
          <c:showVal val="0"/>
          <c:showCatName val="0"/>
          <c:showSerName val="0"/>
          <c:showPercent val="0"/>
          <c:showBubbleSize val="0"/>
        </c:dLbls>
        <c:smooth val="0"/>
        <c:axId val="1798907711"/>
        <c:axId val="1984364623"/>
      </c:lineChart>
      <c:catAx>
        <c:axId val="179890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4364623"/>
        <c:crosses val="autoZero"/>
        <c:auto val="1"/>
        <c:lblAlgn val="ctr"/>
        <c:lblOffset val="100"/>
        <c:noMultiLvlLbl val="0"/>
      </c:catAx>
      <c:valAx>
        <c:axId val="1984364623"/>
        <c:scaling>
          <c:orientation val="minMax"/>
        </c:scaling>
        <c:delete val="1"/>
        <c:axPos val="l"/>
        <c:numFmt formatCode="General" sourceLinked="1"/>
        <c:majorTickMark val="none"/>
        <c:minorTickMark val="none"/>
        <c:tickLblPos val="nextTo"/>
        <c:crossAx val="179890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[Book1.xlsx]Calculation Sheet!Sales by top_10 customers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Top 10 Customers by Sales </a:t>
            </a:r>
          </a:p>
        </c:rich>
      </c:tx>
      <c:layout>
        <c:manualLayout>
          <c:xMode val="edge"/>
          <c:yMode val="edge"/>
          <c:x val="0.36966295250829501"/>
          <c:y val="3.77836103820355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68919922745506E-2"/>
          <c:y val="0.26385993417489478"/>
          <c:w val="0.90257495171594115"/>
          <c:h val="0.26608548931383574"/>
        </c:manualLayout>
      </c:layout>
      <c:barChart>
        <c:barDir val="col"/>
        <c:grouping val="clustered"/>
        <c:varyColors val="0"/>
        <c:ser>
          <c:idx val="0"/>
          <c:order val="0"/>
          <c:tx>
            <c:strRef>
              <c:f>'Calculation Sheet'!$L$4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Sheet'!$K$5:$K$15</c:f>
              <c:strCache>
                <c:ptCount val="10"/>
                <c:pt idx="0">
                  <c:v>Dean percer</c:v>
                </c:pt>
                <c:pt idx="1">
                  <c:v>Emily Ducich</c:v>
                </c:pt>
                <c:pt idx="2">
                  <c:v>Lindsay Castell</c:v>
                </c:pt>
                <c:pt idx="3">
                  <c:v>Matt Abelman</c:v>
                </c:pt>
                <c:pt idx="4">
                  <c:v>Mike Pelletier</c:v>
                </c:pt>
                <c:pt idx="5">
                  <c:v>Peter McVee</c:v>
                </c:pt>
                <c:pt idx="6">
                  <c:v>Philisse Overcash</c:v>
                </c:pt>
                <c:pt idx="7">
                  <c:v>Shirley Daniels</c:v>
                </c:pt>
                <c:pt idx="8">
                  <c:v>Tamara Willingham</c:v>
                </c:pt>
                <c:pt idx="9">
                  <c:v>Tonja Turnell</c:v>
                </c:pt>
              </c:strCache>
            </c:strRef>
          </c:cat>
          <c:val>
            <c:numRef>
              <c:f>'Calculation Sheet'!$L$5:$L$15</c:f>
              <c:numCache>
                <c:formatCode>0</c:formatCode>
                <c:ptCount val="10"/>
                <c:pt idx="0">
                  <c:v>2397.1600000000003</c:v>
                </c:pt>
                <c:pt idx="1">
                  <c:v>2722.1220000000003</c:v>
                </c:pt>
                <c:pt idx="2">
                  <c:v>2714.4480000000003</c:v>
                </c:pt>
                <c:pt idx="3">
                  <c:v>2245.7719999999999</c:v>
                </c:pt>
                <c:pt idx="4">
                  <c:v>2247.8519999999999</c:v>
                </c:pt>
                <c:pt idx="5">
                  <c:v>3332.9740000000002</c:v>
                </c:pt>
                <c:pt idx="6">
                  <c:v>2838.3300000000004</c:v>
                </c:pt>
                <c:pt idx="7">
                  <c:v>4020.6620000000003</c:v>
                </c:pt>
                <c:pt idx="8">
                  <c:v>4278.6099999999997</c:v>
                </c:pt>
                <c:pt idx="9">
                  <c:v>2079.1120000000001</c:v>
                </c:pt>
              </c:numCache>
            </c:numRef>
          </c:val>
          <c:extLst>
            <c:ext xmlns:c16="http://schemas.microsoft.com/office/drawing/2014/chart" uri="{C3380CC4-5D6E-409C-BE32-E72D297353CC}">
              <c16:uniqueId val="{00000001-8841-4634-94D6-1D13050AB64E}"/>
            </c:ext>
          </c:extLst>
        </c:ser>
        <c:dLbls>
          <c:dLblPos val="outEnd"/>
          <c:showLegendKey val="0"/>
          <c:showVal val="1"/>
          <c:showCatName val="0"/>
          <c:showSerName val="0"/>
          <c:showPercent val="0"/>
          <c:showBubbleSize val="0"/>
        </c:dLbls>
        <c:gapWidth val="219"/>
        <c:overlap val="-27"/>
        <c:axId val="1697011520"/>
        <c:axId val="1456793824"/>
      </c:barChart>
      <c:catAx>
        <c:axId val="1697011520"/>
        <c:scaling>
          <c:orientation val="minMax"/>
        </c:scaling>
        <c:delete val="0"/>
        <c:axPos val="b"/>
        <c:numFmt formatCode="General" sourceLinked="1"/>
        <c:majorTickMark val="out"/>
        <c:minorTickMark val="none"/>
        <c:tickLblPos val="nextTo"/>
        <c:spPr>
          <a:noFill/>
          <a:ln w="9525" cap="flat" cmpd="sng" algn="ctr">
            <a:solidFill>
              <a:schemeClr val="bg1">
                <a:alpha val="89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6793824"/>
        <c:crosses val="autoZero"/>
        <c:auto val="1"/>
        <c:lblAlgn val="ctr"/>
        <c:lblOffset val="100"/>
        <c:noMultiLvlLbl val="0"/>
      </c:catAx>
      <c:valAx>
        <c:axId val="1456793824"/>
        <c:scaling>
          <c:orientation val="minMax"/>
        </c:scaling>
        <c:delete val="1"/>
        <c:axPos val="l"/>
        <c:numFmt formatCode="0" sourceLinked="1"/>
        <c:majorTickMark val="out"/>
        <c:minorTickMark val="none"/>
        <c:tickLblPos val="nextTo"/>
        <c:crossAx val="169701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12947"/>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Sheet!Customers by city</c:name>
    <c:fmtId val="2"/>
  </c:pivotSource>
  <c:chart>
    <c:title>
      <c:tx>
        <c:rich>
          <a:bodyPr/>
          <a:lstStyle/>
          <a:p>
            <a:pPr>
              <a:defRPr/>
            </a:pPr>
            <a:r>
              <a:rPr lang="en-US" sz="1400" b="1" baseline="0">
                <a:solidFill>
                  <a:schemeClr val="bg1"/>
                </a:solidFill>
              </a:rPr>
              <a:t>Bottom 10 States by Costumer Numbers</a:t>
            </a:r>
            <a:endParaRPr lang="en-US" sz="1400" b="1">
              <a:solidFill>
                <a:schemeClr val="bg1"/>
              </a:solidFill>
            </a:endParaRPr>
          </a:p>
        </c:rich>
      </c:tx>
      <c:layout>
        <c:manualLayout>
          <c:xMode val="edge"/>
          <c:yMode val="edge"/>
          <c:x val="0.31018136341828234"/>
          <c:y val="7.066424389259035E-2"/>
        </c:manualLayout>
      </c:layout>
      <c:overlay val="0"/>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clip" horzOverflow="clip" vert="horz" wrap="square" lIns="3060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5"/>
          </a:solidFill>
          <a:ln>
            <a:noFill/>
          </a:ln>
          <a:effectLst/>
        </c:spPr>
        <c:dLbl>
          <c:idx val="0"/>
          <c:layout>
            <c:manualLayout>
              <c:x val="0.18485603773212558"/>
              <c:y val="0"/>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5"/>
          </a:solidFill>
          <a:ln>
            <a:noFill/>
          </a:ln>
          <a:effectLst/>
        </c:spPr>
        <c:dLbl>
          <c:idx val="0"/>
          <c:layout>
            <c:manualLayout>
              <c:x val="0.10593767884277623"/>
              <c:y val="5.224712295578437E-3"/>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5"/>
          </a:solidFill>
          <a:ln>
            <a:noFill/>
          </a:ln>
          <a:effectLst/>
        </c:spPr>
        <c:dLbl>
          <c:idx val="0"/>
          <c:layout>
            <c:manualLayout>
              <c:x val="0.21984547984133562"/>
              <c:y val="5.224712295578437E-3"/>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5"/>
          </a:solidFill>
          <a:ln>
            <a:noFill/>
          </a:ln>
          <a:effectLst/>
        </c:spPr>
        <c:dLbl>
          <c:idx val="0"/>
          <c:layout>
            <c:manualLayout>
              <c:x val="0.18772877074576194"/>
              <c:y val="-5.1282051282051282E-3"/>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5"/>
          </a:solidFill>
          <a:ln>
            <a:noFill/>
          </a:ln>
          <a:effectLst/>
        </c:spPr>
        <c:dLbl>
          <c:idx val="0"/>
          <c:layout>
            <c:manualLayout>
              <c:x val="0.29282201566909399"/>
              <c:y val="-1.0352917423783659E-2"/>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5"/>
          </a:solidFill>
          <a:ln>
            <a:noFill/>
          </a:ln>
          <a:effectLst/>
        </c:spPr>
        <c:dLbl>
          <c:idx val="0"/>
          <c:layout>
            <c:manualLayout>
              <c:x val="0.25373591458962369"/>
              <c:y val="5.3212194629517467E-3"/>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5"/>
          </a:solidFill>
          <a:ln>
            <a:noFill/>
          </a:ln>
          <a:effectLst/>
        </c:spPr>
        <c:dLbl>
          <c:idx val="0"/>
          <c:layout>
            <c:manualLayout>
              <c:x val="0.14789651293588302"/>
              <c:y val="2.0512820512820419E-2"/>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5"/>
          </a:solidFill>
          <a:ln>
            <a:noFill/>
          </a:ln>
          <a:effectLst/>
        </c:spPr>
        <c:dLbl>
          <c:idx val="0"/>
          <c:layout>
            <c:manualLayout>
              <c:x val="0.10398098633392751"/>
              <c:y val="-5.2246603970741903E-3"/>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solidFill>
          <a:ln>
            <a:noFill/>
          </a:ln>
          <a:effectLst/>
        </c:spPr>
        <c:dLbl>
          <c:idx val="0"/>
          <c:layout>
            <c:manualLayout>
              <c:x val="0.10398098633392756"/>
              <c:y val="0"/>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5"/>
          </a:solidFill>
          <a:ln>
            <a:noFill/>
          </a:ln>
          <a:effectLst/>
        </c:spPr>
        <c:dLbl>
          <c:idx val="0"/>
          <c:layout>
            <c:manualLayout>
              <c:x val="0.15745692216280452"/>
              <c:y val="-1.0449320794148381E-2"/>
            </c:manualLayout>
          </c:layout>
          <c:spPr>
            <a:noFill/>
            <a:ln>
              <a:noFill/>
            </a:ln>
            <a:effectLst/>
          </c:spPr>
          <c:txPr>
            <a:bodyPr rot="0" spcFirstLastPara="1" vertOverflow="ellipsis" vert="horz" wrap="square" lIns="288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pivotFmt>
      <c:pivotFmt>
        <c:idx val="14"/>
      </c:pivotFmt>
      <c:pivotFmt>
        <c:idx val="15"/>
      </c:pivotFmt>
      <c:pivotFmt>
        <c:idx val="16"/>
      </c:pivotFmt>
      <c:pivotFmt>
        <c:idx val="17"/>
        <c:dLbl>
          <c:idx val="0"/>
          <c:spPr>
            <a:noFill/>
            <a:ln>
              <a:noFill/>
            </a:ln>
            <a:effectLst/>
          </c:spPr>
          <c:txPr>
            <a:bodyPr rot="0" spcFirstLastPara="1" vertOverflow="clip" horzOverflow="clip" vert="horz" wrap="square" lIns="3060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pivotFmt>
      <c:pivotFmt>
        <c:idx val="19"/>
        <c:dLbl>
          <c:idx val="0"/>
          <c:spPr>
            <a:noFill/>
            <a:ln>
              <a:noFill/>
            </a:ln>
            <a:effectLst/>
          </c:spPr>
          <c:txPr>
            <a:bodyPr rot="0" spcFirstLastPara="1" vertOverflow="clip" horzOverflow="clip" vert="horz" wrap="square" lIns="3060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pivotFmt>
      <c:pivotFmt>
        <c:idx val="21"/>
      </c:pivotFmt>
      <c:pivotFmt>
        <c:idx val="22"/>
      </c:pivotFmt>
    </c:pivotFmts>
    <c:plotArea>
      <c:layout>
        <c:manualLayout>
          <c:layoutTarget val="inner"/>
          <c:xMode val="edge"/>
          <c:yMode val="edge"/>
          <c:x val="0.40737335464645863"/>
          <c:y val="0.29310640016151829"/>
          <c:w val="0.57910744647485102"/>
          <c:h val="0.6374491049195774"/>
        </c:manualLayout>
      </c:layout>
      <c:barChart>
        <c:barDir val="bar"/>
        <c:grouping val="stacked"/>
        <c:varyColors val="0"/>
        <c:ser>
          <c:idx val="0"/>
          <c:order val="0"/>
          <c:tx>
            <c:strRef>
              <c:f>'Calculation Sheet'!$X$4</c:f>
              <c:strCache>
                <c:ptCount val="1"/>
                <c:pt idx="0">
                  <c:v>Total</c:v>
                </c:pt>
              </c:strCache>
            </c:strRef>
          </c:tx>
          <c:spPr>
            <a:solidFill>
              <a:schemeClr val="accent5"/>
            </a:solidFill>
            <a:ln>
              <a:noFill/>
            </a:ln>
            <a:effectLst/>
          </c:spPr>
          <c:invertIfNegative val="0"/>
          <c:dPt>
            <c:idx val="0"/>
            <c:invertIfNegative val="0"/>
            <c:bubble3D val="0"/>
            <c:extLst>
              <c:ext xmlns:c16="http://schemas.microsoft.com/office/drawing/2014/chart" uri="{C3380CC4-5D6E-409C-BE32-E72D297353CC}">
                <c16:uniqueId val="{0000000A-21EA-4146-A061-D2442E33937F}"/>
              </c:ext>
            </c:extLst>
          </c:dPt>
          <c:dPt>
            <c:idx val="1"/>
            <c:invertIfNegative val="0"/>
            <c:bubble3D val="0"/>
            <c:extLst>
              <c:ext xmlns:c16="http://schemas.microsoft.com/office/drawing/2014/chart" uri="{C3380CC4-5D6E-409C-BE32-E72D297353CC}">
                <c16:uniqueId val="{00000009-21EA-4146-A061-D2442E33937F}"/>
              </c:ext>
            </c:extLst>
          </c:dPt>
          <c:dPt>
            <c:idx val="2"/>
            <c:invertIfNegative val="0"/>
            <c:bubble3D val="0"/>
            <c:extLst>
              <c:ext xmlns:c16="http://schemas.microsoft.com/office/drawing/2014/chart" uri="{C3380CC4-5D6E-409C-BE32-E72D297353CC}">
                <c16:uniqueId val="{00000008-21EA-4146-A061-D2442E33937F}"/>
              </c:ext>
            </c:extLst>
          </c:dPt>
          <c:dPt>
            <c:idx val="3"/>
            <c:invertIfNegative val="0"/>
            <c:bubble3D val="0"/>
            <c:extLst>
              <c:ext xmlns:c16="http://schemas.microsoft.com/office/drawing/2014/chart" uri="{C3380CC4-5D6E-409C-BE32-E72D297353CC}">
                <c16:uniqueId val="{00000007-21EA-4146-A061-D2442E33937F}"/>
              </c:ext>
            </c:extLst>
          </c:dPt>
          <c:dPt>
            <c:idx val="4"/>
            <c:invertIfNegative val="0"/>
            <c:bubble3D val="0"/>
            <c:extLst>
              <c:ext xmlns:c16="http://schemas.microsoft.com/office/drawing/2014/chart" uri="{C3380CC4-5D6E-409C-BE32-E72D297353CC}">
                <c16:uniqueId val="{00000006-21EA-4146-A061-D2442E33937F}"/>
              </c:ext>
            </c:extLst>
          </c:dPt>
          <c:dPt>
            <c:idx val="5"/>
            <c:invertIfNegative val="0"/>
            <c:bubble3D val="0"/>
            <c:extLst>
              <c:ext xmlns:c16="http://schemas.microsoft.com/office/drawing/2014/chart" uri="{C3380CC4-5D6E-409C-BE32-E72D297353CC}">
                <c16:uniqueId val="{00000005-21EA-4146-A061-D2442E33937F}"/>
              </c:ext>
            </c:extLst>
          </c:dPt>
          <c:dPt>
            <c:idx val="6"/>
            <c:invertIfNegative val="0"/>
            <c:bubble3D val="0"/>
            <c:extLst>
              <c:ext xmlns:c16="http://schemas.microsoft.com/office/drawing/2014/chart" uri="{C3380CC4-5D6E-409C-BE32-E72D297353CC}">
                <c16:uniqueId val="{00000001-21EA-4146-A061-D2442E33937F}"/>
              </c:ext>
            </c:extLst>
          </c:dPt>
          <c:dPt>
            <c:idx val="7"/>
            <c:invertIfNegative val="0"/>
            <c:bubble3D val="0"/>
            <c:extLst>
              <c:ext xmlns:c16="http://schemas.microsoft.com/office/drawing/2014/chart" uri="{C3380CC4-5D6E-409C-BE32-E72D297353CC}">
                <c16:uniqueId val="{00000002-21EA-4146-A061-D2442E33937F}"/>
              </c:ext>
            </c:extLst>
          </c:dPt>
          <c:dPt>
            <c:idx val="8"/>
            <c:invertIfNegative val="0"/>
            <c:bubble3D val="0"/>
            <c:extLst>
              <c:ext xmlns:c16="http://schemas.microsoft.com/office/drawing/2014/chart" uri="{C3380CC4-5D6E-409C-BE32-E72D297353CC}">
                <c16:uniqueId val="{00000003-21EA-4146-A061-D2442E33937F}"/>
              </c:ext>
            </c:extLst>
          </c:dPt>
          <c:dPt>
            <c:idx val="9"/>
            <c:invertIfNegative val="0"/>
            <c:bubble3D val="0"/>
            <c:extLst>
              <c:ext xmlns:c16="http://schemas.microsoft.com/office/drawing/2014/chart" uri="{C3380CC4-5D6E-409C-BE32-E72D297353CC}">
                <c16:uniqueId val="{00000004-21EA-4146-A061-D2442E33937F}"/>
              </c:ext>
            </c:extLst>
          </c:dPt>
          <c:dLbls>
            <c:spPr>
              <a:noFill/>
              <a:ln>
                <a:noFill/>
              </a:ln>
              <a:effectLst/>
            </c:spPr>
            <c:txPr>
              <a:bodyPr rot="0" spcFirstLastPara="1" vertOverflow="clip" horzOverflow="clip" vert="horz" wrap="square" lIns="3060000" tIns="0" rIns="0" bIns="3600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'Calculation Sheet'!$W$5:$W$15</c:f>
              <c:strCache>
                <c:ptCount val="10"/>
                <c:pt idx="0">
                  <c:v>District of Columbia</c:v>
                </c:pt>
                <c:pt idx="1">
                  <c:v>Idaho</c:v>
                </c:pt>
                <c:pt idx="2">
                  <c:v>Kansas</c:v>
                </c:pt>
                <c:pt idx="3">
                  <c:v>Louisiana</c:v>
                </c:pt>
                <c:pt idx="4">
                  <c:v>Maine</c:v>
                </c:pt>
                <c:pt idx="5">
                  <c:v>North Dakota</c:v>
                </c:pt>
                <c:pt idx="6">
                  <c:v>South Carolina</c:v>
                </c:pt>
                <c:pt idx="7">
                  <c:v>Vermont</c:v>
                </c:pt>
                <c:pt idx="8">
                  <c:v>West Virginia</c:v>
                </c:pt>
                <c:pt idx="9">
                  <c:v>Wyoming</c:v>
                </c:pt>
              </c:strCache>
            </c:strRef>
          </c:cat>
          <c:val>
            <c:numRef>
              <c:f>'Calculation Sheet'!$X$5:$X$15</c:f>
              <c:numCache>
                <c:formatCode>General</c:formatCode>
                <c:ptCount val="10"/>
                <c:pt idx="0">
                  <c:v>2</c:v>
                </c:pt>
                <c:pt idx="1">
                  <c:v>1</c:v>
                </c:pt>
                <c:pt idx="2">
                  <c:v>2</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21EA-4146-A061-D2442E33937F}"/>
            </c:ext>
          </c:extLst>
        </c:ser>
        <c:dLbls>
          <c:dLblPos val="ctr"/>
          <c:showLegendKey val="0"/>
          <c:showVal val="1"/>
          <c:showCatName val="0"/>
          <c:showSerName val="0"/>
          <c:showPercent val="0"/>
          <c:showBubbleSize val="0"/>
        </c:dLbls>
        <c:gapWidth val="150"/>
        <c:overlap val="100"/>
        <c:axId val="1407038176"/>
        <c:axId val="1455297056"/>
      </c:barChart>
      <c:catAx>
        <c:axId val="140703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55297056"/>
        <c:crosses val="autoZero"/>
        <c:auto val="1"/>
        <c:lblAlgn val="ctr"/>
        <c:lblOffset val="100"/>
        <c:noMultiLvlLbl val="0"/>
      </c:catAx>
      <c:valAx>
        <c:axId val="1455297056"/>
        <c:scaling>
          <c:orientation val="minMax"/>
        </c:scaling>
        <c:delete val="1"/>
        <c:axPos val="b"/>
        <c:numFmt formatCode="General" sourceLinked="1"/>
        <c:majorTickMark val="none"/>
        <c:minorTickMark val="none"/>
        <c:tickLblPos val="nextTo"/>
        <c:crossAx val="140703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Sheet!Costumers by state</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lumMod val="95000"/>
                  </a:sysClr>
                </a:solidFill>
                <a:latin typeface="+mn-lt"/>
                <a:ea typeface="+mn-ea"/>
                <a:cs typeface="+mn-cs"/>
              </a:defRPr>
            </a:pPr>
            <a:r>
              <a:rPr lang="en-US" sz="1600" b="1" i="0" baseline="0">
                <a:effectLst/>
              </a:rPr>
              <a:t>Top 10 States  by Costumer Numbers</a:t>
            </a:r>
            <a:endParaRPr lang="en-US" sz="1600">
              <a:effectLst/>
            </a:endParaRPr>
          </a:p>
        </c:rich>
      </c:tx>
      <c:layout>
        <c:manualLayout>
          <c:xMode val="edge"/>
          <c:yMode val="edge"/>
          <c:x val="0.33221057884231536"/>
          <c:y val="0.1183061072589806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lumMod val="9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10820877929182"/>
          <c:y val="0.26591060445802484"/>
          <c:w val="0.68004149181951057"/>
          <c:h val="0.6582601834891485"/>
        </c:manualLayout>
      </c:layout>
      <c:barChart>
        <c:barDir val="bar"/>
        <c:grouping val="clustered"/>
        <c:varyColors val="0"/>
        <c:ser>
          <c:idx val="0"/>
          <c:order val="0"/>
          <c:tx>
            <c:strRef>
              <c:f>'Calculation Sheet'!$U$4</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Sheet'!$T$5:$T$15</c:f>
              <c:strCache>
                <c:ptCount val="10"/>
                <c:pt idx="0">
                  <c:v>Arizona</c:v>
                </c:pt>
                <c:pt idx="1">
                  <c:v>California</c:v>
                </c:pt>
                <c:pt idx="2">
                  <c:v>Florida</c:v>
                </c:pt>
                <c:pt idx="3">
                  <c:v>Illinois</c:v>
                </c:pt>
                <c:pt idx="4">
                  <c:v>Michigan</c:v>
                </c:pt>
                <c:pt idx="5">
                  <c:v>New York</c:v>
                </c:pt>
                <c:pt idx="6">
                  <c:v>Ohio</c:v>
                </c:pt>
                <c:pt idx="7">
                  <c:v>Pennsylvania</c:v>
                </c:pt>
                <c:pt idx="8">
                  <c:v>Texas</c:v>
                </c:pt>
                <c:pt idx="9">
                  <c:v>Washington</c:v>
                </c:pt>
              </c:strCache>
            </c:strRef>
          </c:cat>
          <c:val>
            <c:numRef>
              <c:f>'Calculation Sheet'!$U$5:$U$15</c:f>
              <c:numCache>
                <c:formatCode>General</c:formatCode>
                <c:ptCount val="10"/>
                <c:pt idx="0">
                  <c:v>14</c:v>
                </c:pt>
                <c:pt idx="1">
                  <c:v>91</c:v>
                </c:pt>
                <c:pt idx="2">
                  <c:v>28</c:v>
                </c:pt>
                <c:pt idx="3">
                  <c:v>40</c:v>
                </c:pt>
                <c:pt idx="4">
                  <c:v>24</c:v>
                </c:pt>
                <c:pt idx="5">
                  <c:v>57</c:v>
                </c:pt>
                <c:pt idx="6">
                  <c:v>30</c:v>
                </c:pt>
                <c:pt idx="7">
                  <c:v>43</c:v>
                </c:pt>
                <c:pt idx="8">
                  <c:v>45</c:v>
                </c:pt>
                <c:pt idx="9">
                  <c:v>40</c:v>
                </c:pt>
              </c:numCache>
            </c:numRef>
          </c:val>
          <c:extLst>
            <c:ext xmlns:c16="http://schemas.microsoft.com/office/drawing/2014/chart" uri="{C3380CC4-5D6E-409C-BE32-E72D297353CC}">
              <c16:uniqueId val="{00000000-3789-4E73-A968-D15C45C62832}"/>
            </c:ext>
          </c:extLst>
        </c:ser>
        <c:dLbls>
          <c:dLblPos val="outEnd"/>
          <c:showLegendKey val="0"/>
          <c:showVal val="1"/>
          <c:showCatName val="0"/>
          <c:showSerName val="0"/>
          <c:showPercent val="0"/>
          <c:showBubbleSize val="0"/>
        </c:dLbls>
        <c:gapWidth val="182"/>
        <c:axId val="1459402496"/>
        <c:axId val="1837614448"/>
      </c:barChart>
      <c:catAx>
        <c:axId val="145940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37614448"/>
        <c:crosses val="autoZero"/>
        <c:auto val="1"/>
        <c:lblAlgn val="ctr"/>
        <c:lblOffset val="100"/>
        <c:noMultiLvlLbl val="0"/>
      </c:catAx>
      <c:valAx>
        <c:axId val="1837614448"/>
        <c:scaling>
          <c:orientation val="minMax"/>
        </c:scaling>
        <c:delete val="1"/>
        <c:axPos val="b"/>
        <c:numFmt formatCode="General" sourceLinked="1"/>
        <c:majorTickMark val="none"/>
        <c:minorTickMark val="none"/>
        <c:tickLblPos val="nextTo"/>
        <c:crossAx val="145940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Sheet!Ship mode</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Customers</a:t>
            </a:r>
            <a:r>
              <a:rPr lang="en-US" baseline="0">
                <a:solidFill>
                  <a:schemeClr val="bg1"/>
                </a:solidFill>
              </a:rPr>
              <a:t> number per segment </a:t>
            </a:r>
            <a:endParaRPr lang="en-US">
              <a:solidFill>
                <a:schemeClr val="bg1"/>
              </a:solidFill>
            </a:endParaRPr>
          </a:p>
        </c:rich>
      </c:tx>
      <c:layout>
        <c:manualLayout>
          <c:xMode val="edge"/>
          <c:yMode val="edge"/>
          <c:x val="0.16577380952380952"/>
          <c:y val="0.13861039109241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s>
    <c:plotArea>
      <c:layout>
        <c:manualLayout>
          <c:layoutTarget val="inner"/>
          <c:xMode val="edge"/>
          <c:yMode val="edge"/>
          <c:x val="6.5476190476190479E-2"/>
          <c:y val="0.44942941914869339"/>
          <c:w val="0.50297619047619047"/>
          <c:h val="0.43737060041407866"/>
        </c:manualLayout>
      </c:layout>
      <c:doughnutChart>
        <c:varyColors val="1"/>
        <c:ser>
          <c:idx val="0"/>
          <c:order val="0"/>
          <c:tx>
            <c:strRef>
              <c:f>'Calculation Sheet'!$P$14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3F8-4DC7-B4AB-707D9D75D7BF}"/>
              </c:ext>
            </c:extLst>
          </c:dPt>
          <c:dPt>
            <c:idx val="1"/>
            <c:bubble3D val="0"/>
            <c:spPr>
              <a:solidFill>
                <a:schemeClr val="accent2"/>
              </a:solidFill>
              <a:ln w="19050">
                <a:noFill/>
              </a:ln>
              <a:effectLst/>
            </c:spPr>
            <c:extLst>
              <c:ext xmlns:c16="http://schemas.microsoft.com/office/drawing/2014/chart" uri="{C3380CC4-5D6E-409C-BE32-E72D297353CC}">
                <c16:uniqueId val="{00000003-03F8-4DC7-B4AB-707D9D75D7BF}"/>
              </c:ext>
            </c:extLst>
          </c:dPt>
          <c:dPt>
            <c:idx val="2"/>
            <c:bubble3D val="0"/>
            <c:spPr>
              <a:solidFill>
                <a:schemeClr val="accent3"/>
              </a:solidFill>
              <a:ln w="19050">
                <a:noFill/>
              </a:ln>
              <a:effectLst/>
            </c:spPr>
            <c:extLst>
              <c:ext xmlns:c16="http://schemas.microsoft.com/office/drawing/2014/chart" uri="{C3380CC4-5D6E-409C-BE32-E72D297353CC}">
                <c16:uniqueId val="{00000005-03F8-4DC7-B4AB-707D9D75D7BF}"/>
              </c:ext>
            </c:extLst>
          </c:dPt>
          <c:cat>
            <c:strRef>
              <c:f>'Calculation Sheet'!$O$15:$O$16</c:f>
              <c:strCache>
                <c:ptCount val="1"/>
                <c:pt idx="0">
                  <c:v>Home Office</c:v>
                </c:pt>
              </c:strCache>
            </c:strRef>
          </c:cat>
          <c:val>
            <c:numRef>
              <c:f>'Calculation Sheet'!$P$15:$P$16</c:f>
              <c:numCache>
                <c:formatCode>General</c:formatCode>
                <c:ptCount val="1"/>
                <c:pt idx="0">
                  <c:v>331</c:v>
                </c:pt>
              </c:numCache>
            </c:numRef>
          </c:val>
          <c:extLst>
            <c:ext xmlns:c16="http://schemas.microsoft.com/office/drawing/2014/chart" uri="{C3380CC4-5D6E-409C-BE32-E72D297353CC}">
              <c16:uniqueId val="{00000008-19C3-4C21-9ECC-820EF40BD9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39285714285714"/>
          <c:y val="0.35812425620710453"/>
          <c:w val="0.32572365954255716"/>
          <c:h val="0.50610888312873936"/>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Sheet!Sales by category</c:name>
    <c:fmtId val="6"/>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b="1" baseline="0"/>
              <a:t> Units Sold</a:t>
            </a:r>
            <a:r>
              <a:rPr lang="en-US" b="1"/>
              <a:t> by Categories</a:t>
            </a:r>
          </a:p>
        </c:rich>
      </c:tx>
      <c:layout>
        <c:manualLayout>
          <c:xMode val="edge"/>
          <c:yMode val="edge"/>
          <c:x val="0.22953722498568704"/>
          <c:y val="0.10655730533683287"/>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p3d/>
        </c:spPr>
      </c:pivotFmt>
      <c:pivotFmt>
        <c:idx val="7"/>
        <c:spPr>
          <a:solidFill>
            <a:schemeClr val="accent1"/>
          </a:solidFill>
          <a:ln w="25400">
            <a:noFill/>
          </a:ln>
          <a:effectLst/>
          <a:sp3d/>
        </c:spPr>
      </c:pivotFmt>
      <c:pivotFmt>
        <c:idx val="8"/>
        <c:spPr>
          <a:solidFill>
            <a:schemeClr val="accent6">
              <a:lumMod val="75000"/>
            </a:schemeClr>
          </a:solidFill>
          <a:ln w="25400">
            <a:noFill/>
          </a:ln>
          <a:effectLst/>
          <a:sp3d/>
        </c:spP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50696318767522"/>
          <c:y val="0.20331861926350114"/>
          <c:w val="0.79032435242719268"/>
          <c:h val="0.47796090947211478"/>
        </c:manualLayout>
      </c:layout>
      <c:bar3DChart>
        <c:barDir val="col"/>
        <c:grouping val="clustered"/>
        <c:varyColors val="0"/>
        <c:ser>
          <c:idx val="0"/>
          <c:order val="0"/>
          <c:tx>
            <c:strRef>
              <c:f>'Calculation Sheet'!$AM$4</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1-67A8-41BF-9522-0D0981BB8EBD}"/>
              </c:ext>
            </c:extLst>
          </c:dPt>
          <c:dPt>
            <c:idx val="1"/>
            <c:invertIfNegative val="0"/>
            <c:bubble3D val="0"/>
            <c:extLst>
              <c:ext xmlns:c16="http://schemas.microsoft.com/office/drawing/2014/chart" uri="{C3380CC4-5D6E-409C-BE32-E72D297353CC}">
                <c16:uniqueId val="{00000003-67A8-41BF-9522-0D0981BB8EBD}"/>
              </c:ext>
            </c:extLst>
          </c:dPt>
          <c:dPt>
            <c:idx val="2"/>
            <c:invertIfNegative val="0"/>
            <c:bubble3D val="0"/>
            <c:extLst>
              <c:ext xmlns:c16="http://schemas.microsoft.com/office/drawing/2014/chart" uri="{C3380CC4-5D6E-409C-BE32-E72D297353CC}">
                <c16:uniqueId val="{00000005-67A8-41BF-9522-0D0981BB8E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Sheet'!$AL$5:$AL$8</c:f>
              <c:strCache>
                <c:ptCount val="3"/>
                <c:pt idx="0">
                  <c:v>Furniture</c:v>
                </c:pt>
                <c:pt idx="1">
                  <c:v>Office Supplies</c:v>
                </c:pt>
                <c:pt idx="2">
                  <c:v>Technology</c:v>
                </c:pt>
              </c:strCache>
            </c:strRef>
          </c:cat>
          <c:val>
            <c:numRef>
              <c:f>'Calculation Sheet'!$AM$5:$AM$8</c:f>
              <c:numCache>
                <c:formatCode>General</c:formatCode>
                <c:ptCount val="3"/>
                <c:pt idx="0">
                  <c:v>479</c:v>
                </c:pt>
                <c:pt idx="1">
                  <c:v>1276</c:v>
                </c:pt>
                <c:pt idx="2">
                  <c:v>386</c:v>
                </c:pt>
              </c:numCache>
            </c:numRef>
          </c:val>
          <c:extLst>
            <c:ext xmlns:c16="http://schemas.microsoft.com/office/drawing/2014/chart" uri="{C3380CC4-5D6E-409C-BE32-E72D297353CC}">
              <c16:uniqueId val="{00000006-67A8-41BF-9522-0D0981BB8EBD}"/>
            </c:ext>
          </c:extLst>
        </c:ser>
        <c:dLbls>
          <c:showLegendKey val="0"/>
          <c:showVal val="1"/>
          <c:showCatName val="0"/>
          <c:showSerName val="0"/>
          <c:showPercent val="0"/>
          <c:showBubbleSize val="0"/>
        </c:dLbls>
        <c:gapWidth val="100"/>
        <c:shape val="box"/>
        <c:axId val="413678288"/>
        <c:axId val="655409247"/>
        <c:axId val="0"/>
      </c:bar3DChart>
      <c:catAx>
        <c:axId val="41367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55409247"/>
        <c:crosses val="autoZero"/>
        <c:auto val="1"/>
        <c:lblAlgn val="ctr"/>
        <c:lblOffset val="100"/>
        <c:noMultiLvlLbl val="0"/>
      </c:catAx>
      <c:valAx>
        <c:axId val="655409247"/>
        <c:scaling>
          <c:orientation val="minMax"/>
        </c:scaling>
        <c:delete val="1"/>
        <c:axPos val="l"/>
        <c:numFmt formatCode="General" sourceLinked="1"/>
        <c:majorTickMark val="out"/>
        <c:minorTickMark val="none"/>
        <c:tickLblPos val="nextTo"/>
        <c:crossAx val="41367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solidFill>
                  <a:schemeClr val="bg1"/>
                </a:solidFill>
                <a:effectLst/>
              </a:rPr>
              <a:t>Sales by sub_category</a:t>
            </a:r>
            <a:endParaRPr lang="en-US">
              <a:solidFill>
                <a:schemeClr val="bg1"/>
              </a:solidFill>
              <a:effectLst/>
            </a:endParaRPr>
          </a:p>
        </c:rich>
      </c:tx>
      <c:layout>
        <c:manualLayout>
          <c:xMode val="edge"/>
          <c:yMode val="edge"/>
          <c:x val="0.26109007650639415"/>
          <c:y val="4.3720110139606784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4400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c:spPr>
        <c:marker>
          <c:symbol val="none"/>
        </c:marker>
        <c:dLbl>
          <c:idx val="0"/>
          <c:spPr>
            <a:noFill/>
            <a:ln>
              <a:noFill/>
            </a:ln>
            <a:effectLst/>
          </c:spPr>
          <c:txPr>
            <a:bodyPr wrap="square" lIns="38100" tIns="18000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4.8886052329396322E-2"/>
          <c:y val="0.26970637489332239"/>
          <c:w val="0.93417115499700776"/>
          <c:h val="0.46455847543596929"/>
        </c:manualLayout>
      </c:layout>
      <c:barChart>
        <c:barDir val="col"/>
        <c:grouping val="clustered"/>
        <c:varyColors val="0"/>
        <c:ser>
          <c:idx val="0"/>
          <c:order val="0"/>
          <c:tx>
            <c:v>Series1</c:v>
          </c:tx>
          <c:spPr>
            <a:solidFill>
              <a:schemeClr val="accent2"/>
            </a:solidFill>
          </c:spPr>
          <c:invertIfNegative val="0"/>
          <c:dLbls>
            <c:numFmt formatCode="#,##0" sourceLinked="0"/>
            <c:spPr>
              <a:noFill/>
              <a:ln>
                <a:noFill/>
              </a:ln>
              <a:effectLst/>
            </c:spPr>
            <c:txPr>
              <a:bodyPr wrap="square" lIns="38100" tIns="18000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122256.31560000002</c:v>
              </c:pt>
              <c:pt idx="1">
                <c:v>77010.491600000023</c:v>
              </c:pt>
              <c:pt idx="2">
                <c:v>18278.808400000005</c:v>
              </c:pt>
              <c:pt idx="3">
                <c:v>116432.6266</c:v>
              </c:pt>
              <c:pt idx="4">
                <c:v>71401.644544999974</c:v>
              </c:pt>
              <c:pt idx="5">
                <c:v>189865.63650000014</c:v>
              </c:pt>
              <c:pt idx="6">
                <c:v>81642.763999999966</c:v>
              </c:pt>
              <c:pt idx="7">
                <c:v>10911.198799999995</c:v>
              </c:pt>
              <c:pt idx="8">
                <c:v>1965.8987999999988</c:v>
              </c:pt>
              <c:pt idx="9">
                <c:v>61427.175199999969</c:v>
              </c:pt>
              <c:pt idx="10">
                <c:v>8625.6211999999996</c:v>
              </c:pt>
              <c:pt idx="11">
                <c:v>87191.067199999947</c:v>
              </c:pt>
              <c:pt idx="12">
                <c:v>53447.690399999956</c:v>
              </c:pt>
              <c:pt idx="13">
                <c:v>190524.20599999992</c:v>
              </c:pt>
              <c:pt idx="14">
                <c:v>148039.14000000004</c:v>
              </c:pt>
              <c:pt idx="15">
                <c:v>26084.111999999994</c:v>
              </c:pt>
              <c:pt idx="16">
                <c:v>114483.19922499997</c:v>
              </c:pt>
            </c:numLit>
          </c:val>
          <c:extLst>
            <c:ext xmlns:c16="http://schemas.microsoft.com/office/drawing/2014/chart" uri="{C3380CC4-5D6E-409C-BE32-E72D297353CC}">
              <c16:uniqueId val="{00000001-7649-46B0-84FD-86910CC94B3B}"/>
            </c:ext>
          </c:extLst>
        </c:ser>
        <c:dLbls>
          <c:dLblPos val="outEnd"/>
          <c:showLegendKey val="0"/>
          <c:showVal val="1"/>
          <c:showCatName val="0"/>
          <c:showSerName val="0"/>
          <c:showPercent val="0"/>
          <c:showBubbleSize val="0"/>
        </c:dLbls>
        <c:gapWidth val="83"/>
        <c:overlap val="-27"/>
        <c:axId val="961902192"/>
        <c:axId val="2124906784"/>
      </c:barChart>
      <c:catAx>
        <c:axId val="9619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4906784"/>
        <c:crosses val="autoZero"/>
        <c:auto val="1"/>
        <c:lblAlgn val="ctr"/>
        <c:lblOffset val="100"/>
        <c:noMultiLvlLbl val="0"/>
      </c:catAx>
      <c:valAx>
        <c:axId val="2124906784"/>
        <c:scaling>
          <c:orientation val="minMax"/>
        </c:scaling>
        <c:delete val="1"/>
        <c:axPos val="l"/>
        <c:numFmt formatCode="General" sourceLinked="1"/>
        <c:majorTickMark val="none"/>
        <c:minorTickMark val="none"/>
        <c:tickLblPos val="nextTo"/>
        <c:crossAx val="96190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Sheet!Sales By State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Top_10</a:t>
            </a:r>
            <a:r>
              <a:rPr lang="en-US" sz="1400" b="1" baseline="0">
                <a:solidFill>
                  <a:schemeClr val="bg1"/>
                </a:solidFill>
              </a:rPr>
              <a:t> </a:t>
            </a:r>
            <a:r>
              <a:rPr lang="ar-EG" sz="1400" b="1" baseline="0">
                <a:solidFill>
                  <a:schemeClr val="bg1"/>
                </a:solidFill>
              </a:rPr>
              <a:t> </a:t>
            </a:r>
            <a:r>
              <a:rPr lang="en-US" sz="1400" b="1" baseline="0">
                <a:solidFill>
                  <a:schemeClr val="bg1"/>
                </a:solidFill>
              </a:rPr>
              <a:t>State by sales</a:t>
            </a:r>
          </a:p>
        </c:rich>
      </c:tx>
      <c:layout>
        <c:manualLayout>
          <c:xMode val="edge"/>
          <c:yMode val="edge"/>
          <c:x val="0.28155514533712334"/>
          <c:y val="3.5523889963581544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numFmt formatCode="#,##0" sourceLinked="0"/>
          <c:spPr>
            <a:noFill/>
            <a:ln>
              <a:noFill/>
            </a:ln>
            <a:effectLst/>
          </c:spPr>
          <c:txPr>
            <a:bodyPr rot="-5400000" spcFirstLastPara="1" vertOverflow="ellipsis" vert="horz" wrap="square" lIns="0" tIns="144000" rIns="0" bIns="144000" spcCol="14400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'Calculation Sheet'!$BD$4</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5400000" spcFirstLastPara="1" vertOverflow="ellipsis" vert="horz" wrap="square" lIns="0" tIns="144000" rIns="0" bIns="144000" spcCol="14400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'Calculation Sheet'!$BC$5:$BC$15</c:f>
              <c:strCache>
                <c:ptCount val="10"/>
                <c:pt idx="0">
                  <c:v>California</c:v>
                </c:pt>
                <c:pt idx="1">
                  <c:v>Florida</c:v>
                </c:pt>
                <c:pt idx="2">
                  <c:v>Georgia</c:v>
                </c:pt>
                <c:pt idx="3">
                  <c:v>Illinois</c:v>
                </c:pt>
                <c:pt idx="4">
                  <c:v>Michigan</c:v>
                </c:pt>
                <c:pt idx="5">
                  <c:v>New York</c:v>
                </c:pt>
                <c:pt idx="6">
                  <c:v>Ohio</c:v>
                </c:pt>
                <c:pt idx="7">
                  <c:v>Pennsylvania</c:v>
                </c:pt>
                <c:pt idx="8">
                  <c:v>Texas</c:v>
                </c:pt>
                <c:pt idx="9">
                  <c:v>Washington</c:v>
                </c:pt>
              </c:strCache>
            </c:strRef>
          </c:cat>
          <c:val>
            <c:numRef>
              <c:f>'Calculation Sheet'!$BD$5:$BD$15</c:f>
              <c:numCache>
                <c:formatCode>0</c:formatCode>
                <c:ptCount val="10"/>
                <c:pt idx="0">
                  <c:v>72043.396499999959</c:v>
                </c:pt>
                <c:pt idx="1">
                  <c:v>14384.940499999999</c:v>
                </c:pt>
                <c:pt idx="2">
                  <c:v>9615.019999999995</c:v>
                </c:pt>
                <c:pt idx="3">
                  <c:v>18466.303999999993</c:v>
                </c:pt>
                <c:pt idx="4">
                  <c:v>16001.831</c:v>
                </c:pt>
                <c:pt idx="5">
                  <c:v>71959.943000000014</c:v>
                </c:pt>
                <c:pt idx="6">
                  <c:v>13185.222000000009</c:v>
                </c:pt>
                <c:pt idx="7">
                  <c:v>20410.12799999999</c:v>
                </c:pt>
                <c:pt idx="8">
                  <c:v>31106.528999999995</c:v>
                </c:pt>
                <c:pt idx="9">
                  <c:v>21580.535999999996</c:v>
                </c:pt>
              </c:numCache>
            </c:numRef>
          </c:val>
          <c:extLst>
            <c:ext xmlns:c16="http://schemas.microsoft.com/office/drawing/2014/chart" uri="{C3380CC4-5D6E-409C-BE32-E72D297353CC}">
              <c16:uniqueId val="{00000000-80B5-46E9-A4DE-929DCD2D56D1}"/>
            </c:ext>
          </c:extLst>
        </c:ser>
        <c:dLbls>
          <c:dLblPos val="outEnd"/>
          <c:showLegendKey val="0"/>
          <c:showVal val="1"/>
          <c:showCatName val="0"/>
          <c:showSerName val="0"/>
          <c:showPercent val="0"/>
          <c:showBubbleSize val="0"/>
        </c:dLbls>
        <c:gapWidth val="136"/>
        <c:overlap val="-27"/>
        <c:axId val="1427221104"/>
        <c:axId val="1433058592"/>
      </c:barChart>
      <c:catAx>
        <c:axId val="1427221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3058592"/>
        <c:crosses val="autoZero"/>
        <c:auto val="1"/>
        <c:lblAlgn val="ctr"/>
        <c:lblOffset val="100"/>
        <c:noMultiLvlLbl val="0"/>
      </c:catAx>
      <c:valAx>
        <c:axId val="1433058592"/>
        <c:scaling>
          <c:orientation val="minMax"/>
        </c:scaling>
        <c:delete val="1"/>
        <c:axPos val="l"/>
        <c:numFmt formatCode="0" sourceLinked="1"/>
        <c:majorTickMark val="out"/>
        <c:minorTickMark val="none"/>
        <c:tickLblPos val="nextTo"/>
        <c:crossAx val="142722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[Book1.xlsx]Calculation Sheet!Net Profit By 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Top_10</a:t>
            </a:r>
            <a:r>
              <a:rPr lang="en-US" b="1" baseline="0">
                <a:solidFill>
                  <a:schemeClr val="bg1"/>
                </a:solidFill>
              </a:rPr>
              <a:t> states by profit</a:t>
            </a:r>
          </a:p>
        </c:rich>
      </c:tx>
      <c:layout>
        <c:manualLayout>
          <c:xMode val="edge"/>
          <c:yMode val="edge"/>
          <c:x val="0.54101469890943577"/>
          <c:y val="3.4649445797692559E-2"/>
        </c:manualLayout>
      </c:layout>
      <c:overlay val="0"/>
      <c:spPr>
        <a:noFill/>
        <a:ln>
          <a:noFill/>
        </a:ln>
        <a:effectLst/>
      </c:sp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2"/>
          </a:solidFill>
          <a:ln>
            <a:noFill/>
          </a:ln>
          <a:effectLst/>
        </c:spPr>
        <c:marker>
          <c:symbol val="none"/>
        </c:marker>
        <c:dLbl>
          <c:idx val="0"/>
          <c:numFmt formatCode="#,##0;\-#,##0" sourceLinked="0"/>
          <c:spPr>
            <a:noFill/>
            <a:ln>
              <a:noFill/>
            </a:ln>
            <a:effectLst/>
          </c:spPr>
          <c:txPr>
            <a:bodyPr rot="-5400000" spcFirstLastPara="1" vertOverflow="ellipsis" vert="horz" wrap="square" lIns="38100" tIns="108000" rIns="288000" bIns="90000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pivotFmt>
      <c:pivotFmt>
        <c:idx val="5"/>
      </c:pivotFmt>
      <c:pivotFmt>
        <c:idx val="6"/>
      </c:pivotFmt>
      <c:pivotFmt>
        <c:idx val="7"/>
      </c:pivotFmt>
      <c:pivotFmt>
        <c:idx val="8"/>
      </c:pivotFmt>
      <c:pivotFmt>
        <c:idx val="9"/>
        <c:spPr>
          <a:solidFill>
            <a:schemeClr val="accent2"/>
          </a:solidFill>
        </c:spPr>
        <c:marker>
          <c:symbol val="none"/>
        </c:marker>
        <c:dLbl>
          <c:idx val="0"/>
          <c:numFmt formatCode="#,##0" sourceLinked="0"/>
          <c:spPr>
            <a:noFill/>
            <a:ln>
              <a:noFill/>
            </a:ln>
            <a:effectLst/>
          </c:spPr>
          <c:txPr>
            <a:bodyPr wrap="square" lIns="38100" tIns="10800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2"/>
          </a:solidFill>
        </c:spPr>
        <c:marker>
          <c:symbol val="none"/>
        </c:marker>
        <c:dLbl>
          <c:idx val="0"/>
          <c:spPr>
            <a:noFill/>
            <a:ln>
              <a:noFill/>
            </a:ln>
            <a:effectLst/>
          </c:spPr>
          <c:txPr>
            <a:bodyPr wrap="square" lIns="38100" tIns="14400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pivotFmt>
      <c:pivotFmt>
        <c:idx val="12"/>
      </c:pivotFmt>
      <c:pivotFmt>
        <c:idx val="13"/>
      </c:pivotFmt>
      <c:pivotFmt>
        <c:idx val="14"/>
        <c:dLbl>
          <c:idx val="0"/>
          <c:layout>
            <c:manualLayout>
              <c:x val="0"/>
              <c:y val="-1.7985611510791259E-2"/>
            </c:manualLayout>
          </c:layout>
          <c:spPr>
            <a:noFill/>
            <a:ln>
              <a:noFill/>
            </a:ln>
            <a:effectLst/>
          </c:spPr>
          <c:txPr>
            <a:bodyPr wrap="square" lIns="38100" tIns="32400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pivotFmt>
      <c:pivotFmt>
        <c:idx val="16"/>
      </c:pivotFmt>
    </c:pivotFmts>
    <c:plotArea>
      <c:layout>
        <c:manualLayout>
          <c:layoutTarget val="inner"/>
          <c:xMode val="edge"/>
          <c:yMode val="edge"/>
          <c:x val="0.10988259847407343"/>
          <c:y val="0.2885968030037912"/>
          <c:w val="0.9034103628107939"/>
          <c:h val="0.33888797754447358"/>
        </c:manualLayout>
      </c:layout>
      <c:barChart>
        <c:barDir val="col"/>
        <c:grouping val="clustered"/>
        <c:varyColors val="0"/>
        <c:ser>
          <c:idx val="0"/>
          <c:order val="0"/>
          <c:tx>
            <c:strRef>
              <c:f>'Calculation Sheet'!$AZ$4</c:f>
              <c:strCache>
                <c:ptCount val="1"/>
                <c:pt idx="0">
                  <c:v>Total</c:v>
                </c:pt>
              </c:strCache>
            </c:strRef>
          </c:tx>
          <c:spPr>
            <a:solidFill>
              <a:schemeClr val="accent2"/>
            </a:solidFill>
          </c:spPr>
          <c:invertIfNegative val="0"/>
          <c:dLbls>
            <c:dLbl>
              <c:idx val="6"/>
              <c:layout>
                <c:manualLayout>
                  <c:x val="0"/>
                  <c:y val="-1.7985611510791259E-2"/>
                </c:manualLayout>
              </c:layout>
              <c:spPr>
                <a:noFill/>
                <a:ln>
                  <a:noFill/>
                </a:ln>
                <a:effectLst/>
              </c:spPr>
              <c:txPr>
                <a:bodyPr wrap="square" lIns="38100" tIns="32400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64E9-4778-AD96-465EF12DE90F}"/>
                </c:ext>
              </c:extLst>
            </c:dLbl>
            <c:spPr>
              <a:noFill/>
              <a:ln>
                <a:noFill/>
              </a:ln>
              <a:effectLst/>
            </c:spPr>
            <c:txPr>
              <a:bodyPr wrap="square" lIns="38100" tIns="14400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'Calculation Sheet'!$AY$5:$AY$15</c:f>
              <c:strCache>
                <c:ptCount val="10"/>
                <c:pt idx="0">
                  <c:v>California</c:v>
                </c:pt>
                <c:pt idx="1">
                  <c:v>Florida</c:v>
                </c:pt>
                <c:pt idx="2">
                  <c:v>Georgia</c:v>
                </c:pt>
                <c:pt idx="3">
                  <c:v>Illinois</c:v>
                </c:pt>
                <c:pt idx="4">
                  <c:v>Michigan</c:v>
                </c:pt>
                <c:pt idx="5">
                  <c:v>New York</c:v>
                </c:pt>
                <c:pt idx="6">
                  <c:v>Ohio</c:v>
                </c:pt>
                <c:pt idx="7">
                  <c:v>Pennsylvania</c:v>
                </c:pt>
                <c:pt idx="8">
                  <c:v>Texas</c:v>
                </c:pt>
                <c:pt idx="9">
                  <c:v>Washington</c:v>
                </c:pt>
              </c:strCache>
            </c:strRef>
          </c:cat>
          <c:val>
            <c:numRef>
              <c:f>'Calculation Sheet'!$AZ$5:$AZ$15</c:f>
              <c:numCache>
                <c:formatCode>0</c:formatCode>
                <c:ptCount val="10"/>
                <c:pt idx="0">
                  <c:v>12014.797599999994</c:v>
                </c:pt>
                <c:pt idx="1">
                  <c:v>-1706.8534000000016</c:v>
                </c:pt>
                <c:pt idx="2">
                  <c:v>4217.9159999999993</c:v>
                </c:pt>
                <c:pt idx="3">
                  <c:v>-1007.7276000000013</c:v>
                </c:pt>
                <c:pt idx="4">
                  <c:v>4942.616</c:v>
                </c:pt>
                <c:pt idx="5">
                  <c:v>16878.477099999996</c:v>
                </c:pt>
                <c:pt idx="6">
                  <c:v>-3951.6378000000013</c:v>
                </c:pt>
                <c:pt idx="7">
                  <c:v>-3915.5979000000016</c:v>
                </c:pt>
                <c:pt idx="8">
                  <c:v>-2257.2181000000019</c:v>
                </c:pt>
                <c:pt idx="9">
                  <c:v>4923.3561000000027</c:v>
                </c:pt>
              </c:numCache>
            </c:numRef>
          </c:val>
          <c:extLst>
            <c:ext xmlns:c16="http://schemas.microsoft.com/office/drawing/2014/chart" uri="{C3380CC4-5D6E-409C-BE32-E72D297353CC}">
              <c16:uniqueId val="{00000001-64E9-4778-AD96-465EF12DE90F}"/>
            </c:ext>
          </c:extLst>
        </c:ser>
        <c:dLbls>
          <c:dLblPos val="outEnd"/>
          <c:showLegendKey val="0"/>
          <c:showVal val="1"/>
          <c:showCatName val="0"/>
          <c:showSerName val="0"/>
          <c:showPercent val="0"/>
          <c:showBubbleSize val="0"/>
        </c:dLbls>
        <c:gapWidth val="150"/>
        <c:axId val="1693531280"/>
        <c:axId val="1617980784"/>
      </c:barChart>
      <c:catAx>
        <c:axId val="1693531280"/>
        <c:scaling>
          <c:orientation val="minMax"/>
        </c:scaling>
        <c:delete val="0"/>
        <c:axPos val="b"/>
        <c:numFmt formatCode="General" sourceLinked="1"/>
        <c:majorTickMark val="out"/>
        <c:minorTickMark val="none"/>
        <c:tickLblPos val="nextTo"/>
        <c:spPr>
          <a:noFill/>
          <a:ln>
            <a:noFill/>
          </a:ln>
          <a:effectLst/>
        </c:spPr>
        <c:txPr>
          <a:bodyPr rot="-3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617980784"/>
        <c:crosses val="autoZero"/>
        <c:auto val="1"/>
        <c:lblAlgn val="ctr"/>
        <c:lblOffset val="100"/>
        <c:noMultiLvlLbl val="0"/>
      </c:catAx>
      <c:valAx>
        <c:axId val="1617980784"/>
        <c:scaling>
          <c:orientation val="minMax"/>
        </c:scaling>
        <c:delete val="1"/>
        <c:axPos val="l"/>
        <c:majorGridlines>
          <c:spPr>
            <a:ln w="9525" cap="flat" cmpd="sng" algn="ctr">
              <a:solidFill>
                <a:schemeClr val="bg1">
                  <a:lumMod val="95000"/>
                  <a:alpha val="30000"/>
                </a:schemeClr>
              </a:solidFill>
              <a:round/>
            </a:ln>
            <a:effectLst/>
          </c:spPr>
        </c:majorGridlines>
        <c:numFmt formatCode="0" sourceLinked="1"/>
        <c:majorTickMark val="out"/>
        <c:minorTickMark val="none"/>
        <c:tickLblPos val="nextTo"/>
        <c:crossAx val="16935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E2B4E"/>
    </a:soli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hyperlink" Target="#'Sales&amp;Profit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rders&amp;shipping'!A1"/><Relationship Id="rId5" Type="http://schemas.openxmlformats.org/officeDocument/2006/relationships/hyperlink" Target="#Product!A1"/><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hyperlink" Target="#'Sales&amp;Profits'!A1"/><Relationship Id="rId2" Type="http://schemas.openxmlformats.org/officeDocument/2006/relationships/hyperlink" Target="#'Orders&amp;shipping'!A1"/><Relationship Id="rId1" Type="http://schemas.openxmlformats.org/officeDocument/2006/relationships/hyperlink" Target="#Customer!A1"/><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Orders&amp;shipping'!A1"/><Relationship Id="rId3" Type="http://schemas.openxmlformats.org/officeDocument/2006/relationships/chart" Target="../charts/chart10.xml"/><Relationship Id="rId7" Type="http://schemas.openxmlformats.org/officeDocument/2006/relationships/hyperlink" Target="#Product!A1"/><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Customer!A1"/><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hyperlink" Target="#'Sales&amp;Profits'!A1"/><Relationship Id="rId5" Type="http://schemas.openxmlformats.org/officeDocument/2006/relationships/hyperlink" Target="#Customer!A1"/><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31</xdr:col>
      <xdr:colOff>350520</xdr:colOff>
      <xdr:row>35</xdr:row>
      <xdr:rowOff>99060</xdr:rowOff>
    </xdr:to>
    <xdr:sp macro="" textlink="">
      <xdr:nvSpPr>
        <xdr:cNvPr id="6" name="TextBox 5">
          <a:extLst>
            <a:ext uri="{FF2B5EF4-FFF2-40B4-BE49-F238E27FC236}">
              <a16:creationId xmlns:a16="http://schemas.microsoft.com/office/drawing/2014/main" id="{A4DBEC02-A159-4C62-98F7-236B655BA47F}"/>
            </a:ext>
          </a:extLst>
        </xdr:cNvPr>
        <xdr:cNvSpPr txBox="1"/>
      </xdr:nvSpPr>
      <xdr:spPr>
        <a:xfrm>
          <a:off x="7620" y="0"/>
          <a:ext cx="19240500" cy="649986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a:p>
          <a:endParaRPr lang="en-US" sz="1100"/>
        </a:p>
        <a:p>
          <a:endParaRPr lang="en-US" sz="1100"/>
        </a:p>
        <a:p>
          <a:pPr algn="l"/>
          <a:r>
            <a:rPr lang="en-US" sz="2000">
              <a:solidFill>
                <a:schemeClr val="bg1"/>
              </a:solidFill>
            </a:rPr>
            <a:t>                                                                </a:t>
          </a:r>
          <a:r>
            <a:rPr lang="en-US" sz="2000" b="1">
              <a:solidFill>
                <a:schemeClr val="bg1"/>
              </a:solidFill>
              <a:effectLst/>
              <a:latin typeface="+mn-lt"/>
              <a:ea typeface="+mn-ea"/>
              <a:cs typeface="+mn-cs"/>
            </a:rPr>
            <a:t>Business Questions</a:t>
          </a:r>
        </a:p>
        <a:p>
          <a:endParaRPr lang="en-US" sz="1600" b="1">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1">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bg1"/>
              </a:solidFill>
              <a:effectLst/>
              <a:latin typeface="+mn-lt"/>
              <a:ea typeface="+mn-ea"/>
              <a:cs typeface="+mn-cs"/>
            </a:rPr>
            <a:t>Customers                                                                                                                                        Orders and shipping </a:t>
          </a:r>
        </a:p>
        <a:p>
          <a:r>
            <a:rPr lang="en-US" sz="1600" b="1">
              <a:solidFill>
                <a:schemeClr val="bg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a:t>
          </a:r>
          <a:r>
            <a:rPr lang="en-US" sz="1400" baseline="0">
              <a:solidFill>
                <a:schemeClr val="bg1"/>
              </a:solidFill>
              <a:effectLst/>
              <a:latin typeface="+mn-lt"/>
              <a:ea typeface="+mn-ea"/>
              <a:cs typeface="+mn-cs"/>
            </a:rPr>
            <a:t> </a:t>
          </a:r>
          <a:r>
            <a:rPr lang="en-US" sz="1400" b="0">
              <a:solidFill>
                <a:schemeClr val="bg1"/>
              </a:solidFill>
              <a:effectLst/>
              <a:latin typeface="+mn-lt"/>
              <a:ea typeface="+mn-ea"/>
              <a:cs typeface="+mn-cs"/>
            </a:rPr>
            <a:t>Which customers have the highest sales ?                                                                                                       </a:t>
          </a:r>
          <a:r>
            <a:rPr lang="en-US" sz="1400">
              <a:solidFill>
                <a:schemeClr val="bg1"/>
              </a:solidFill>
              <a:effectLst/>
              <a:latin typeface="+mn-lt"/>
              <a:ea typeface="+mn-ea"/>
              <a:cs typeface="+mn-cs"/>
            </a:rPr>
            <a:t>-What is orders volume over the year or quarter ?</a:t>
          </a:r>
          <a:r>
            <a:rPr lang="en-US" sz="1400" b="0">
              <a:solidFill>
                <a:schemeClr val="bg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1"/>
              </a:solidFill>
              <a:effectLst/>
              <a:latin typeface="+mn-lt"/>
              <a:ea typeface="+mn-ea"/>
              <a:cs typeface="+mn-cs"/>
            </a:rPr>
            <a:t>- What are the highest and lowest states by customers number ?                                                                 </a:t>
          </a:r>
          <a:r>
            <a:rPr lang="en-US" sz="1400">
              <a:solidFill>
                <a:schemeClr val="bg1"/>
              </a:solidFill>
              <a:effectLst/>
              <a:latin typeface="+mn-lt"/>
              <a:ea typeface="+mn-ea"/>
              <a:cs typeface="+mn-cs"/>
            </a:rPr>
            <a:t>-What is ship modes distribution by orders?</a:t>
          </a:r>
          <a:endParaRPr lang="en-US" sz="1400" b="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1"/>
              </a:solidFill>
              <a:effectLst/>
              <a:latin typeface="+mn-lt"/>
              <a:ea typeface="+mn-ea"/>
              <a:cs typeface="+mn-cs"/>
            </a:rPr>
            <a:t>- What is the most</a:t>
          </a:r>
          <a:r>
            <a:rPr lang="en-US" sz="1400" b="0" baseline="0">
              <a:solidFill>
                <a:schemeClr val="bg1"/>
              </a:solidFill>
              <a:effectLst/>
              <a:latin typeface="+mn-lt"/>
              <a:ea typeface="+mn-ea"/>
              <a:cs typeface="+mn-cs"/>
            </a:rPr>
            <a:t> segment has customers</a:t>
          </a:r>
          <a:r>
            <a:rPr lang="en-US" sz="1400" b="0">
              <a:solidFill>
                <a:schemeClr val="bg1"/>
              </a:solidFill>
              <a:effectLst/>
              <a:latin typeface="+mn-lt"/>
              <a:ea typeface="+mn-ea"/>
              <a:cs typeface="+mn-cs"/>
            </a:rPr>
            <a:t> ?                                                                                                     </a:t>
          </a:r>
          <a:r>
            <a:rPr lang="en-US" sz="1400">
              <a:solidFill>
                <a:schemeClr val="bg1"/>
              </a:solidFill>
              <a:effectLst/>
              <a:latin typeface="+mn-lt"/>
              <a:ea typeface="+mn-ea"/>
              <a:cs typeface="+mn-cs"/>
            </a:rPr>
            <a:t>-What is average of delivery duration per ship mode?</a:t>
          </a:r>
          <a:endParaRPr lang="en-US" sz="1400" b="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1"/>
              </a:solidFill>
              <a:effectLst/>
              <a:latin typeface="+mn-lt"/>
              <a:ea typeface="+mn-ea"/>
              <a:cs typeface="+mn-cs"/>
            </a:rPr>
            <a:t>- which segment of clients generates the most sales?                                                                                       </a:t>
          </a:r>
          <a:r>
            <a:rPr lang="en-US" sz="1400">
              <a:solidFill>
                <a:schemeClr val="bg1"/>
              </a:solidFill>
              <a:effectLst/>
              <a:latin typeface="+mn-lt"/>
              <a:ea typeface="+mn-ea"/>
              <a:cs typeface="+mn-cs"/>
            </a:rPr>
            <a:t>-What is total returned orders and quantity of them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bg1"/>
              </a:solidFill>
              <a:effectLst/>
              <a:latin typeface="+mn-lt"/>
              <a:ea typeface="+mn-ea"/>
              <a:cs typeface="+mn-cs"/>
            </a:rPr>
            <a:t>                                                                                                                                                                                           </a:t>
          </a:r>
          <a:r>
            <a:rPr lang="en-US" sz="1100">
              <a:solidFill>
                <a:schemeClr val="dk1"/>
              </a:solidFill>
              <a:effectLst/>
              <a:latin typeface="+mn-lt"/>
              <a:ea typeface="+mn-ea"/>
              <a:cs typeface="+mn-cs"/>
            </a:rPr>
            <a:t> </a:t>
          </a:r>
          <a:r>
            <a:rPr lang="en-US" sz="1400">
              <a:solidFill>
                <a:schemeClr val="bg1"/>
              </a:solidFill>
              <a:effectLst/>
              <a:latin typeface="+mn-lt"/>
              <a:ea typeface="+mn-ea"/>
              <a:cs typeface="+mn-cs"/>
            </a:rPr>
            <a:t>and what are top products in terms of returned orders?</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bg1"/>
              </a:solidFill>
              <a:effectLst/>
              <a:latin typeface="+mn-lt"/>
              <a:ea typeface="+mn-ea"/>
              <a:cs typeface="+mn-cs"/>
            </a:rPr>
            <a:t>                                                                                                                                                                                      -</a:t>
          </a:r>
          <a:r>
            <a:rPr lang="en-US" sz="1100" b="0">
              <a:solidFill>
                <a:schemeClr val="dk1"/>
              </a:solidFill>
              <a:effectLst/>
              <a:latin typeface="+mn-lt"/>
              <a:ea typeface="+mn-ea"/>
              <a:cs typeface="+mn-cs"/>
            </a:rPr>
            <a:t>- </a:t>
          </a:r>
          <a:r>
            <a:rPr lang="en-US" sz="1400" b="0">
              <a:solidFill>
                <a:schemeClr val="bg1"/>
              </a:solidFill>
              <a:effectLst/>
              <a:latin typeface="+mn-lt"/>
              <a:ea typeface="+mn-ea"/>
              <a:cs typeface="+mn-cs"/>
            </a:rPr>
            <a:t>What is the most ship mode used in</a:t>
          </a:r>
          <a:r>
            <a:rPr lang="en-US" sz="1400" b="0" baseline="0">
              <a:solidFill>
                <a:schemeClr val="bg1"/>
              </a:solidFill>
              <a:effectLst/>
              <a:latin typeface="+mn-lt"/>
              <a:ea typeface="+mn-ea"/>
              <a:cs typeface="+mn-cs"/>
            </a:rPr>
            <a:t> terms of orders volume</a:t>
          </a:r>
          <a:r>
            <a:rPr lang="en-US" sz="1400" b="0">
              <a:solidFill>
                <a:schemeClr val="bg1"/>
              </a:solidFill>
              <a:effectLst/>
              <a:latin typeface="+mn-lt"/>
              <a:ea typeface="+mn-ea"/>
              <a:cs typeface="+mn-cs"/>
            </a:rPr>
            <a:t>?</a:t>
          </a:r>
          <a:endParaRPr lang="en-US" sz="1400">
            <a:solidFill>
              <a:schemeClr val="bg1"/>
            </a:solidFill>
            <a:effectLst/>
            <a:latin typeface="+mn-lt"/>
            <a:ea typeface="+mn-ea"/>
            <a:cs typeface="+mn-cs"/>
          </a:endParaRPr>
        </a:p>
        <a:p>
          <a:r>
            <a:rPr lang="en-US" sz="1600" b="1">
              <a:solidFill>
                <a:schemeClr val="bg1"/>
              </a:solidFill>
              <a:effectLst/>
              <a:latin typeface="+mn-lt"/>
              <a:ea typeface="+mn-ea"/>
              <a:cs typeface="+mn-cs"/>
            </a:rPr>
            <a:t>Products</a:t>
          </a:r>
        </a:p>
        <a:p>
          <a:endParaRPr lang="en-US" sz="1600" b="1">
            <a:solidFill>
              <a:schemeClr val="bg1"/>
            </a:solidFill>
            <a:effectLst/>
            <a:latin typeface="+mn-lt"/>
            <a:ea typeface="+mn-ea"/>
            <a:cs typeface="+mn-cs"/>
          </a:endParaRPr>
        </a:p>
        <a:p>
          <a:pPr lvl="0"/>
          <a:r>
            <a:rPr lang="en-US" sz="1400">
              <a:solidFill>
                <a:schemeClr val="bg1"/>
              </a:solidFill>
              <a:effectLst/>
              <a:latin typeface="+mn-lt"/>
              <a:ea typeface="+mn-ea"/>
              <a:cs typeface="+mn-cs"/>
            </a:rPr>
            <a:t>-Which products are the most requested and have the highest sales?</a:t>
          </a:r>
        </a:p>
        <a:p>
          <a:pPr lvl="0"/>
          <a:r>
            <a:rPr lang="en-US" sz="1400">
              <a:solidFill>
                <a:schemeClr val="bg1"/>
              </a:solidFill>
              <a:effectLst/>
              <a:latin typeface="+mn-lt"/>
              <a:ea typeface="+mn-ea"/>
              <a:cs typeface="+mn-cs"/>
            </a:rPr>
            <a:t>-What is sales volume for each category or sub_category over the year and quarter?</a:t>
          </a:r>
        </a:p>
        <a:p>
          <a:pPr lvl="0"/>
          <a:r>
            <a:rPr lang="en-US" sz="1400">
              <a:solidFill>
                <a:schemeClr val="bg1"/>
              </a:solidFill>
              <a:effectLst/>
              <a:latin typeface="+mn-lt"/>
              <a:ea typeface="+mn-ea"/>
              <a:cs typeface="+mn-cs"/>
            </a:rPr>
            <a:t>-What are units sold for each category?</a:t>
          </a:r>
        </a:p>
        <a:p>
          <a:pPr lvl="0"/>
          <a:endParaRPr lang="en-US" sz="1400">
            <a:solidFill>
              <a:schemeClr val="bg1"/>
            </a:solidFill>
            <a:effectLst/>
            <a:latin typeface="+mn-lt"/>
            <a:ea typeface="+mn-ea"/>
            <a:cs typeface="+mn-cs"/>
          </a:endParaRPr>
        </a:p>
        <a:p>
          <a:r>
            <a:rPr lang="en-US" sz="1600" b="1">
              <a:solidFill>
                <a:schemeClr val="bg1"/>
              </a:solidFill>
              <a:effectLst/>
              <a:latin typeface="+mn-lt"/>
              <a:ea typeface="+mn-ea"/>
              <a:cs typeface="+mn-cs"/>
            </a:rPr>
            <a:t>Sales and Profits</a:t>
          </a:r>
        </a:p>
        <a:p>
          <a:endParaRPr lang="en-US" sz="1600" b="1">
            <a:solidFill>
              <a:schemeClr val="bg1"/>
            </a:solidFill>
            <a:effectLst/>
            <a:latin typeface="+mn-lt"/>
            <a:ea typeface="+mn-ea"/>
            <a:cs typeface="+mn-cs"/>
          </a:endParaRPr>
        </a:p>
        <a:p>
          <a:pPr lvl="0"/>
          <a:r>
            <a:rPr lang="en-US" sz="1400">
              <a:solidFill>
                <a:schemeClr val="bg1"/>
              </a:solidFill>
              <a:effectLst/>
              <a:latin typeface="+mn-lt"/>
              <a:ea typeface="+mn-ea"/>
              <a:cs typeface="+mn-cs"/>
            </a:rPr>
            <a:t>-What are the highest  states by Sales and profits ?</a:t>
          </a:r>
        </a:p>
        <a:p>
          <a:pPr lvl="0"/>
          <a:r>
            <a:rPr lang="en-US" sz="1400">
              <a:solidFill>
                <a:schemeClr val="bg1"/>
              </a:solidFill>
              <a:effectLst/>
              <a:latin typeface="+mn-lt"/>
              <a:ea typeface="+mn-ea"/>
              <a:cs typeface="+mn-cs"/>
            </a:rPr>
            <a:t>-What are sales and profit volume for each quarter? and what is the reason of loss? </a:t>
          </a:r>
        </a:p>
        <a:p>
          <a:pPr lvl="0"/>
          <a:r>
            <a:rPr lang="en-US" sz="1400">
              <a:solidFill>
                <a:schemeClr val="bg1"/>
              </a:solidFill>
              <a:effectLst/>
              <a:latin typeface="+mn-lt"/>
              <a:ea typeface="+mn-ea"/>
              <a:cs typeface="+mn-cs"/>
            </a:rPr>
            <a:t>-Who is the top sales representatives with the highest sales record ? </a:t>
          </a:r>
        </a:p>
        <a:p>
          <a:endParaRPr lang="en-US" sz="1400">
            <a:solidFill>
              <a:schemeClr val="bg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4</xdr:row>
      <xdr:rowOff>160020</xdr:rowOff>
    </xdr:from>
    <xdr:to>
      <xdr:col>3</xdr:col>
      <xdr:colOff>15240</xdr:colOff>
      <xdr:row>10</xdr:row>
      <xdr:rowOff>76200</xdr:rowOff>
    </xdr:to>
    <xdr:sp macro="" textlink="'Calculation Sheet'!A24">
      <xdr:nvSpPr>
        <xdr:cNvPr id="5" name="Rectangle: Rounded Corners 4">
          <a:extLst>
            <a:ext uri="{FF2B5EF4-FFF2-40B4-BE49-F238E27FC236}">
              <a16:creationId xmlns:a16="http://schemas.microsoft.com/office/drawing/2014/main" id="{3BF72A62-B7CE-4DC2-AAB0-1DFCE073350A}"/>
            </a:ext>
          </a:extLst>
        </xdr:cNvPr>
        <xdr:cNvSpPr/>
      </xdr:nvSpPr>
      <xdr:spPr>
        <a:xfrm>
          <a:off x="182880" y="891540"/>
          <a:ext cx="1638300" cy="101346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87C8F175-7E29-4B38-B2C4-0BD0910BADD5}" type="TxLink">
            <a:rPr lang="en-US" sz="1400" b="1" i="0" u="none" strike="noStrike">
              <a:solidFill>
                <a:schemeClr val="bg1"/>
              </a:solidFill>
              <a:latin typeface="Arial"/>
              <a:cs typeface="Arial"/>
            </a:rPr>
            <a:pPr algn="ctr"/>
            <a:t>111</a:t>
          </a:fld>
          <a:endParaRPr lang="ar-EG" sz="1400" b="1">
            <a:solidFill>
              <a:schemeClr val="bg1"/>
            </a:solidFill>
          </a:endParaRPr>
        </a:p>
      </xdr:txBody>
    </xdr:sp>
    <xdr:clientData/>
  </xdr:twoCellAnchor>
  <xdr:twoCellAnchor>
    <xdr:from>
      <xdr:col>7</xdr:col>
      <xdr:colOff>167640</xdr:colOff>
      <xdr:row>0</xdr:row>
      <xdr:rowOff>114300</xdr:rowOff>
    </xdr:from>
    <xdr:to>
      <xdr:col>9</xdr:col>
      <xdr:colOff>525780</xdr:colOff>
      <xdr:row>3</xdr:row>
      <xdr:rowOff>167640</xdr:rowOff>
    </xdr:to>
    <xdr:sp macro="" textlink="">
      <xdr:nvSpPr>
        <xdr:cNvPr id="8" name="Rectangle: Rounded Corners 7">
          <a:extLst>
            <a:ext uri="{FF2B5EF4-FFF2-40B4-BE49-F238E27FC236}">
              <a16:creationId xmlns:a16="http://schemas.microsoft.com/office/drawing/2014/main" id="{B981F2A3-B883-42CE-AD0D-D2FD5ED0F1C7}"/>
            </a:ext>
          </a:extLst>
        </xdr:cNvPr>
        <xdr:cNvSpPr/>
      </xdr:nvSpPr>
      <xdr:spPr>
        <a:xfrm>
          <a:off x="4381500" y="114300"/>
          <a:ext cx="1562100" cy="601980"/>
        </a:xfrm>
        <a:prstGeom prst="roundRect">
          <a:avLst/>
        </a:prstGeom>
        <a:solidFill>
          <a:srgbClr val="16375E"/>
        </a:solidFill>
        <a:effectLst>
          <a:glow rad="101600">
            <a:schemeClr val="bg1">
              <a:alpha val="60000"/>
            </a:schemeClr>
          </a:glow>
          <a:outerShdw blurRad="50800" dist="38100" dir="13500000" algn="br" rotWithShape="0">
            <a:prstClr val="black">
              <a:alpha val="40000"/>
            </a:prstClr>
          </a:outerShdw>
        </a:effectLst>
        <a:scene3d>
          <a:camera prst="orthographicFront"/>
          <a:lightRig rig="threePt" dir="t"/>
        </a:scene3d>
        <a:sp3d>
          <a:bevelB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Customers</a:t>
          </a:r>
          <a:endParaRPr lang="ar-EG" sz="1600" b="1"/>
        </a:p>
      </xdr:txBody>
    </xdr:sp>
    <xdr:clientData/>
  </xdr:twoCellAnchor>
  <xdr:twoCellAnchor>
    <xdr:from>
      <xdr:col>0</xdr:col>
      <xdr:colOff>342900</xdr:colOff>
      <xdr:row>5</xdr:row>
      <xdr:rowOff>175260</xdr:rowOff>
    </xdr:from>
    <xdr:to>
      <xdr:col>2</xdr:col>
      <xdr:colOff>373380</xdr:colOff>
      <xdr:row>7</xdr:row>
      <xdr:rowOff>175260</xdr:rowOff>
    </xdr:to>
    <xdr:sp macro="" textlink="">
      <xdr:nvSpPr>
        <xdr:cNvPr id="12" name="TextBox 11">
          <a:extLst>
            <a:ext uri="{FF2B5EF4-FFF2-40B4-BE49-F238E27FC236}">
              <a16:creationId xmlns:a16="http://schemas.microsoft.com/office/drawing/2014/main" id="{19A1B4FB-5C0C-46BF-99A5-24C0275164D0}"/>
            </a:ext>
          </a:extLst>
        </xdr:cNvPr>
        <xdr:cNvSpPr txBox="1"/>
      </xdr:nvSpPr>
      <xdr:spPr>
        <a:xfrm>
          <a:off x="342900" y="1089660"/>
          <a:ext cx="1234440" cy="365760"/>
        </a:xfrm>
        <a:prstGeom prst="rect">
          <a:avLst/>
        </a:prstGeom>
        <a:solidFill>
          <a:srgbClr val="1C3C6A"/>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400" b="1">
              <a:solidFill>
                <a:schemeClr val="bg1"/>
              </a:solidFill>
              <a:latin typeface="Arial" panose="020B0604020202020204" pitchFamily="34" charset="0"/>
              <a:cs typeface="Arial" panose="020B0604020202020204" pitchFamily="34" charset="0"/>
            </a:rPr>
            <a:t>Customers</a:t>
          </a:r>
          <a:endParaRPr lang="ar-EG"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114300</xdr:colOff>
      <xdr:row>18</xdr:row>
      <xdr:rowOff>60960</xdr:rowOff>
    </xdr:from>
    <xdr:to>
      <xdr:col>3</xdr:col>
      <xdr:colOff>0</xdr:colOff>
      <xdr:row>24</xdr:row>
      <xdr:rowOff>60960</xdr:rowOff>
    </xdr:to>
    <xdr:sp macro="" textlink="'Calculation Sheet'!E29">
      <xdr:nvSpPr>
        <xdr:cNvPr id="14" name="Rectangle: Rounded Corners 13">
          <a:extLst>
            <a:ext uri="{FF2B5EF4-FFF2-40B4-BE49-F238E27FC236}">
              <a16:creationId xmlns:a16="http://schemas.microsoft.com/office/drawing/2014/main" id="{F9956C2B-3255-4AE7-90C3-6E00825BCB4F}"/>
            </a:ext>
          </a:extLst>
        </xdr:cNvPr>
        <xdr:cNvSpPr/>
      </xdr:nvSpPr>
      <xdr:spPr>
        <a:xfrm>
          <a:off x="114300" y="3352800"/>
          <a:ext cx="1691640" cy="10972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0A52F7B5-5033-42C1-84D2-008A9E089EE6}" type="TxLink">
            <a:rPr lang="en-US" sz="1400" b="1" i="0" u="none" strike="noStrike">
              <a:solidFill>
                <a:schemeClr val="bg1"/>
              </a:solidFill>
              <a:latin typeface="Calibri"/>
              <a:cs typeface="Calibri"/>
            </a:rPr>
            <a:pPr algn="ctr"/>
            <a:t>2,954</a:t>
          </a:fld>
          <a:endParaRPr lang="ar-EG" sz="1400" b="1">
            <a:solidFill>
              <a:schemeClr val="bg1"/>
            </a:solidFill>
          </a:endParaRPr>
        </a:p>
      </xdr:txBody>
    </xdr:sp>
    <xdr:clientData/>
  </xdr:twoCellAnchor>
  <xdr:twoCellAnchor>
    <xdr:from>
      <xdr:col>0</xdr:col>
      <xdr:colOff>167640</xdr:colOff>
      <xdr:row>11</xdr:row>
      <xdr:rowOff>91440</xdr:rowOff>
    </xdr:from>
    <xdr:to>
      <xdr:col>3</xdr:col>
      <xdr:colOff>15240</xdr:colOff>
      <xdr:row>17</xdr:row>
      <xdr:rowOff>0</xdr:rowOff>
    </xdr:to>
    <xdr:sp macro="" textlink="'Calculation Sheet'!E9">
      <xdr:nvSpPr>
        <xdr:cNvPr id="15" name="Rectangle: Rounded Corners 14">
          <a:extLst>
            <a:ext uri="{FF2B5EF4-FFF2-40B4-BE49-F238E27FC236}">
              <a16:creationId xmlns:a16="http://schemas.microsoft.com/office/drawing/2014/main" id="{EA1334D7-04C9-4FEB-B902-A5591A75D160}"/>
            </a:ext>
          </a:extLst>
        </xdr:cNvPr>
        <xdr:cNvSpPr/>
      </xdr:nvSpPr>
      <xdr:spPr>
        <a:xfrm>
          <a:off x="167640" y="2103120"/>
          <a:ext cx="1653540" cy="100584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738D52D5-8C37-465B-A29D-6B3AD632C36D}" type="TxLink">
            <a:rPr lang="en-US" sz="1400" b="1" i="0" u="none" strike="noStrike">
              <a:solidFill>
                <a:schemeClr val="bg1"/>
              </a:solidFill>
              <a:latin typeface="Calibri"/>
              <a:cs typeface="Calibri"/>
            </a:rPr>
            <a:pPr algn="ctr"/>
            <a:t>6,090</a:t>
          </a:fld>
          <a:endParaRPr lang="ar-EG" sz="1400" b="1">
            <a:solidFill>
              <a:schemeClr val="bg1"/>
            </a:solidFill>
          </a:endParaRPr>
        </a:p>
      </xdr:txBody>
    </xdr:sp>
    <xdr:clientData/>
  </xdr:twoCellAnchor>
  <xdr:twoCellAnchor>
    <xdr:from>
      <xdr:col>0</xdr:col>
      <xdr:colOff>121920</xdr:colOff>
      <xdr:row>25</xdr:row>
      <xdr:rowOff>114300</xdr:rowOff>
    </xdr:from>
    <xdr:to>
      <xdr:col>3</xdr:col>
      <xdr:colOff>38100</xdr:colOff>
      <xdr:row>31</xdr:row>
      <xdr:rowOff>53340</xdr:rowOff>
    </xdr:to>
    <xdr:sp macro="" textlink="'Calculation Sheet'!A19">
      <xdr:nvSpPr>
        <xdr:cNvPr id="16" name="Rectangle: Rounded Corners 15">
          <a:extLst>
            <a:ext uri="{FF2B5EF4-FFF2-40B4-BE49-F238E27FC236}">
              <a16:creationId xmlns:a16="http://schemas.microsoft.com/office/drawing/2014/main" id="{C7C80AFC-79EB-41BA-BBBA-866024508B66}"/>
            </a:ext>
          </a:extLst>
        </xdr:cNvPr>
        <xdr:cNvSpPr/>
      </xdr:nvSpPr>
      <xdr:spPr>
        <a:xfrm>
          <a:off x="121920" y="4686300"/>
          <a:ext cx="1722120" cy="103632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6F61287F-BBCE-4DAA-AD61-3256E9870265}" type="TxLink">
            <a:rPr lang="en-US" sz="1400" b="1" i="0" u="none" strike="noStrike">
              <a:solidFill>
                <a:schemeClr val="bg1"/>
              </a:solidFill>
              <a:latin typeface="Arial"/>
              <a:cs typeface="Arial"/>
            </a:rPr>
            <a:pPr algn="ctr"/>
            <a:t>24</a:t>
          </a:fld>
          <a:endParaRPr lang="ar-EG" sz="1400" b="1">
            <a:solidFill>
              <a:schemeClr val="bg1"/>
            </a:solidFill>
          </a:endParaRPr>
        </a:p>
      </xdr:txBody>
    </xdr:sp>
    <xdr:clientData/>
  </xdr:twoCellAnchor>
  <xdr:twoCellAnchor>
    <xdr:from>
      <xdr:col>0</xdr:col>
      <xdr:colOff>426720</xdr:colOff>
      <xdr:row>11</xdr:row>
      <xdr:rowOff>152400</xdr:rowOff>
    </xdr:from>
    <xdr:to>
      <xdr:col>2</xdr:col>
      <xdr:colOff>320040</xdr:colOff>
      <xdr:row>14</xdr:row>
      <xdr:rowOff>0</xdr:rowOff>
    </xdr:to>
    <xdr:sp macro="" textlink="">
      <xdr:nvSpPr>
        <xdr:cNvPr id="19" name="TextBox 18">
          <a:extLst>
            <a:ext uri="{FF2B5EF4-FFF2-40B4-BE49-F238E27FC236}">
              <a16:creationId xmlns:a16="http://schemas.microsoft.com/office/drawing/2014/main" id="{24CC12B0-4590-48AA-A8EF-9165D9213BEA}"/>
            </a:ext>
          </a:extLst>
        </xdr:cNvPr>
        <xdr:cNvSpPr txBox="1"/>
      </xdr:nvSpPr>
      <xdr:spPr>
        <a:xfrm>
          <a:off x="426720" y="2164080"/>
          <a:ext cx="1097280" cy="396240"/>
        </a:xfrm>
        <a:prstGeom prst="rect">
          <a:avLst/>
        </a:prstGeom>
        <a:solidFill>
          <a:srgbClr val="1C3C6A"/>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chemeClr val="bg1"/>
              </a:solidFill>
              <a:latin typeface="Arial" panose="020B0604020202020204" pitchFamily="34" charset="0"/>
              <a:cs typeface="Arial" panose="020B0604020202020204" pitchFamily="34" charset="0"/>
            </a:rPr>
            <a:t>Net</a:t>
          </a:r>
          <a:r>
            <a:rPr lang="en-US" sz="1400" b="1" baseline="0">
              <a:solidFill>
                <a:schemeClr val="bg1"/>
              </a:solidFill>
              <a:latin typeface="Arial" panose="020B0604020202020204" pitchFamily="34" charset="0"/>
              <a:cs typeface="Arial" panose="020B0604020202020204" pitchFamily="34" charset="0"/>
            </a:rPr>
            <a:t> </a:t>
          </a:r>
          <a:r>
            <a:rPr lang="en-US" sz="1400" b="1">
              <a:solidFill>
                <a:schemeClr val="bg1"/>
              </a:solidFill>
              <a:latin typeface="Arial" panose="020B0604020202020204" pitchFamily="34" charset="0"/>
              <a:cs typeface="Arial" panose="020B0604020202020204" pitchFamily="34" charset="0"/>
            </a:rPr>
            <a:t>Sales</a:t>
          </a:r>
          <a:endParaRPr lang="ar-EG"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403860</xdr:colOff>
      <xdr:row>19</xdr:row>
      <xdr:rowOff>114300</xdr:rowOff>
    </xdr:from>
    <xdr:to>
      <xdr:col>2</xdr:col>
      <xdr:colOff>388620</xdr:colOff>
      <xdr:row>21</xdr:row>
      <xdr:rowOff>91440</xdr:rowOff>
    </xdr:to>
    <xdr:sp macro="" textlink="">
      <xdr:nvSpPr>
        <xdr:cNvPr id="21" name="TextBox 20">
          <a:extLst>
            <a:ext uri="{FF2B5EF4-FFF2-40B4-BE49-F238E27FC236}">
              <a16:creationId xmlns:a16="http://schemas.microsoft.com/office/drawing/2014/main" id="{87E2776C-6493-48FB-95E4-CB6E204F0904}"/>
            </a:ext>
          </a:extLst>
        </xdr:cNvPr>
        <xdr:cNvSpPr txBox="1"/>
      </xdr:nvSpPr>
      <xdr:spPr>
        <a:xfrm>
          <a:off x="403860" y="3589020"/>
          <a:ext cx="1188720" cy="342900"/>
        </a:xfrm>
        <a:prstGeom prst="rect">
          <a:avLst/>
        </a:prstGeom>
        <a:solidFill>
          <a:srgbClr val="1C3C6A"/>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chemeClr val="bg1"/>
              </a:solidFill>
              <a:latin typeface="Arial" panose="020B0604020202020204" pitchFamily="34" charset="0"/>
              <a:cs typeface="Arial" panose="020B0604020202020204" pitchFamily="34" charset="0"/>
            </a:rPr>
            <a:t> NET</a:t>
          </a:r>
          <a:r>
            <a:rPr lang="en-US" sz="1400" b="1" baseline="0">
              <a:solidFill>
                <a:schemeClr val="bg1"/>
              </a:solidFill>
              <a:latin typeface="Arial" panose="020B0604020202020204" pitchFamily="34" charset="0"/>
              <a:cs typeface="Arial" panose="020B0604020202020204" pitchFamily="34" charset="0"/>
            </a:rPr>
            <a:t> </a:t>
          </a:r>
          <a:r>
            <a:rPr lang="en-US" sz="1400" b="1">
              <a:solidFill>
                <a:schemeClr val="bg1"/>
              </a:solidFill>
              <a:latin typeface="Arial" panose="020B0604020202020204" pitchFamily="34" charset="0"/>
              <a:cs typeface="Arial" panose="020B0604020202020204" pitchFamily="34" charset="0"/>
            </a:rPr>
            <a:t>Profit</a:t>
          </a:r>
          <a:endParaRPr lang="ar-EG"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342900</xdr:colOff>
      <xdr:row>26</xdr:row>
      <xdr:rowOff>45720</xdr:rowOff>
    </xdr:from>
    <xdr:to>
      <xdr:col>2</xdr:col>
      <xdr:colOff>381000</xdr:colOff>
      <xdr:row>28</xdr:row>
      <xdr:rowOff>76200</xdr:rowOff>
    </xdr:to>
    <xdr:sp macro="" textlink="">
      <xdr:nvSpPr>
        <xdr:cNvPr id="22" name="TextBox 21">
          <a:extLst>
            <a:ext uri="{FF2B5EF4-FFF2-40B4-BE49-F238E27FC236}">
              <a16:creationId xmlns:a16="http://schemas.microsoft.com/office/drawing/2014/main" id="{32820B76-7AEA-4256-9198-D11BFA4B5C78}"/>
            </a:ext>
          </a:extLst>
        </xdr:cNvPr>
        <xdr:cNvSpPr txBox="1"/>
      </xdr:nvSpPr>
      <xdr:spPr>
        <a:xfrm>
          <a:off x="342900" y="4800600"/>
          <a:ext cx="1242060" cy="396240"/>
        </a:xfrm>
        <a:prstGeom prst="rect">
          <a:avLst/>
        </a:prstGeom>
        <a:solidFill>
          <a:srgbClr val="1C3C6A"/>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chemeClr val="bg1"/>
              </a:solidFill>
              <a:latin typeface="Arial" panose="020B0604020202020204" pitchFamily="34" charset="0"/>
              <a:cs typeface="Arial" panose="020B0604020202020204" pitchFamily="34" charset="0"/>
            </a:rPr>
            <a:t>Total Orders</a:t>
          </a:r>
          <a:endParaRPr lang="ar-EG"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354330</xdr:colOff>
      <xdr:row>20</xdr:row>
      <xdr:rowOff>83820</xdr:rowOff>
    </xdr:from>
    <xdr:to>
      <xdr:col>8</xdr:col>
      <xdr:colOff>586740</xdr:colOff>
      <xdr:row>33</xdr:row>
      <xdr:rowOff>121920</xdr:rowOff>
    </xdr:to>
    <xdr:graphicFrame macro="">
      <xdr:nvGraphicFramePr>
        <xdr:cNvPr id="23" name="Chart 5">
          <a:extLst>
            <a:ext uri="{FF2B5EF4-FFF2-40B4-BE49-F238E27FC236}">
              <a16:creationId xmlns:a16="http://schemas.microsoft.com/office/drawing/2014/main" id="{F2131E94-A6CF-458B-978A-000E0FE3E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5</xdr:row>
      <xdr:rowOff>60960</xdr:rowOff>
    </xdr:from>
    <xdr:to>
      <xdr:col>12</xdr:col>
      <xdr:colOff>0</xdr:colOff>
      <xdr:row>19</xdr:row>
      <xdr:rowOff>7620</xdr:rowOff>
    </xdr:to>
    <xdr:graphicFrame macro="">
      <xdr:nvGraphicFramePr>
        <xdr:cNvPr id="28" name="Chart 9">
          <a:extLst>
            <a:ext uri="{FF2B5EF4-FFF2-40B4-BE49-F238E27FC236}">
              <a16:creationId xmlns:a16="http://schemas.microsoft.com/office/drawing/2014/main" id="{013953D5-F457-44D9-AB86-0782734BB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198120</xdr:colOff>
      <xdr:row>20</xdr:row>
      <xdr:rowOff>38100</xdr:rowOff>
    </xdr:from>
    <xdr:to>
      <xdr:col>22</xdr:col>
      <xdr:colOff>594360</xdr:colOff>
      <xdr:row>33</xdr:row>
      <xdr:rowOff>137160</xdr:rowOff>
    </xdr:to>
    <xdr:graphicFrame macro="">
      <xdr:nvGraphicFramePr>
        <xdr:cNvPr id="18" name="Chart 17">
          <a:extLst>
            <a:ext uri="{FF2B5EF4-FFF2-40B4-BE49-F238E27FC236}">
              <a16:creationId xmlns:a16="http://schemas.microsoft.com/office/drawing/2014/main" id="{7B2B114D-0A7E-4636-BFD1-E9B0638F2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243840</xdr:colOff>
      <xdr:row>5</xdr:row>
      <xdr:rowOff>15240</xdr:rowOff>
    </xdr:from>
    <xdr:to>
      <xdr:col>20</xdr:col>
      <xdr:colOff>518160</xdr:colOff>
      <xdr:row>19</xdr:row>
      <xdr:rowOff>7620</xdr:rowOff>
    </xdr:to>
    <xdr:graphicFrame macro="">
      <xdr:nvGraphicFramePr>
        <xdr:cNvPr id="25" name="Chart 24">
          <a:extLst>
            <a:ext uri="{FF2B5EF4-FFF2-40B4-BE49-F238E27FC236}">
              <a16:creationId xmlns:a16="http://schemas.microsoft.com/office/drawing/2014/main" id="{151C18F0-3A59-4ACC-AD57-257B36535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0</xdr:row>
      <xdr:rowOff>121920</xdr:rowOff>
    </xdr:from>
    <xdr:to>
      <xdr:col>7</xdr:col>
      <xdr:colOff>22860</xdr:colOff>
      <xdr:row>4</xdr:row>
      <xdr:rowOff>0</xdr:rowOff>
    </xdr:to>
    <xdr:sp macro="" textlink="">
      <xdr:nvSpPr>
        <xdr:cNvPr id="24" name="Rectangle: Rounded Corners 23">
          <a:extLst>
            <a:ext uri="{FF2B5EF4-FFF2-40B4-BE49-F238E27FC236}">
              <a16:creationId xmlns:a16="http://schemas.microsoft.com/office/drawing/2014/main" id="{B86356EE-8B8F-40A7-856B-B493A58F055F}"/>
            </a:ext>
          </a:extLst>
        </xdr:cNvPr>
        <xdr:cNvSpPr/>
      </xdr:nvSpPr>
      <xdr:spPr>
        <a:xfrm>
          <a:off x="114300" y="121920"/>
          <a:ext cx="4122420" cy="609600"/>
        </a:xfrm>
        <a:prstGeom prst="roundRect">
          <a:avLst/>
        </a:prstGeom>
        <a:solidFill>
          <a:srgbClr val="1C3C6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2800" b="1" i="1"/>
            <a:t>Commerce</a:t>
          </a:r>
          <a:r>
            <a:rPr lang="en-US" sz="2800" b="1" i="1" baseline="0"/>
            <a:t> Dashboard</a:t>
          </a:r>
          <a:endParaRPr lang="ar-EG" sz="2800" b="1" i="1"/>
        </a:p>
      </xdr:txBody>
    </xdr:sp>
    <xdr:clientData/>
  </xdr:twoCellAnchor>
  <xdr:twoCellAnchor editAs="oneCell">
    <xdr:from>
      <xdr:col>19</xdr:col>
      <xdr:colOff>53340</xdr:colOff>
      <xdr:row>0</xdr:row>
      <xdr:rowOff>83820</xdr:rowOff>
    </xdr:from>
    <xdr:to>
      <xdr:col>23</xdr:col>
      <xdr:colOff>525780</xdr:colOff>
      <xdr:row>4</xdr:row>
      <xdr:rowOff>53340</xdr:rowOff>
    </xdr:to>
    <mc:AlternateContent xmlns:mc="http://schemas.openxmlformats.org/markup-compatibility/2006" xmlns:a14="http://schemas.microsoft.com/office/drawing/2010/main">
      <mc:Choice Requires="a14">
        <xdr:graphicFrame macro="">
          <xdr:nvGraphicFramePr>
            <xdr:cNvPr id="20" name="Segment">
              <a:extLst>
                <a:ext uri="{FF2B5EF4-FFF2-40B4-BE49-F238E27FC236}">
                  <a16:creationId xmlns:a16="http://schemas.microsoft.com/office/drawing/2014/main" id="{30A146A7-3BF4-4375-88B7-6D85449660D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490960" y="83820"/>
              <a:ext cx="2880360"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91440</xdr:colOff>
      <xdr:row>0</xdr:row>
      <xdr:rowOff>106680</xdr:rowOff>
    </xdr:from>
    <xdr:to>
      <xdr:col>12</xdr:col>
      <xdr:colOff>426720</xdr:colOff>
      <xdr:row>3</xdr:row>
      <xdr:rowOff>160020</xdr:rowOff>
    </xdr:to>
    <xdr:sp macro="" textlink="">
      <xdr:nvSpPr>
        <xdr:cNvPr id="27" name="Rectangle: Rounded Corners 26">
          <a:hlinkClick xmlns:r="http://schemas.openxmlformats.org/officeDocument/2006/relationships" r:id="rId5"/>
          <a:extLst>
            <a:ext uri="{FF2B5EF4-FFF2-40B4-BE49-F238E27FC236}">
              <a16:creationId xmlns:a16="http://schemas.microsoft.com/office/drawing/2014/main" id="{3B020F84-FAF0-46CD-88A8-BFA851034C2A}"/>
            </a:ext>
          </a:extLst>
        </xdr:cNvPr>
        <xdr:cNvSpPr/>
      </xdr:nvSpPr>
      <xdr:spPr>
        <a:xfrm>
          <a:off x="6111240" y="106680"/>
          <a:ext cx="153924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Products</a:t>
          </a:r>
          <a:endParaRPr lang="ar-EG" sz="1600" b="1"/>
        </a:p>
      </xdr:txBody>
    </xdr:sp>
    <xdr:clientData/>
  </xdr:twoCellAnchor>
  <xdr:twoCellAnchor>
    <xdr:from>
      <xdr:col>16</xdr:col>
      <xdr:colOff>38100</xdr:colOff>
      <xdr:row>0</xdr:row>
      <xdr:rowOff>91440</xdr:rowOff>
    </xdr:from>
    <xdr:to>
      <xdr:col>18</xdr:col>
      <xdr:colOff>510540</xdr:colOff>
      <xdr:row>3</xdr:row>
      <xdr:rowOff>144780</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7B685210-4AC8-4F7F-94D6-CD4C5CD6B7E7}"/>
            </a:ext>
          </a:extLst>
        </xdr:cNvPr>
        <xdr:cNvSpPr/>
      </xdr:nvSpPr>
      <xdr:spPr>
        <a:xfrm>
          <a:off x="9669780" y="91440"/>
          <a:ext cx="167640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Orders&amp;Shipping</a:t>
          </a:r>
          <a:endParaRPr lang="ar-EG" sz="1600" b="1"/>
        </a:p>
      </xdr:txBody>
    </xdr:sp>
    <xdr:clientData/>
  </xdr:twoCellAnchor>
  <xdr:twoCellAnchor>
    <xdr:from>
      <xdr:col>12</xdr:col>
      <xdr:colOff>594360</xdr:colOff>
      <xdr:row>0</xdr:row>
      <xdr:rowOff>99060</xdr:rowOff>
    </xdr:from>
    <xdr:to>
      <xdr:col>15</xdr:col>
      <xdr:colOff>464820</xdr:colOff>
      <xdr:row>3</xdr:row>
      <xdr:rowOff>152400</xdr:rowOff>
    </xdr:to>
    <xdr:sp macro="" textlink="">
      <xdr:nvSpPr>
        <xdr:cNvPr id="30" name="Rectangle: Rounded Corners 29">
          <a:hlinkClick xmlns:r="http://schemas.openxmlformats.org/officeDocument/2006/relationships" r:id="rId7"/>
          <a:extLst>
            <a:ext uri="{FF2B5EF4-FFF2-40B4-BE49-F238E27FC236}">
              <a16:creationId xmlns:a16="http://schemas.microsoft.com/office/drawing/2014/main" id="{FB4B8299-7E99-450C-9ACA-DAFF1E35AA45}"/>
            </a:ext>
          </a:extLst>
        </xdr:cNvPr>
        <xdr:cNvSpPr/>
      </xdr:nvSpPr>
      <xdr:spPr>
        <a:xfrm>
          <a:off x="7818120" y="99060"/>
          <a:ext cx="167640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Sales&amp;Profits</a:t>
          </a:r>
          <a:endParaRPr lang="ar-EG" sz="1600" b="1"/>
        </a:p>
      </xdr:txBody>
    </xdr:sp>
    <xdr:clientData/>
  </xdr:twoCellAnchor>
  <xdr:twoCellAnchor>
    <xdr:from>
      <xdr:col>9</xdr:col>
      <xdr:colOff>236220</xdr:colOff>
      <xdr:row>20</xdr:row>
      <xdr:rowOff>45720</xdr:rowOff>
    </xdr:from>
    <xdr:to>
      <xdr:col>12</xdr:col>
      <xdr:colOff>563880</xdr:colOff>
      <xdr:row>33</xdr:row>
      <xdr:rowOff>121920</xdr:rowOff>
    </xdr:to>
    <xdr:graphicFrame macro="">
      <xdr:nvGraphicFramePr>
        <xdr:cNvPr id="33" name="Chart 32">
          <a:extLst>
            <a:ext uri="{FF2B5EF4-FFF2-40B4-BE49-F238E27FC236}">
              <a16:creationId xmlns:a16="http://schemas.microsoft.com/office/drawing/2014/main" id="{4D8719BF-A87E-4FBE-9A82-01B89E877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121920</xdr:colOff>
      <xdr:row>4</xdr:row>
      <xdr:rowOff>175260</xdr:rowOff>
    </xdr:from>
    <xdr:to>
      <xdr:col>23</xdr:col>
      <xdr:colOff>434340</xdr:colOff>
      <xdr:row>11</xdr:row>
      <xdr:rowOff>83820</xdr:rowOff>
    </xdr:to>
    <mc:AlternateContent xmlns:mc="http://schemas.openxmlformats.org/markup-compatibility/2006" xmlns:a14="http://schemas.microsoft.com/office/drawing/2010/main">
      <mc:Choice Requires="a14">
        <xdr:graphicFrame macro="">
          <xdr:nvGraphicFramePr>
            <xdr:cNvPr id="34" name="Order Date  2">
              <a:extLst>
                <a:ext uri="{FF2B5EF4-FFF2-40B4-BE49-F238E27FC236}">
                  <a16:creationId xmlns:a16="http://schemas.microsoft.com/office/drawing/2014/main" id="{AB441582-A534-42B5-B165-86CD7C0F296B}"/>
                </a:ext>
              </a:extLst>
            </xdr:cNvPr>
            <xdr:cNvGraphicFramePr/>
          </xdr:nvGraphicFramePr>
          <xdr:xfrm>
            <a:off x="0" y="0"/>
            <a:ext cx="0" cy="0"/>
          </xdr:xfrm>
          <a:graphic>
            <a:graphicData uri="http://schemas.microsoft.com/office/drawing/2010/slicer">
              <sle:slicer xmlns:sle="http://schemas.microsoft.com/office/drawing/2010/slicer" name="Order Date  2"/>
            </a:graphicData>
          </a:graphic>
        </xdr:graphicFrame>
      </mc:Choice>
      <mc:Fallback xmlns="">
        <xdr:sp macro="" textlink="">
          <xdr:nvSpPr>
            <xdr:cNvPr id="0" name=""/>
            <xdr:cNvSpPr>
              <a:spLocks noTextEdit="1"/>
            </xdr:cNvSpPr>
          </xdr:nvSpPr>
          <xdr:spPr>
            <a:xfrm>
              <a:off x="12763500" y="906780"/>
              <a:ext cx="15163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182880</xdr:colOff>
      <xdr:row>11</xdr:row>
      <xdr:rowOff>129540</xdr:rowOff>
    </xdr:from>
    <xdr:to>
      <xdr:col>23</xdr:col>
      <xdr:colOff>297180</xdr:colOff>
      <xdr:row>19</xdr:row>
      <xdr:rowOff>83820</xdr:rowOff>
    </xdr:to>
    <mc:AlternateContent xmlns:mc="http://schemas.openxmlformats.org/markup-compatibility/2006" xmlns:a14="http://schemas.microsoft.com/office/drawing/2010/main">
      <mc:Choice Requires="a14">
        <xdr:graphicFrame macro="">
          <xdr:nvGraphicFramePr>
            <xdr:cNvPr id="26" name="Order Date (Quarter) 5">
              <a:extLst>
                <a:ext uri="{FF2B5EF4-FFF2-40B4-BE49-F238E27FC236}">
                  <a16:creationId xmlns:a16="http://schemas.microsoft.com/office/drawing/2014/main" id="{DE4C5607-E875-4018-A786-2224C4DE4BED}"/>
                </a:ext>
              </a:extLst>
            </xdr:cNvPr>
            <xdr:cNvGraphicFramePr/>
          </xdr:nvGraphicFramePr>
          <xdr:xfrm>
            <a:off x="0" y="0"/>
            <a:ext cx="0" cy="0"/>
          </xdr:xfrm>
          <a:graphic>
            <a:graphicData uri="http://schemas.microsoft.com/office/drawing/2010/slicer">
              <sle:slicer xmlns:sle="http://schemas.microsoft.com/office/drawing/2010/slicer" name="Order Date (Quarter) 5"/>
            </a:graphicData>
          </a:graphic>
        </xdr:graphicFrame>
      </mc:Choice>
      <mc:Fallback xmlns="">
        <xdr:sp macro="" textlink="">
          <xdr:nvSpPr>
            <xdr:cNvPr id="0" name=""/>
            <xdr:cNvSpPr>
              <a:spLocks noTextEdit="1"/>
            </xdr:cNvSpPr>
          </xdr:nvSpPr>
          <xdr:spPr>
            <a:xfrm>
              <a:off x="12824460" y="2141220"/>
              <a:ext cx="131826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99060</xdr:colOff>
      <xdr:row>13</xdr:row>
      <xdr:rowOff>0</xdr:rowOff>
    </xdr:from>
    <xdr:to>
      <xdr:col>2</xdr:col>
      <xdr:colOff>548640</xdr:colOff>
      <xdr:row>18</xdr:row>
      <xdr:rowOff>129540</xdr:rowOff>
    </xdr:to>
    <xdr:sp macro="" textlink="'Calculation Sheet'!A19">
      <xdr:nvSpPr>
        <xdr:cNvPr id="12" name="Rectangle: Rounded Corners 11">
          <a:extLst>
            <a:ext uri="{FF2B5EF4-FFF2-40B4-BE49-F238E27FC236}">
              <a16:creationId xmlns:a16="http://schemas.microsoft.com/office/drawing/2014/main" id="{044045D8-B4BA-4B2B-839C-DC7122C2E3D9}"/>
            </a:ext>
          </a:extLst>
        </xdr:cNvPr>
        <xdr:cNvSpPr/>
      </xdr:nvSpPr>
      <xdr:spPr>
        <a:xfrm>
          <a:off x="99060" y="2377440"/>
          <a:ext cx="1653540" cy="104394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6F61287F-BBCE-4DAA-AD61-3256E9870265}" type="TxLink">
            <a:rPr lang="en-US" sz="1400" b="1" i="0" u="none" strike="noStrike">
              <a:solidFill>
                <a:schemeClr val="bg1"/>
              </a:solidFill>
              <a:latin typeface="Arial"/>
              <a:cs typeface="Arial"/>
            </a:rPr>
            <a:pPr algn="ctr"/>
            <a:t>24</a:t>
          </a:fld>
          <a:endParaRPr lang="ar-EG" sz="1400" b="1">
            <a:solidFill>
              <a:schemeClr val="bg1"/>
            </a:solidFill>
          </a:endParaRPr>
        </a:p>
      </xdr:txBody>
    </xdr:sp>
    <xdr:clientData/>
  </xdr:twoCellAnchor>
  <xdr:twoCellAnchor>
    <xdr:from>
      <xdr:col>0</xdr:col>
      <xdr:colOff>289560</xdr:colOff>
      <xdr:row>13</xdr:row>
      <xdr:rowOff>175260</xdr:rowOff>
    </xdr:from>
    <xdr:to>
      <xdr:col>2</xdr:col>
      <xdr:colOff>327660</xdr:colOff>
      <xdr:row>16</xdr:row>
      <xdr:rowOff>22860</xdr:rowOff>
    </xdr:to>
    <xdr:sp macro="" textlink="">
      <xdr:nvSpPr>
        <xdr:cNvPr id="15" name="TextBox 14">
          <a:extLst>
            <a:ext uri="{FF2B5EF4-FFF2-40B4-BE49-F238E27FC236}">
              <a16:creationId xmlns:a16="http://schemas.microsoft.com/office/drawing/2014/main" id="{C47FCF3B-4104-48D4-800A-7D376400E8A0}"/>
            </a:ext>
          </a:extLst>
        </xdr:cNvPr>
        <xdr:cNvSpPr txBox="1"/>
      </xdr:nvSpPr>
      <xdr:spPr>
        <a:xfrm>
          <a:off x="289560" y="2552700"/>
          <a:ext cx="1242060" cy="396240"/>
        </a:xfrm>
        <a:prstGeom prst="rect">
          <a:avLst/>
        </a:prstGeom>
        <a:solidFill>
          <a:srgbClr val="1C3C6A"/>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a:solidFill>
                <a:schemeClr val="bg1"/>
              </a:solidFill>
              <a:latin typeface="Arial" panose="020B0604020202020204" pitchFamily="34" charset="0"/>
              <a:cs typeface="Arial" panose="020B0604020202020204" pitchFamily="34" charset="0"/>
            </a:rPr>
            <a:t>Total Orders</a:t>
          </a:r>
          <a:endParaRPr lang="ar-EG"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121920</xdr:colOff>
      <xdr:row>5</xdr:row>
      <xdr:rowOff>129540</xdr:rowOff>
    </xdr:from>
    <xdr:to>
      <xdr:col>2</xdr:col>
      <xdr:colOff>548640</xdr:colOff>
      <xdr:row>11</xdr:row>
      <xdr:rowOff>99060</xdr:rowOff>
    </xdr:to>
    <xdr:sp macro="" textlink="'Calculation Sheet'!A29">
      <xdr:nvSpPr>
        <xdr:cNvPr id="22" name="Rectangle: Rounded Corners 21">
          <a:extLst>
            <a:ext uri="{FF2B5EF4-FFF2-40B4-BE49-F238E27FC236}">
              <a16:creationId xmlns:a16="http://schemas.microsoft.com/office/drawing/2014/main" id="{4C0A7CFF-731D-4D7A-B84B-14BF935FEBC8}"/>
            </a:ext>
          </a:extLst>
        </xdr:cNvPr>
        <xdr:cNvSpPr/>
      </xdr:nvSpPr>
      <xdr:spPr>
        <a:xfrm>
          <a:off x="121920" y="1043940"/>
          <a:ext cx="1630680" cy="106680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092EE1F7-E87E-45C3-997A-3132D5F31012}" type="TxLink">
            <a:rPr lang="en-US" sz="1400" b="1" i="0" u="none" strike="noStrike">
              <a:solidFill>
                <a:schemeClr val="bg1"/>
              </a:solidFill>
              <a:latin typeface="Calibri"/>
              <a:cs typeface="Calibri"/>
            </a:rPr>
            <a:pPr algn="ctr"/>
            <a:t>126</a:t>
          </a:fld>
          <a:endParaRPr lang="ar-EG" sz="1400" b="1">
            <a:solidFill>
              <a:schemeClr val="bg1"/>
            </a:solidFill>
          </a:endParaRPr>
        </a:p>
      </xdr:txBody>
    </xdr:sp>
    <xdr:clientData/>
  </xdr:twoCellAnchor>
  <xdr:twoCellAnchor>
    <xdr:from>
      <xdr:col>0</xdr:col>
      <xdr:colOff>350520</xdr:colOff>
      <xdr:row>6</xdr:row>
      <xdr:rowOff>129540</xdr:rowOff>
    </xdr:from>
    <xdr:to>
      <xdr:col>2</xdr:col>
      <xdr:colOff>297180</xdr:colOff>
      <xdr:row>8</xdr:row>
      <xdr:rowOff>137160</xdr:rowOff>
    </xdr:to>
    <xdr:sp macro="" textlink="">
      <xdr:nvSpPr>
        <xdr:cNvPr id="23" name="TextBox 22">
          <a:extLst>
            <a:ext uri="{FF2B5EF4-FFF2-40B4-BE49-F238E27FC236}">
              <a16:creationId xmlns:a16="http://schemas.microsoft.com/office/drawing/2014/main" id="{68BE2355-F5BF-477C-A5AB-2E631B3D2A44}"/>
            </a:ext>
          </a:extLst>
        </xdr:cNvPr>
        <xdr:cNvSpPr txBox="1"/>
      </xdr:nvSpPr>
      <xdr:spPr>
        <a:xfrm>
          <a:off x="350520" y="1226820"/>
          <a:ext cx="11506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600" b="1">
              <a:solidFill>
                <a:schemeClr val="bg1"/>
              </a:solidFill>
            </a:rPr>
            <a:t>Quantity</a:t>
          </a:r>
          <a:endParaRPr lang="ar-EG" sz="1600" b="1">
            <a:solidFill>
              <a:schemeClr val="bg1"/>
            </a:solidFill>
          </a:endParaRPr>
        </a:p>
      </xdr:txBody>
    </xdr:sp>
    <xdr:clientData/>
  </xdr:twoCellAnchor>
  <xdr:twoCellAnchor>
    <xdr:from>
      <xdr:col>0</xdr:col>
      <xdr:colOff>0</xdr:colOff>
      <xdr:row>0</xdr:row>
      <xdr:rowOff>121920</xdr:rowOff>
    </xdr:from>
    <xdr:to>
      <xdr:col>4</xdr:col>
      <xdr:colOff>1714500</xdr:colOff>
      <xdr:row>4</xdr:row>
      <xdr:rowOff>0</xdr:rowOff>
    </xdr:to>
    <xdr:sp macro="" textlink="">
      <xdr:nvSpPr>
        <xdr:cNvPr id="24" name="Rectangle: Rounded Corners 23">
          <a:extLst>
            <a:ext uri="{FF2B5EF4-FFF2-40B4-BE49-F238E27FC236}">
              <a16:creationId xmlns:a16="http://schemas.microsoft.com/office/drawing/2014/main" id="{CF261055-2D25-4A9C-8CC2-6B6D71A1DB57}"/>
            </a:ext>
          </a:extLst>
        </xdr:cNvPr>
        <xdr:cNvSpPr/>
      </xdr:nvSpPr>
      <xdr:spPr>
        <a:xfrm>
          <a:off x="0" y="121920"/>
          <a:ext cx="4122420" cy="609600"/>
        </a:xfrm>
        <a:prstGeom prst="roundRect">
          <a:avLst/>
        </a:prstGeom>
        <a:solidFill>
          <a:srgbClr val="1C3C6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2800" b="1" i="1"/>
            <a:t>Commerce</a:t>
          </a:r>
          <a:r>
            <a:rPr lang="en-US" sz="2800" b="1" i="1" baseline="0"/>
            <a:t> Dashboard</a:t>
          </a:r>
          <a:endParaRPr lang="ar-EG" sz="2800" b="1" i="1"/>
        </a:p>
      </xdr:txBody>
    </xdr:sp>
    <xdr:clientData/>
  </xdr:twoCellAnchor>
  <xdr:twoCellAnchor>
    <xdr:from>
      <xdr:col>4</xdr:col>
      <xdr:colOff>1866900</xdr:colOff>
      <xdr:row>0</xdr:row>
      <xdr:rowOff>114300</xdr:rowOff>
    </xdr:from>
    <xdr:to>
      <xdr:col>4</xdr:col>
      <xdr:colOff>3429000</xdr:colOff>
      <xdr:row>3</xdr:row>
      <xdr:rowOff>167640</xdr:rowOff>
    </xdr:to>
    <xdr:sp macro="" textlink="">
      <xdr:nvSpPr>
        <xdr:cNvPr id="26" name="Rectangle: Rounded Corners 25">
          <a:hlinkClick xmlns:r="http://schemas.openxmlformats.org/officeDocument/2006/relationships" r:id="rId1"/>
          <a:extLst>
            <a:ext uri="{FF2B5EF4-FFF2-40B4-BE49-F238E27FC236}">
              <a16:creationId xmlns:a16="http://schemas.microsoft.com/office/drawing/2014/main" id="{5833AE1A-1CF5-4885-8B01-203D9107C0B8}"/>
            </a:ext>
          </a:extLst>
        </xdr:cNvPr>
        <xdr:cNvSpPr/>
      </xdr:nvSpPr>
      <xdr:spPr>
        <a:xfrm>
          <a:off x="4274820" y="114300"/>
          <a:ext cx="156210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Customers</a:t>
          </a:r>
          <a:endParaRPr lang="ar-EG" sz="1600" b="1"/>
        </a:p>
      </xdr:txBody>
    </xdr:sp>
    <xdr:clientData/>
  </xdr:twoCellAnchor>
  <xdr:twoCellAnchor>
    <xdr:from>
      <xdr:col>4</xdr:col>
      <xdr:colOff>3619500</xdr:colOff>
      <xdr:row>0</xdr:row>
      <xdr:rowOff>121920</xdr:rowOff>
    </xdr:from>
    <xdr:to>
      <xdr:col>5</xdr:col>
      <xdr:colOff>693420</xdr:colOff>
      <xdr:row>3</xdr:row>
      <xdr:rowOff>175260</xdr:rowOff>
    </xdr:to>
    <xdr:sp macro="" textlink="">
      <xdr:nvSpPr>
        <xdr:cNvPr id="27" name="Rectangle: Rounded Corners 26">
          <a:extLst>
            <a:ext uri="{FF2B5EF4-FFF2-40B4-BE49-F238E27FC236}">
              <a16:creationId xmlns:a16="http://schemas.microsoft.com/office/drawing/2014/main" id="{52A814CB-5862-44D0-8D15-2AC19B92DE84}"/>
            </a:ext>
          </a:extLst>
        </xdr:cNvPr>
        <xdr:cNvSpPr/>
      </xdr:nvSpPr>
      <xdr:spPr>
        <a:xfrm>
          <a:off x="6027420" y="121920"/>
          <a:ext cx="1607820" cy="601980"/>
        </a:xfrm>
        <a:prstGeom prst="roundRect">
          <a:avLst/>
        </a:prstGeom>
        <a:solidFill>
          <a:srgbClr val="1C3C6A"/>
        </a:solidFill>
        <a:effectLst>
          <a:glow rad="101600">
            <a:schemeClr val="bg1">
              <a:alpha val="6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Products</a:t>
          </a:r>
          <a:endParaRPr lang="ar-EG" sz="1600" b="1"/>
        </a:p>
      </xdr:txBody>
    </xdr:sp>
    <xdr:clientData/>
  </xdr:twoCellAnchor>
  <xdr:twoCellAnchor>
    <xdr:from>
      <xdr:col>8</xdr:col>
      <xdr:colOff>53340</xdr:colOff>
      <xdr:row>0</xdr:row>
      <xdr:rowOff>129540</xdr:rowOff>
    </xdr:from>
    <xdr:to>
      <xdr:col>10</xdr:col>
      <xdr:colOff>563880</xdr:colOff>
      <xdr:row>4</xdr:row>
      <xdr:rowOff>0</xdr:rowOff>
    </xdr:to>
    <xdr:sp macro="" textlink="">
      <xdr:nvSpPr>
        <xdr:cNvPr id="28" name="Rectangle: Rounded Corners 27">
          <a:hlinkClick xmlns:r="http://schemas.openxmlformats.org/officeDocument/2006/relationships" r:id="rId2"/>
          <a:extLst>
            <a:ext uri="{FF2B5EF4-FFF2-40B4-BE49-F238E27FC236}">
              <a16:creationId xmlns:a16="http://schemas.microsoft.com/office/drawing/2014/main" id="{8F9F3B5C-8075-43F8-9777-FCBF5FF65392}"/>
            </a:ext>
          </a:extLst>
        </xdr:cNvPr>
        <xdr:cNvSpPr/>
      </xdr:nvSpPr>
      <xdr:spPr>
        <a:xfrm>
          <a:off x="9837420" y="129540"/>
          <a:ext cx="176784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Orders&amp;Shipping</a:t>
          </a:r>
          <a:endParaRPr lang="ar-EG" sz="1600" b="1"/>
        </a:p>
      </xdr:txBody>
    </xdr:sp>
    <xdr:clientData/>
  </xdr:twoCellAnchor>
  <xdr:twoCellAnchor>
    <xdr:from>
      <xdr:col>5</xdr:col>
      <xdr:colOff>891540</xdr:colOff>
      <xdr:row>0</xdr:row>
      <xdr:rowOff>137160</xdr:rowOff>
    </xdr:from>
    <xdr:to>
      <xdr:col>7</xdr:col>
      <xdr:colOff>647700</xdr:colOff>
      <xdr:row>4</xdr:row>
      <xdr:rowOff>7620</xdr:rowOff>
    </xdr:to>
    <xdr:sp macro="" textlink="">
      <xdr:nvSpPr>
        <xdr:cNvPr id="29" name="Rectangle: Rounded Corners 28">
          <a:hlinkClick xmlns:r="http://schemas.openxmlformats.org/officeDocument/2006/relationships" r:id="rId3"/>
          <a:extLst>
            <a:ext uri="{FF2B5EF4-FFF2-40B4-BE49-F238E27FC236}">
              <a16:creationId xmlns:a16="http://schemas.microsoft.com/office/drawing/2014/main" id="{49D57E61-E6A5-4C4B-BF45-572BC156F3A5}"/>
            </a:ext>
          </a:extLst>
        </xdr:cNvPr>
        <xdr:cNvSpPr/>
      </xdr:nvSpPr>
      <xdr:spPr>
        <a:xfrm>
          <a:off x="7833360" y="137160"/>
          <a:ext cx="147828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Sales&amp;Profits</a:t>
          </a:r>
          <a:endParaRPr lang="ar-EG" sz="1600" b="1"/>
        </a:p>
      </xdr:txBody>
    </xdr:sp>
    <xdr:clientData/>
  </xdr:twoCellAnchor>
  <xdr:twoCellAnchor editAs="oneCell">
    <xdr:from>
      <xdr:col>12</xdr:col>
      <xdr:colOff>571500</xdr:colOff>
      <xdr:row>4</xdr:row>
      <xdr:rowOff>167641</xdr:rowOff>
    </xdr:from>
    <xdr:to>
      <xdr:col>15</xdr:col>
      <xdr:colOff>449580</xdr:colOff>
      <xdr:row>19</xdr:row>
      <xdr:rowOff>137160</xdr:rowOff>
    </xdr:to>
    <mc:AlternateContent xmlns:mc="http://schemas.openxmlformats.org/markup-compatibility/2006" xmlns:a14="http://schemas.microsoft.com/office/drawing/2010/main">
      <mc:Choice Requires="a14">
        <xdr:graphicFrame macro="">
          <xdr:nvGraphicFramePr>
            <xdr:cNvPr id="30" name="Sub-Category">
              <a:extLst>
                <a:ext uri="{FF2B5EF4-FFF2-40B4-BE49-F238E27FC236}">
                  <a16:creationId xmlns:a16="http://schemas.microsoft.com/office/drawing/2014/main" id="{75873D06-0A44-45E9-8FD2-B1FD560EF077}"/>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2801600" y="899161"/>
              <a:ext cx="1684020" cy="2712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449580</xdr:colOff>
      <xdr:row>5</xdr:row>
      <xdr:rowOff>76200</xdr:rowOff>
    </xdr:from>
    <xdr:to>
      <xdr:col>10</xdr:col>
      <xdr:colOff>121920</xdr:colOff>
      <xdr:row>19</xdr:row>
      <xdr:rowOff>30480</xdr:rowOff>
    </xdr:to>
    <xdr:graphicFrame macro="">
      <xdr:nvGraphicFramePr>
        <xdr:cNvPr id="31" name="Chart 30">
          <a:extLst>
            <a:ext uri="{FF2B5EF4-FFF2-40B4-BE49-F238E27FC236}">
              <a16:creationId xmlns:a16="http://schemas.microsoft.com/office/drawing/2014/main" id="{CCFC5566-C621-456C-AEF1-0CD507654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99060</xdr:colOff>
      <xdr:row>20</xdr:row>
      <xdr:rowOff>137160</xdr:rowOff>
    </xdr:from>
    <xdr:to>
      <xdr:col>2</xdr:col>
      <xdr:colOff>541020</xdr:colOff>
      <xdr:row>26</xdr:row>
      <xdr:rowOff>99060</xdr:rowOff>
    </xdr:to>
    <xdr:sp macro="" textlink="'Calculation Sheet'!B19">
      <xdr:nvSpPr>
        <xdr:cNvPr id="32" name="Rectangle: Rounded Corners 31">
          <a:extLst>
            <a:ext uri="{FF2B5EF4-FFF2-40B4-BE49-F238E27FC236}">
              <a16:creationId xmlns:a16="http://schemas.microsoft.com/office/drawing/2014/main" id="{E346E999-386F-4185-880F-A8528FE4AC0F}"/>
            </a:ext>
          </a:extLst>
        </xdr:cNvPr>
        <xdr:cNvSpPr/>
      </xdr:nvSpPr>
      <xdr:spPr>
        <a:xfrm>
          <a:off x="99060" y="3794760"/>
          <a:ext cx="1645920" cy="10591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0106976E-DB4A-46F7-A222-5DC4197F40A3}" type="TxLink">
            <a:rPr lang="en-US" sz="1400" b="1" i="0" u="none" strike="noStrike">
              <a:solidFill>
                <a:schemeClr val="bg1"/>
              </a:solidFill>
              <a:latin typeface="Calibri"/>
              <a:cs typeface="Calibri"/>
            </a:rPr>
            <a:pPr algn="ctr"/>
            <a:t>1</a:t>
          </a:fld>
          <a:endParaRPr lang="ar-EG" sz="1400" b="1">
            <a:solidFill>
              <a:schemeClr val="bg1"/>
            </a:solidFill>
          </a:endParaRPr>
        </a:p>
      </xdr:txBody>
    </xdr:sp>
    <xdr:clientData/>
  </xdr:twoCellAnchor>
  <xdr:twoCellAnchor>
    <xdr:from>
      <xdr:col>0</xdr:col>
      <xdr:colOff>190500</xdr:colOff>
      <xdr:row>22</xdr:row>
      <xdr:rowOff>0</xdr:rowOff>
    </xdr:from>
    <xdr:to>
      <xdr:col>2</xdr:col>
      <xdr:colOff>426720</xdr:colOff>
      <xdr:row>24</xdr:row>
      <xdr:rowOff>68580</xdr:rowOff>
    </xdr:to>
    <xdr:sp macro="" textlink="">
      <xdr:nvSpPr>
        <xdr:cNvPr id="2" name="TextBox 1">
          <a:extLst>
            <a:ext uri="{FF2B5EF4-FFF2-40B4-BE49-F238E27FC236}">
              <a16:creationId xmlns:a16="http://schemas.microsoft.com/office/drawing/2014/main" id="{1F5D1C3B-9C95-4312-B4D1-4947289BB184}"/>
            </a:ext>
          </a:extLst>
        </xdr:cNvPr>
        <xdr:cNvSpPr txBox="1"/>
      </xdr:nvSpPr>
      <xdr:spPr>
        <a:xfrm>
          <a:off x="190500" y="4023360"/>
          <a:ext cx="14401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mn-lt"/>
              <a:ea typeface="+mn-ea"/>
              <a:cs typeface="+mn-cs"/>
            </a:rPr>
            <a:t>Returned Orders</a:t>
          </a:r>
          <a:endParaRPr lang="en-US" sz="1400" b="1">
            <a:solidFill>
              <a:schemeClr val="bg1"/>
            </a:solidFill>
            <a:effectLst/>
          </a:endParaRPr>
        </a:p>
        <a:p>
          <a:endParaRPr lang="en-US" sz="1100"/>
        </a:p>
      </xdr:txBody>
    </xdr:sp>
    <xdr:clientData/>
  </xdr:twoCellAnchor>
  <xdr:oneCellAnchor>
    <xdr:from>
      <xdr:col>10</xdr:col>
      <xdr:colOff>449580</xdr:colOff>
      <xdr:row>5</xdr:row>
      <xdr:rowOff>38100</xdr:rowOff>
    </xdr:from>
    <xdr:ext cx="1272540" cy="1219200"/>
    <mc:AlternateContent xmlns:mc="http://schemas.openxmlformats.org/markup-compatibility/2006" xmlns:a14="http://schemas.microsoft.com/office/drawing/2010/main">
      <mc:Choice Requires="a14">
        <xdr:graphicFrame macro="">
          <xdr:nvGraphicFramePr>
            <xdr:cNvPr id="34" name="Category 1">
              <a:extLst>
                <a:ext uri="{FF2B5EF4-FFF2-40B4-BE49-F238E27FC236}">
                  <a16:creationId xmlns:a16="http://schemas.microsoft.com/office/drawing/2014/main" id="{A5A4153A-6A33-42AC-BE7E-FF8697C5B69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475720" y="952500"/>
              <a:ext cx="127254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556260</xdr:colOff>
      <xdr:row>5</xdr:row>
      <xdr:rowOff>144780</xdr:rowOff>
    </xdr:from>
    <xdr:to>
      <xdr:col>6</xdr:col>
      <xdr:colOff>205740</xdr:colOff>
      <xdr:row>19</xdr:row>
      <xdr:rowOff>68580</xdr:rowOff>
    </xdr:to>
    <xdr:graphicFrame macro="">
      <xdr:nvGraphicFramePr>
        <xdr:cNvPr id="33" name="Chart 32">
          <a:extLst>
            <a:ext uri="{FF2B5EF4-FFF2-40B4-BE49-F238E27FC236}">
              <a16:creationId xmlns:a16="http://schemas.microsoft.com/office/drawing/2014/main" id="{99D444D4-B519-4A72-9971-42F179123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137160</xdr:colOff>
      <xdr:row>0</xdr:row>
      <xdr:rowOff>45720</xdr:rowOff>
    </xdr:from>
    <xdr:to>
      <xdr:col>15</xdr:col>
      <xdr:colOff>365760</xdr:colOff>
      <xdr:row>4</xdr:row>
      <xdr:rowOff>22860</xdr:rowOff>
    </xdr:to>
    <mc:AlternateContent xmlns:mc="http://schemas.openxmlformats.org/markup-compatibility/2006" xmlns:a14="http://schemas.microsoft.com/office/drawing/2010/main">
      <mc:Choice Requires="a14">
        <xdr:graphicFrame macro="">
          <xdr:nvGraphicFramePr>
            <xdr:cNvPr id="35" name="Order Date  1">
              <a:extLst>
                <a:ext uri="{FF2B5EF4-FFF2-40B4-BE49-F238E27FC236}">
                  <a16:creationId xmlns:a16="http://schemas.microsoft.com/office/drawing/2014/main" id="{67E3B84D-6693-4BEB-ADA5-BAAD3BA7B5FD}"/>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11696700" y="45720"/>
              <a:ext cx="2636520" cy="70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91440</xdr:colOff>
      <xdr:row>0</xdr:row>
      <xdr:rowOff>121920</xdr:rowOff>
    </xdr:from>
    <xdr:to>
      <xdr:col>7</xdr:col>
      <xdr:colOff>0</xdr:colOff>
      <xdr:row>4</xdr:row>
      <xdr:rowOff>0</xdr:rowOff>
    </xdr:to>
    <xdr:sp macro="" textlink="">
      <xdr:nvSpPr>
        <xdr:cNvPr id="2" name="Rectangle: Rounded Corners 1">
          <a:extLst>
            <a:ext uri="{FF2B5EF4-FFF2-40B4-BE49-F238E27FC236}">
              <a16:creationId xmlns:a16="http://schemas.microsoft.com/office/drawing/2014/main" id="{E84DDC81-FA16-425C-A0E8-750F5FF3A877}"/>
            </a:ext>
          </a:extLst>
        </xdr:cNvPr>
        <xdr:cNvSpPr/>
      </xdr:nvSpPr>
      <xdr:spPr>
        <a:xfrm>
          <a:off x="91440" y="121920"/>
          <a:ext cx="4122420" cy="609600"/>
        </a:xfrm>
        <a:prstGeom prst="roundRect">
          <a:avLst/>
        </a:prstGeom>
        <a:solidFill>
          <a:srgbClr val="1C3C6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2800" b="1" i="1"/>
            <a:t>Commerce</a:t>
          </a:r>
          <a:r>
            <a:rPr lang="en-US" sz="2800" b="1" i="1" baseline="0"/>
            <a:t> Dashboard</a:t>
          </a:r>
          <a:endParaRPr lang="ar-EG" sz="2800" b="1" i="1"/>
        </a:p>
      </xdr:txBody>
    </xdr:sp>
    <xdr:clientData/>
  </xdr:twoCellAnchor>
  <xdr:twoCellAnchor>
    <xdr:from>
      <xdr:col>0</xdr:col>
      <xdr:colOff>53340</xdr:colOff>
      <xdr:row>11</xdr:row>
      <xdr:rowOff>83820</xdr:rowOff>
    </xdr:from>
    <xdr:to>
      <xdr:col>2</xdr:col>
      <xdr:colOff>541020</xdr:colOff>
      <xdr:row>16</xdr:row>
      <xdr:rowOff>121920</xdr:rowOff>
    </xdr:to>
    <xdr:sp macro="" textlink="'Calculation Sheet'!E29">
      <xdr:nvSpPr>
        <xdr:cNvPr id="9" name="Rectangle: Rounded Corners 8">
          <a:extLst>
            <a:ext uri="{FF2B5EF4-FFF2-40B4-BE49-F238E27FC236}">
              <a16:creationId xmlns:a16="http://schemas.microsoft.com/office/drawing/2014/main" id="{63F49DB4-D3DC-42EC-B7AD-300EADFA10A0}"/>
            </a:ext>
          </a:extLst>
        </xdr:cNvPr>
        <xdr:cNvSpPr/>
      </xdr:nvSpPr>
      <xdr:spPr>
        <a:xfrm>
          <a:off x="53340" y="2095500"/>
          <a:ext cx="1691640" cy="95250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E9EB75EA-CD05-4CD6-B22E-03BF9AE0D7C1}" type="TxLink">
            <a:rPr lang="en-US" sz="1400" b="1" i="0" u="none" strike="noStrike">
              <a:solidFill>
                <a:schemeClr val="bg1"/>
              </a:solidFill>
              <a:latin typeface="Calibri"/>
              <a:cs typeface="Calibri"/>
            </a:rPr>
            <a:pPr algn="ctr"/>
            <a:t>2,954</a:t>
          </a:fld>
          <a:endParaRPr lang="en-US" sz="1400" b="1">
            <a:solidFill>
              <a:schemeClr val="bg1"/>
            </a:solidFill>
          </a:endParaRPr>
        </a:p>
      </xdr:txBody>
    </xdr:sp>
    <xdr:clientData/>
  </xdr:twoCellAnchor>
  <xdr:twoCellAnchor>
    <xdr:from>
      <xdr:col>0</xdr:col>
      <xdr:colOff>60960</xdr:colOff>
      <xdr:row>17</xdr:row>
      <xdr:rowOff>167640</xdr:rowOff>
    </xdr:from>
    <xdr:to>
      <xdr:col>2</xdr:col>
      <xdr:colOff>510540</xdr:colOff>
      <xdr:row>23</xdr:row>
      <xdr:rowOff>99060</xdr:rowOff>
    </xdr:to>
    <xdr:sp macro="" textlink="'Calculation Sheet'!E24">
      <xdr:nvSpPr>
        <xdr:cNvPr id="10" name="Rectangle: Rounded Corners 9">
          <a:extLst>
            <a:ext uri="{FF2B5EF4-FFF2-40B4-BE49-F238E27FC236}">
              <a16:creationId xmlns:a16="http://schemas.microsoft.com/office/drawing/2014/main" id="{742FDFA4-9846-4FCC-9097-CDEDDF44633A}"/>
            </a:ext>
          </a:extLst>
        </xdr:cNvPr>
        <xdr:cNvSpPr/>
      </xdr:nvSpPr>
      <xdr:spPr>
        <a:xfrm>
          <a:off x="60960" y="3276600"/>
          <a:ext cx="1653540" cy="102870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9A9CEA36-BE55-4670-9703-11331B52B60F}" type="TxLink">
            <a:rPr lang="en-US" sz="1400" b="1" i="0" u="none" strike="noStrike">
              <a:solidFill>
                <a:schemeClr val="bg1"/>
              </a:solidFill>
              <a:latin typeface="Calibri"/>
              <a:cs typeface="Calibri"/>
            </a:rPr>
            <a:pPr algn="ctr"/>
            <a:t>-7,310</a:t>
          </a:fld>
          <a:endParaRPr lang="en-US" sz="1400" b="1">
            <a:solidFill>
              <a:schemeClr val="bg1"/>
            </a:solidFill>
          </a:endParaRPr>
        </a:p>
      </xdr:txBody>
    </xdr:sp>
    <xdr:clientData/>
  </xdr:twoCellAnchor>
  <xdr:twoCellAnchor>
    <xdr:from>
      <xdr:col>0</xdr:col>
      <xdr:colOff>327660</xdr:colOff>
      <xdr:row>18</xdr:row>
      <xdr:rowOff>137160</xdr:rowOff>
    </xdr:from>
    <xdr:to>
      <xdr:col>2</xdr:col>
      <xdr:colOff>220980</xdr:colOff>
      <xdr:row>20</xdr:row>
      <xdr:rowOff>167640</xdr:rowOff>
    </xdr:to>
    <xdr:sp macro="" textlink="">
      <xdr:nvSpPr>
        <xdr:cNvPr id="12" name="TextBox 11">
          <a:extLst>
            <a:ext uri="{FF2B5EF4-FFF2-40B4-BE49-F238E27FC236}">
              <a16:creationId xmlns:a16="http://schemas.microsoft.com/office/drawing/2014/main" id="{748C6108-5082-4ED5-BBA4-5F281795A79E}"/>
            </a:ext>
          </a:extLst>
        </xdr:cNvPr>
        <xdr:cNvSpPr txBox="1"/>
      </xdr:nvSpPr>
      <xdr:spPr>
        <a:xfrm>
          <a:off x="327660" y="3429000"/>
          <a:ext cx="1097280" cy="396240"/>
        </a:xfrm>
        <a:prstGeom prst="rect">
          <a:avLst/>
        </a:prstGeom>
        <a:solidFill>
          <a:srgbClr val="1C3C6A"/>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400" b="1" baseline="0">
              <a:solidFill>
                <a:schemeClr val="bg1"/>
              </a:solidFill>
              <a:latin typeface="Arial" panose="020B0604020202020204" pitchFamily="34" charset="0"/>
              <a:cs typeface="Arial" panose="020B0604020202020204" pitchFamily="34" charset="0"/>
            </a:rPr>
            <a:t> </a:t>
          </a:r>
          <a:r>
            <a:rPr lang="en-US" sz="1600" b="1" baseline="0">
              <a:solidFill>
                <a:schemeClr val="bg1"/>
              </a:solidFill>
              <a:latin typeface="Arial" panose="020B0604020202020204" pitchFamily="34" charset="0"/>
              <a:cs typeface="Arial" panose="020B0604020202020204" pitchFamily="34" charset="0"/>
            </a:rPr>
            <a:t>Loss</a:t>
          </a:r>
          <a:endParaRPr lang="ar-EG"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228600</xdr:colOff>
      <xdr:row>12</xdr:row>
      <xdr:rowOff>38100</xdr:rowOff>
    </xdr:from>
    <xdr:to>
      <xdr:col>2</xdr:col>
      <xdr:colOff>251460</xdr:colOff>
      <xdr:row>14</xdr:row>
      <xdr:rowOff>15240</xdr:rowOff>
    </xdr:to>
    <xdr:sp macro="" textlink="">
      <xdr:nvSpPr>
        <xdr:cNvPr id="13" name="TextBox 12">
          <a:extLst>
            <a:ext uri="{FF2B5EF4-FFF2-40B4-BE49-F238E27FC236}">
              <a16:creationId xmlns:a16="http://schemas.microsoft.com/office/drawing/2014/main" id="{3F5E4956-A0F4-47F2-8375-BA65C6E377AB}"/>
            </a:ext>
          </a:extLst>
        </xdr:cNvPr>
        <xdr:cNvSpPr txBox="1"/>
      </xdr:nvSpPr>
      <xdr:spPr>
        <a:xfrm>
          <a:off x="228600" y="2232660"/>
          <a:ext cx="1226820" cy="342900"/>
        </a:xfrm>
        <a:prstGeom prst="rect">
          <a:avLst/>
        </a:prstGeom>
        <a:solidFill>
          <a:srgbClr val="1C3C6A"/>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600" b="1">
              <a:solidFill>
                <a:schemeClr val="bg1"/>
              </a:solidFill>
              <a:latin typeface="Arial" panose="020B0604020202020204" pitchFamily="34" charset="0"/>
              <a:cs typeface="Arial" panose="020B0604020202020204" pitchFamily="34" charset="0"/>
            </a:rPr>
            <a:t> Net Profit</a:t>
          </a:r>
          <a:endParaRPr lang="ar-EG"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175260</xdr:colOff>
      <xdr:row>5</xdr:row>
      <xdr:rowOff>68580</xdr:rowOff>
    </xdr:from>
    <xdr:to>
      <xdr:col>11</xdr:col>
      <xdr:colOff>289560</xdr:colOff>
      <xdr:row>17</xdr:row>
      <xdr:rowOff>76200</xdr:rowOff>
    </xdr:to>
    <xdr:graphicFrame macro="">
      <xdr:nvGraphicFramePr>
        <xdr:cNvPr id="15" name="Chart 14">
          <a:extLst>
            <a:ext uri="{FF2B5EF4-FFF2-40B4-BE49-F238E27FC236}">
              <a16:creationId xmlns:a16="http://schemas.microsoft.com/office/drawing/2014/main" id="{F102A7DE-B5EB-4E70-A244-D49BB264F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5</xdr:row>
      <xdr:rowOff>91440</xdr:rowOff>
    </xdr:from>
    <xdr:to>
      <xdr:col>18</xdr:col>
      <xdr:colOff>609600</xdr:colOff>
      <xdr:row>17</xdr:row>
      <xdr:rowOff>15240</xdr:rowOff>
    </xdr:to>
    <xdr:graphicFrame macro="">
      <xdr:nvGraphicFramePr>
        <xdr:cNvPr id="16" name="Chart 15">
          <a:extLst>
            <a:ext uri="{FF2B5EF4-FFF2-40B4-BE49-F238E27FC236}">
              <a16:creationId xmlns:a16="http://schemas.microsoft.com/office/drawing/2014/main" id="{6CBD0CA1-5028-4499-A274-DD7CD5D40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251460</xdr:colOff>
      <xdr:row>18</xdr:row>
      <xdr:rowOff>152400</xdr:rowOff>
    </xdr:from>
    <xdr:to>
      <xdr:col>10</xdr:col>
      <xdr:colOff>312420</xdr:colOff>
      <xdr:row>31</xdr:row>
      <xdr:rowOff>152400</xdr:rowOff>
    </xdr:to>
    <xdr:graphicFrame macro="">
      <xdr:nvGraphicFramePr>
        <xdr:cNvPr id="18" name="Chart 17">
          <a:extLst>
            <a:ext uri="{FF2B5EF4-FFF2-40B4-BE49-F238E27FC236}">
              <a16:creationId xmlns:a16="http://schemas.microsoft.com/office/drawing/2014/main" id="{798E56B1-0FB0-4CED-B798-0FB784F0E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320040</xdr:colOff>
      <xdr:row>18</xdr:row>
      <xdr:rowOff>99060</xdr:rowOff>
    </xdr:from>
    <xdr:to>
      <xdr:col>23</xdr:col>
      <xdr:colOff>38100</xdr:colOff>
      <xdr:row>31</xdr:row>
      <xdr:rowOff>76200</xdr:rowOff>
    </xdr:to>
    <xdr:graphicFrame macro="">
      <xdr:nvGraphicFramePr>
        <xdr:cNvPr id="19" name="Chart 18">
          <a:extLst>
            <a:ext uri="{FF2B5EF4-FFF2-40B4-BE49-F238E27FC236}">
              <a16:creationId xmlns:a16="http://schemas.microsoft.com/office/drawing/2014/main" id="{E2CB1221-242D-46E0-ADE7-100EDE783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495300</xdr:colOff>
      <xdr:row>18</xdr:row>
      <xdr:rowOff>83820</xdr:rowOff>
    </xdr:from>
    <xdr:to>
      <xdr:col>17</xdr:col>
      <xdr:colOff>106680</xdr:colOff>
      <xdr:row>31</xdr:row>
      <xdr:rowOff>125730</xdr:rowOff>
    </xdr:to>
    <xdr:graphicFrame macro="">
      <xdr:nvGraphicFramePr>
        <xdr:cNvPr id="20" name="Chart 19">
          <a:extLst>
            <a:ext uri="{FF2B5EF4-FFF2-40B4-BE49-F238E27FC236}">
              <a16:creationId xmlns:a16="http://schemas.microsoft.com/office/drawing/2014/main" id="{86E78641-32CD-49F8-87FF-F85CB8137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464820</xdr:colOff>
      <xdr:row>0</xdr:row>
      <xdr:rowOff>76200</xdr:rowOff>
    </xdr:from>
    <xdr:to>
      <xdr:col>23</xdr:col>
      <xdr:colOff>68580</xdr:colOff>
      <xdr:row>4</xdr:row>
      <xdr:rowOff>83820</xdr:rowOff>
    </xdr:to>
    <mc:AlternateContent xmlns:mc="http://schemas.openxmlformats.org/markup-compatibility/2006" xmlns:a14="http://schemas.microsoft.com/office/drawing/2010/main">
      <mc:Choice Requires="a14">
        <xdr:graphicFrame macro="">
          <xdr:nvGraphicFramePr>
            <xdr:cNvPr id="17" name="Order Date ">
              <a:extLst>
                <a:ext uri="{FF2B5EF4-FFF2-40B4-BE49-F238E27FC236}">
                  <a16:creationId xmlns:a16="http://schemas.microsoft.com/office/drawing/2014/main" id="{77E76E8E-A184-4A14-9004-2872F00784E1}"/>
                </a:ext>
              </a:extLst>
            </xdr:cNvPr>
            <xdr:cNvGraphicFramePr/>
          </xdr:nvGraphicFramePr>
          <xdr:xfrm>
            <a:off x="0" y="0"/>
            <a:ext cx="0" cy="0"/>
          </xdr:xfrm>
          <a:graphic>
            <a:graphicData uri="http://schemas.microsoft.com/office/drawing/2010/slicer">
              <sle:slicer xmlns:sle="http://schemas.microsoft.com/office/drawing/2010/slicer" name="Order Date "/>
            </a:graphicData>
          </a:graphic>
        </xdr:graphicFrame>
      </mc:Choice>
      <mc:Fallback xmlns="">
        <xdr:sp macro="" textlink="">
          <xdr:nvSpPr>
            <xdr:cNvPr id="0" name=""/>
            <xdr:cNvSpPr>
              <a:spLocks noTextEdit="1"/>
            </xdr:cNvSpPr>
          </xdr:nvSpPr>
          <xdr:spPr>
            <a:xfrm>
              <a:off x="11597640" y="76200"/>
              <a:ext cx="2636520" cy="73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167640</xdr:colOff>
      <xdr:row>0</xdr:row>
      <xdr:rowOff>129540</xdr:rowOff>
    </xdr:from>
    <xdr:to>
      <xdr:col>9</xdr:col>
      <xdr:colOff>525780</xdr:colOff>
      <xdr:row>4</xdr:row>
      <xdr:rowOff>0</xdr:rowOff>
    </xdr:to>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69E671A7-6DA5-42C7-B2B4-20126AF811CE}"/>
            </a:ext>
          </a:extLst>
        </xdr:cNvPr>
        <xdr:cNvSpPr/>
      </xdr:nvSpPr>
      <xdr:spPr>
        <a:xfrm>
          <a:off x="4381500" y="129540"/>
          <a:ext cx="156210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Customers</a:t>
          </a:r>
          <a:endParaRPr lang="ar-EG" sz="1600" b="1"/>
        </a:p>
      </xdr:txBody>
    </xdr:sp>
    <xdr:clientData/>
  </xdr:twoCellAnchor>
  <xdr:twoCellAnchor>
    <xdr:from>
      <xdr:col>10</xdr:col>
      <xdr:colOff>106680</xdr:colOff>
      <xdr:row>0</xdr:row>
      <xdr:rowOff>106680</xdr:rowOff>
    </xdr:from>
    <xdr:to>
      <xdr:col>12</xdr:col>
      <xdr:colOff>441960</xdr:colOff>
      <xdr:row>3</xdr:row>
      <xdr:rowOff>160020</xdr:rowOff>
    </xdr:to>
    <xdr:sp macro="" textlink="">
      <xdr:nvSpPr>
        <xdr:cNvPr id="23" name="Rectangle: Rounded Corners 22">
          <a:hlinkClick xmlns:r="http://schemas.openxmlformats.org/officeDocument/2006/relationships" r:id="rId7"/>
          <a:extLst>
            <a:ext uri="{FF2B5EF4-FFF2-40B4-BE49-F238E27FC236}">
              <a16:creationId xmlns:a16="http://schemas.microsoft.com/office/drawing/2014/main" id="{D980A3F7-8D9F-47CC-AED4-F80F926E9AE3}"/>
            </a:ext>
          </a:extLst>
        </xdr:cNvPr>
        <xdr:cNvSpPr/>
      </xdr:nvSpPr>
      <xdr:spPr>
        <a:xfrm>
          <a:off x="6126480" y="106680"/>
          <a:ext cx="153924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Products</a:t>
          </a:r>
          <a:endParaRPr lang="ar-EG" sz="1600" b="1"/>
        </a:p>
      </xdr:txBody>
    </xdr:sp>
    <xdr:clientData/>
  </xdr:twoCellAnchor>
  <xdr:twoCellAnchor>
    <xdr:from>
      <xdr:col>13</xdr:col>
      <xdr:colOff>30480</xdr:colOff>
      <xdr:row>0</xdr:row>
      <xdr:rowOff>99060</xdr:rowOff>
    </xdr:from>
    <xdr:to>
      <xdr:col>15</xdr:col>
      <xdr:colOff>502920</xdr:colOff>
      <xdr:row>3</xdr:row>
      <xdr:rowOff>152400</xdr:rowOff>
    </xdr:to>
    <xdr:sp macro="" textlink="">
      <xdr:nvSpPr>
        <xdr:cNvPr id="24" name="Rectangle: Rounded Corners 23">
          <a:extLst>
            <a:ext uri="{FF2B5EF4-FFF2-40B4-BE49-F238E27FC236}">
              <a16:creationId xmlns:a16="http://schemas.microsoft.com/office/drawing/2014/main" id="{897A8630-FAD6-4468-A987-003BA8A924EF}"/>
            </a:ext>
          </a:extLst>
        </xdr:cNvPr>
        <xdr:cNvSpPr/>
      </xdr:nvSpPr>
      <xdr:spPr>
        <a:xfrm>
          <a:off x="7856220" y="99060"/>
          <a:ext cx="1676400" cy="601980"/>
        </a:xfrm>
        <a:prstGeom prst="roundRect">
          <a:avLst/>
        </a:prstGeom>
        <a:solidFill>
          <a:srgbClr val="1C3C6A"/>
        </a:solidFill>
        <a:effectLst>
          <a:glow rad="101600">
            <a:schemeClr val="bg1">
              <a:alpha val="6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Sales&amp;Profits</a:t>
          </a:r>
          <a:endParaRPr lang="ar-EG" sz="1600" b="1"/>
        </a:p>
      </xdr:txBody>
    </xdr:sp>
    <xdr:clientData/>
  </xdr:twoCellAnchor>
  <xdr:twoCellAnchor>
    <xdr:from>
      <xdr:col>16</xdr:col>
      <xdr:colOff>53340</xdr:colOff>
      <xdr:row>0</xdr:row>
      <xdr:rowOff>83820</xdr:rowOff>
    </xdr:from>
    <xdr:to>
      <xdr:col>18</xdr:col>
      <xdr:colOff>289560</xdr:colOff>
      <xdr:row>3</xdr:row>
      <xdr:rowOff>137160</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E579CFA7-FFAE-402C-97B8-859F5A24D4D3}"/>
            </a:ext>
          </a:extLst>
        </xdr:cNvPr>
        <xdr:cNvSpPr/>
      </xdr:nvSpPr>
      <xdr:spPr>
        <a:xfrm>
          <a:off x="9685020" y="83820"/>
          <a:ext cx="173736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Orders&amp;Shipping</a:t>
          </a:r>
          <a:endParaRPr lang="ar-EG" sz="1600" b="1"/>
        </a:p>
      </xdr:txBody>
    </xdr:sp>
    <xdr:clientData/>
  </xdr:twoCellAnchor>
  <xdr:twoCellAnchor>
    <xdr:from>
      <xdr:col>0</xdr:col>
      <xdr:colOff>91440</xdr:colOff>
      <xdr:row>4</xdr:row>
      <xdr:rowOff>160020</xdr:rowOff>
    </xdr:from>
    <xdr:to>
      <xdr:col>2</xdr:col>
      <xdr:colOff>541020</xdr:colOff>
      <xdr:row>9</xdr:row>
      <xdr:rowOff>167640</xdr:rowOff>
    </xdr:to>
    <xdr:sp macro="" textlink="'Calculation Sheet'!E9">
      <xdr:nvSpPr>
        <xdr:cNvPr id="26" name="Rectangle: Rounded Corners 25">
          <a:extLst>
            <a:ext uri="{FF2B5EF4-FFF2-40B4-BE49-F238E27FC236}">
              <a16:creationId xmlns:a16="http://schemas.microsoft.com/office/drawing/2014/main" id="{5052D8E5-745A-43A6-86BF-895D2C3FE67F}"/>
            </a:ext>
          </a:extLst>
        </xdr:cNvPr>
        <xdr:cNvSpPr/>
      </xdr:nvSpPr>
      <xdr:spPr>
        <a:xfrm>
          <a:off x="91440" y="891540"/>
          <a:ext cx="1653540" cy="92202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72ABE8D3-5ABE-4968-A191-6EFDD078FFDB}" type="TxLink">
            <a:rPr lang="en-US" sz="1400" b="1" i="0" u="none" strike="noStrike">
              <a:solidFill>
                <a:schemeClr val="bg1"/>
              </a:solidFill>
              <a:latin typeface="Calibri"/>
              <a:cs typeface="Calibri"/>
            </a:rPr>
            <a:pPr algn="ctr"/>
            <a:t>6,090</a:t>
          </a:fld>
          <a:endParaRPr lang="ar-EG" sz="1400" b="1">
            <a:solidFill>
              <a:schemeClr val="bg1"/>
            </a:solidFill>
          </a:endParaRPr>
        </a:p>
      </xdr:txBody>
    </xdr:sp>
    <xdr:clientData/>
  </xdr:twoCellAnchor>
  <xdr:twoCellAnchor>
    <xdr:from>
      <xdr:col>0</xdr:col>
      <xdr:colOff>419100</xdr:colOff>
      <xdr:row>5</xdr:row>
      <xdr:rowOff>114300</xdr:rowOff>
    </xdr:from>
    <xdr:to>
      <xdr:col>2</xdr:col>
      <xdr:colOff>205740</xdr:colOff>
      <xdr:row>7</xdr:row>
      <xdr:rowOff>22860</xdr:rowOff>
    </xdr:to>
    <xdr:sp macro="" textlink="">
      <xdr:nvSpPr>
        <xdr:cNvPr id="3" name="TextBox 2">
          <a:extLst>
            <a:ext uri="{FF2B5EF4-FFF2-40B4-BE49-F238E27FC236}">
              <a16:creationId xmlns:a16="http://schemas.microsoft.com/office/drawing/2014/main" id="{8949F8AD-22DE-48E8-A360-FE77DCD16E50}"/>
            </a:ext>
          </a:extLst>
        </xdr:cNvPr>
        <xdr:cNvSpPr txBox="1"/>
      </xdr:nvSpPr>
      <xdr:spPr>
        <a:xfrm>
          <a:off x="419100" y="1028700"/>
          <a:ext cx="990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Net Sales</a:t>
          </a:r>
        </a:p>
      </xdr:txBody>
    </xdr:sp>
    <xdr:clientData/>
  </xdr:twoCellAnchor>
  <xdr:twoCellAnchor>
    <xdr:from>
      <xdr:col>0</xdr:col>
      <xdr:colOff>0</xdr:colOff>
      <xdr:row>25</xdr:row>
      <xdr:rowOff>22860</xdr:rowOff>
    </xdr:from>
    <xdr:to>
      <xdr:col>2</xdr:col>
      <xdr:colOff>487680</xdr:colOff>
      <xdr:row>30</xdr:row>
      <xdr:rowOff>60960</xdr:rowOff>
    </xdr:to>
    <xdr:sp macro="" textlink="'Calculation Sheet'!E14">
      <xdr:nvSpPr>
        <xdr:cNvPr id="28" name="Rectangle: Rounded Corners 27">
          <a:extLst>
            <a:ext uri="{FF2B5EF4-FFF2-40B4-BE49-F238E27FC236}">
              <a16:creationId xmlns:a16="http://schemas.microsoft.com/office/drawing/2014/main" id="{92BAF61C-17B5-4617-A82A-39BE75DAC129}"/>
            </a:ext>
          </a:extLst>
        </xdr:cNvPr>
        <xdr:cNvSpPr/>
      </xdr:nvSpPr>
      <xdr:spPr>
        <a:xfrm>
          <a:off x="0" y="4594860"/>
          <a:ext cx="1691640" cy="95250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B81ACCBA-7D09-462F-ADAE-8BFEE1D8FEDA}" type="TxLink">
            <a:rPr lang="en-US" sz="1600" b="1" i="0" u="none" strike="noStrike">
              <a:solidFill>
                <a:schemeClr val="bg1"/>
              </a:solidFill>
              <a:latin typeface="Calibri"/>
              <a:cs typeface="Calibri"/>
            </a:rPr>
            <a:pPr algn="ctr"/>
            <a:t>15,404</a:t>
          </a:fld>
          <a:endParaRPr lang="en-US" sz="1600" b="1">
            <a:solidFill>
              <a:schemeClr val="bg1"/>
            </a:solidFill>
          </a:endParaRPr>
        </a:p>
      </xdr:txBody>
    </xdr:sp>
    <xdr:clientData/>
  </xdr:twoCellAnchor>
  <xdr:twoCellAnchor>
    <xdr:from>
      <xdr:col>0</xdr:col>
      <xdr:colOff>30480</xdr:colOff>
      <xdr:row>26</xdr:row>
      <xdr:rowOff>53340</xdr:rowOff>
    </xdr:from>
    <xdr:to>
      <xdr:col>2</xdr:col>
      <xdr:colOff>396240</xdr:colOff>
      <xdr:row>28</xdr:row>
      <xdr:rowOff>30480</xdr:rowOff>
    </xdr:to>
    <xdr:sp macro="" textlink="">
      <xdr:nvSpPr>
        <xdr:cNvPr id="5" name="TextBox 4">
          <a:extLst>
            <a:ext uri="{FF2B5EF4-FFF2-40B4-BE49-F238E27FC236}">
              <a16:creationId xmlns:a16="http://schemas.microsoft.com/office/drawing/2014/main" id="{51E4678E-2A8E-49BC-995B-620AD2175D21}"/>
            </a:ext>
          </a:extLst>
        </xdr:cNvPr>
        <xdr:cNvSpPr txBox="1"/>
      </xdr:nvSpPr>
      <xdr:spPr>
        <a:xfrm>
          <a:off x="30480" y="4808220"/>
          <a:ext cx="15697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Discount Value</a:t>
          </a:r>
        </a:p>
      </xdr:txBody>
    </xdr:sp>
    <xdr:clientData/>
  </xdr:twoCellAnchor>
  <xdr:twoCellAnchor>
    <xdr:from>
      <xdr:col>19</xdr:col>
      <xdr:colOff>167640</xdr:colOff>
      <xdr:row>5</xdr:row>
      <xdr:rowOff>83820</xdr:rowOff>
    </xdr:from>
    <xdr:to>
      <xdr:col>23</xdr:col>
      <xdr:colOff>15240</xdr:colOff>
      <xdr:row>16</xdr:row>
      <xdr:rowOff>167640</xdr:rowOff>
    </xdr:to>
    <xdr:graphicFrame macro="">
      <xdr:nvGraphicFramePr>
        <xdr:cNvPr id="30" name="Chart 29">
          <a:extLst>
            <a:ext uri="{FF2B5EF4-FFF2-40B4-BE49-F238E27FC236}">
              <a16:creationId xmlns:a16="http://schemas.microsoft.com/office/drawing/2014/main" id="{83E67C20-9C9F-4161-AC71-28081B4C8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20</xdr:row>
      <xdr:rowOff>0</xdr:rowOff>
    </xdr:from>
    <xdr:to>
      <xdr:col>7</xdr:col>
      <xdr:colOff>0</xdr:colOff>
      <xdr:row>21</xdr:row>
      <xdr:rowOff>0</xdr:rowOff>
    </xdr:to>
    <xdr:sp macro="" textlink="">
      <xdr:nvSpPr>
        <xdr:cNvPr id="8" name="TextBox 7">
          <a:extLst>
            <a:ext uri="{FF2B5EF4-FFF2-40B4-BE49-F238E27FC236}">
              <a16:creationId xmlns:a16="http://schemas.microsoft.com/office/drawing/2014/main" id="{B5117232-765D-4AE3-8041-4ADFE5679044}"/>
            </a:ext>
          </a:extLst>
        </xdr:cNvPr>
        <xdr:cNvSpPr txBox="1"/>
      </xdr:nvSpPr>
      <xdr:spPr>
        <a:xfrm rot="10800000" flipV="1">
          <a:off x="3611880" y="3657600"/>
          <a:ext cx="601980" cy="182880"/>
        </a:xfrm>
        <a:prstGeom prst="rect">
          <a:avLst/>
        </a:prstGeom>
        <a:solidFill>
          <a:srgbClr val="1C3C6A"/>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endParaRPr lang="ar-EG"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152400</xdr:colOff>
      <xdr:row>5</xdr:row>
      <xdr:rowOff>0</xdr:rowOff>
    </xdr:from>
    <xdr:to>
      <xdr:col>3</xdr:col>
      <xdr:colOff>0</xdr:colOff>
      <xdr:row>10</xdr:row>
      <xdr:rowOff>144780</xdr:rowOff>
    </xdr:to>
    <xdr:sp macro="" textlink="'Calculation Sheet'!C19">
      <xdr:nvSpPr>
        <xdr:cNvPr id="11" name="Rectangle: Rounded Corners 10">
          <a:extLst>
            <a:ext uri="{FF2B5EF4-FFF2-40B4-BE49-F238E27FC236}">
              <a16:creationId xmlns:a16="http://schemas.microsoft.com/office/drawing/2014/main" id="{D2F15DB2-0CA8-427D-B0A4-5E628636EC48}"/>
            </a:ext>
          </a:extLst>
        </xdr:cNvPr>
        <xdr:cNvSpPr/>
      </xdr:nvSpPr>
      <xdr:spPr>
        <a:xfrm>
          <a:off x="152400" y="914400"/>
          <a:ext cx="1653540" cy="10591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ECC7A8B6-FF82-4BCB-B4B7-20E0B94CFE74}" type="TxLink">
            <a:rPr lang="en-US" sz="1400" b="1" i="0" u="none" strike="noStrike">
              <a:solidFill>
                <a:schemeClr val="bg1"/>
              </a:solidFill>
              <a:latin typeface="Calibri"/>
              <a:cs typeface="Calibri"/>
            </a:rPr>
            <a:pPr algn="ctr"/>
            <a:t>253</a:t>
          </a:fld>
          <a:endParaRPr lang="en-US" sz="1400" b="1">
            <a:solidFill>
              <a:schemeClr val="bg1"/>
            </a:solidFill>
          </a:endParaRPr>
        </a:p>
      </xdr:txBody>
    </xdr:sp>
    <xdr:clientData/>
  </xdr:twoCellAnchor>
  <xdr:twoCellAnchor>
    <xdr:from>
      <xdr:col>0</xdr:col>
      <xdr:colOff>259080</xdr:colOff>
      <xdr:row>5</xdr:row>
      <xdr:rowOff>175260</xdr:rowOff>
    </xdr:from>
    <xdr:to>
      <xdr:col>2</xdr:col>
      <xdr:colOff>388620</xdr:colOff>
      <xdr:row>8</xdr:row>
      <xdr:rowOff>106680</xdr:rowOff>
    </xdr:to>
    <xdr:sp macro="" textlink="">
      <xdr:nvSpPr>
        <xdr:cNvPr id="14" name="TextBox 13">
          <a:extLst>
            <a:ext uri="{FF2B5EF4-FFF2-40B4-BE49-F238E27FC236}">
              <a16:creationId xmlns:a16="http://schemas.microsoft.com/office/drawing/2014/main" id="{76DADC1C-9D63-4AA3-A243-F514A7607429}"/>
            </a:ext>
          </a:extLst>
        </xdr:cNvPr>
        <xdr:cNvSpPr txBox="1"/>
      </xdr:nvSpPr>
      <xdr:spPr>
        <a:xfrm>
          <a:off x="259080" y="1089660"/>
          <a:ext cx="1333500" cy="480060"/>
        </a:xfrm>
        <a:prstGeom prst="rect">
          <a:avLst/>
        </a:prstGeom>
        <a:solidFill>
          <a:srgbClr val="1C3C6A"/>
        </a:solidFill>
        <a:ln w="9525" cmpd="sng">
          <a:solidFill>
            <a:schemeClr val="lt1">
              <a:shade val="50000"/>
            </a:schemeClr>
          </a:solidFill>
        </a:ln>
        <a:effectLst>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200" b="1">
              <a:solidFill>
                <a:schemeClr val="bg1"/>
              </a:solidFill>
              <a:latin typeface="Arial" panose="020B0604020202020204" pitchFamily="34" charset="0"/>
              <a:cs typeface="Arial" panose="020B0604020202020204" pitchFamily="34" charset="0"/>
            </a:rPr>
            <a:t>Completed</a:t>
          </a:r>
        </a:p>
        <a:p>
          <a:pPr algn="ctr"/>
          <a:r>
            <a:rPr lang="en-US" sz="1200" b="1">
              <a:solidFill>
                <a:schemeClr val="bg1"/>
              </a:solidFill>
              <a:latin typeface="Arial" panose="020B0604020202020204" pitchFamily="34" charset="0"/>
              <a:cs typeface="Arial" panose="020B0604020202020204" pitchFamily="34" charset="0"/>
            </a:rPr>
            <a:t> Orders</a:t>
          </a:r>
          <a:endParaRPr lang="ar-EG" sz="12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114300</xdr:colOff>
      <xdr:row>12</xdr:row>
      <xdr:rowOff>91440</xdr:rowOff>
    </xdr:from>
    <xdr:to>
      <xdr:col>2</xdr:col>
      <xdr:colOff>541020</xdr:colOff>
      <xdr:row>18</xdr:row>
      <xdr:rowOff>91440</xdr:rowOff>
    </xdr:to>
    <xdr:sp macro="" textlink="'Calculation Sheet'!B19">
      <xdr:nvSpPr>
        <xdr:cNvPr id="15" name="Rectangle: Rounded Corners 14">
          <a:extLst>
            <a:ext uri="{FF2B5EF4-FFF2-40B4-BE49-F238E27FC236}">
              <a16:creationId xmlns:a16="http://schemas.microsoft.com/office/drawing/2014/main" id="{352F5C01-C88A-40E3-B9B8-054511BDE7DF}"/>
            </a:ext>
          </a:extLst>
        </xdr:cNvPr>
        <xdr:cNvSpPr/>
      </xdr:nvSpPr>
      <xdr:spPr>
        <a:xfrm>
          <a:off x="114300" y="2286000"/>
          <a:ext cx="1630680" cy="10972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0106976E-DB4A-46F7-A222-5DC4197F40A3}" type="TxLink">
            <a:rPr lang="en-US" sz="1600" b="1" i="0" u="none" strike="noStrike">
              <a:solidFill>
                <a:schemeClr val="bg1"/>
              </a:solidFill>
              <a:latin typeface="Calibri"/>
              <a:cs typeface="Calibri"/>
            </a:rPr>
            <a:pPr algn="ctr"/>
            <a:t>1</a:t>
          </a:fld>
          <a:endParaRPr lang="ar-EG" sz="1600" b="1">
            <a:solidFill>
              <a:schemeClr val="bg1"/>
            </a:solidFill>
          </a:endParaRPr>
        </a:p>
      </xdr:txBody>
    </xdr:sp>
    <xdr:clientData/>
  </xdr:twoCellAnchor>
  <xdr:twoCellAnchor>
    <xdr:from>
      <xdr:col>0</xdr:col>
      <xdr:colOff>114300</xdr:colOff>
      <xdr:row>20</xdr:row>
      <xdr:rowOff>68580</xdr:rowOff>
    </xdr:from>
    <xdr:to>
      <xdr:col>2</xdr:col>
      <xdr:colOff>541020</xdr:colOff>
      <xdr:row>26</xdr:row>
      <xdr:rowOff>91440</xdr:rowOff>
    </xdr:to>
    <xdr:sp macro="" textlink="'Calculation Sheet'!A29">
      <xdr:nvSpPr>
        <xdr:cNvPr id="17" name="Rectangle: Rounded Corners 16">
          <a:extLst>
            <a:ext uri="{FF2B5EF4-FFF2-40B4-BE49-F238E27FC236}">
              <a16:creationId xmlns:a16="http://schemas.microsoft.com/office/drawing/2014/main" id="{30E4F465-95FA-4E8A-94F1-2C8AD1EA617C}"/>
            </a:ext>
          </a:extLst>
        </xdr:cNvPr>
        <xdr:cNvSpPr/>
      </xdr:nvSpPr>
      <xdr:spPr>
        <a:xfrm>
          <a:off x="114300" y="3726180"/>
          <a:ext cx="1630680" cy="112014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b"/>
        <a:lstStyle/>
        <a:p>
          <a:pPr algn="ctr"/>
          <a:fld id="{72C5240A-EDB9-4685-A050-436FD166C5E3}" type="TxLink">
            <a:rPr lang="en-US" sz="1400" b="1" i="0" u="none" strike="noStrike">
              <a:solidFill>
                <a:schemeClr val="bg1"/>
              </a:solidFill>
              <a:latin typeface="Arial"/>
              <a:cs typeface="Arial"/>
            </a:rPr>
            <a:pPr algn="ctr"/>
            <a:t>126</a:t>
          </a:fld>
          <a:endParaRPr lang="ar-EG" sz="1400" b="1">
            <a:solidFill>
              <a:schemeClr val="bg1"/>
            </a:solidFill>
          </a:endParaRPr>
        </a:p>
      </xdr:txBody>
    </xdr:sp>
    <xdr:clientData/>
  </xdr:twoCellAnchor>
  <xdr:twoCellAnchor>
    <xdr:from>
      <xdr:col>0</xdr:col>
      <xdr:colOff>304799</xdr:colOff>
      <xdr:row>21</xdr:row>
      <xdr:rowOff>91440</xdr:rowOff>
    </xdr:from>
    <xdr:to>
      <xdr:col>2</xdr:col>
      <xdr:colOff>304799</xdr:colOff>
      <xdr:row>23</xdr:row>
      <xdr:rowOff>91440</xdr:rowOff>
    </xdr:to>
    <xdr:sp macro="" textlink="">
      <xdr:nvSpPr>
        <xdr:cNvPr id="19" name="TextBox 18">
          <a:extLst>
            <a:ext uri="{FF2B5EF4-FFF2-40B4-BE49-F238E27FC236}">
              <a16:creationId xmlns:a16="http://schemas.microsoft.com/office/drawing/2014/main" id="{A19BB62D-EF73-4C6C-831D-0F5C506B0844}"/>
            </a:ext>
          </a:extLst>
        </xdr:cNvPr>
        <xdr:cNvSpPr txBox="1"/>
      </xdr:nvSpPr>
      <xdr:spPr>
        <a:xfrm>
          <a:off x="304799" y="3931920"/>
          <a:ext cx="1203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Quantity</a:t>
          </a:r>
        </a:p>
      </xdr:txBody>
    </xdr:sp>
    <xdr:clientData/>
  </xdr:twoCellAnchor>
  <xdr:twoCellAnchor>
    <xdr:from>
      <xdr:col>0</xdr:col>
      <xdr:colOff>198119</xdr:colOff>
      <xdr:row>13</xdr:row>
      <xdr:rowOff>106680</xdr:rowOff>
    </xdr:from>
    <xdr:to>
      <xdr:col>2</xdr:col>
      <xdr:colOff>419100</xdr:colOff>
      <xdr:row>15</xdr:row>
      <xdr:rowOff>106680</xdr:rowOff>
    </xdr:to>
    <xdr:sp macro="" textlink="">
      <xdr:nvSpPr>
        <xdr:cNvPr id="20" name="TextBox 19">
          <a:extLst>
            <a:ext uri="{FF2B5EF4-FFF2-40B4-BE49-F238E27FC236}">
              <a16:creationId xmlns:a16="http://schemas.microsoft.com/office/drawing/2014/main" id="{FD182223-FF85-41E3-9061-6D335FA3411B}"/>
            </a:ext>
          </a:extLst>
        </xdr:cNvPr>
        <xdr:cNvSpPr txBox="1"/>
      </xdr:nvSpPr>
      <xdr:spPr>
        <a:xfrm>
          <a:off x="198119" y="2484120"/>
          <a:ext cx="142494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Returned Orders</a:t>
          </a:r>
        </a:p>
      </xdr:txBody>
    </xdr:sp>
    <xdr:clientData/>
  </xdr:twoCellAnchor>
  <xdr:twoCellAnchor editAs="oneCell">
    <xdr:from>
      <xdr:col>12</xdr:col>
      <xdr:colOff>327660</xdr:colOff>
      <xdr:row>0</xdr:row>
      <xdr:rowOff>0</xdr:rowOff>
    </xdr:from>
    <xdr:to>
      <xdr:col>16</xdr:col>
      <xdr:colOff>518160</xdr:colOff>
      <xdr:row>4</xdr:row>
      <xdr:rowOff>7620</xdr:rowOff>
    </xdr:to>
    <mc:AlternateContent xmlns:mc="http://schemas.openxmlformats.org/markup-compatibility/2006" xmlns:a14="http://schemas.microsoft.com/office/drawing/2010/main">
      <mc:Choice Requires="a14">
        <xdr:graphicFrame macro="">
          <xdr:nvGraphicFramePr>
            <xdr:cNvPr id="21" name="Order Date (Year) 3">
              <a:extLst>
                <a:ext uri="{FF2B5EF4-FFF2-40B4-BE49-F238E27FC236}">
                  <a16:creationId xmlns:a16="http://schemas.microsoft.com/office/drawing/2014/main" id="{FE975491-A01F-4A3B-8A32-CE9D48748549}"/>
                </a:ext>
              </a:extLst>
            </xdr:cNvPr>
            <xdr:cNvGraphicFramePr/>
          </xdr:nvGraphicFramePr>
          <xdr:xfrm>
            <a:off x="0" y="0"/>
            <a:ext cx="0" cy="0"/>
          </xdr:xfrm>
          <a:graphic>
            <a:graphicData uri="http://schemas.microsoft.com/office/drawing/2010/slicer">
              <sle:slicer xmlns:sle="http://schemas.microsoft.com/office/drawing/2010/slicer" name="Order Date (Year) 3"/>
            </a:graphicData>
          </a:graphic>
        </xdr:graphicFrame>
      </mc:Choice>
      <mc:Fallback xmlns="">
        <xdr:sp macro="" textlink="">
          <xdr:nvSpPr>
            <xdr:cNvPr id="0" name=""/>
            <xdr:cNvSpPr>
              <a:spLocks noTextEdit="1"/>
            </xdr:cNvSpPr>
          </xdr:nvSpPr>
          <xdr:spPr>
            <a:xfrm>
              <a:off x="11658600" y="0"/>
              <a:ext cx="2598420" cy="73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182880</xdr:colOff>
      <xdr:row>5</xdr:row>
      <xdr:rowOff>175260</xdr:rowOff>
    </xdr:from>
    <xdr:to>
      <xdr:col>16</xdr:col>
      <xdr:colOff>22860</xdr:colOff>
      <xdr:row>14</xdr:row>
      <xdr:rowOff>0</xdr:rowOff>
    </xdr:to>
    <mc:AlternateContent xmlns:mc="http://schemas.openxmlformats.org/markup-compatibility/2006" xmlns:a14="http://schemas.microsoft.com/office/drawing/2010/main">
      <mc:Choice Requires="a14">
        <xdr:graphicFrame macro="">
          <xdr:nvGraphicFramePr>
            <xdr:cNvPr id="23" name="Order Date (Quarter) 2">
              <a:extLst>
                <a:ext uri="{FF2B5EF4-FFF2-40B4-BE49-F238E27FC236}">
                  <a16:creationId xmlns:a16="http://schemas.microsoft.com/office/drawing/2014/main" id="{4C18C187-0C93-44FC-B677-A53D89BEA257}"/>
                </a:ext>
              </a:extLst>
            </xdr:cNvPr>
            <xdr:cNvGraphicFramePr/>
          </xdr:nvGraphicFramePr>
          <xdr:xfrm>
            <a:off x="0" y="0"/>
            <a:ext cx="0" cy="0"/>
          </xdr:xfrm>
          <a:graphic>
            <a:graphicData uri="http://schemas.microsoft.com/office/drawing/2010/slicer">
              <sle:slicer xmlns:sle="http://schemas.microsoft.com/office/drawing/2010/slicer" name="Order Date (Quarter) 2"/>
            </a:graphicData>
          </a:graphic>
        </xdr:graphicFrame>
      </mc:Choice>
      <mc:Fallback xmlns="">
        <xdr:sp macro="" textlink="">
          <xdr:nvSpPr>
            <xdr:cNvPr id="0" name=""/>
            <xdr:cNvSpPr>
              <a:spLocks noTextEdit="1"/>
            </xdr:cNvSpPr>
          </xdr:nvSpPr>
          <xdr:spPr>
            <a:xfrm>
              <a:off x="12717780" y="1089660"/>
              <a:ext cx="162306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3589020</xdr:colOff>
      <xdr:row>5</xdr:row>
      <xdr:rowOff>0</xdr:rowOff>
    </xdr:from>
    <xdr:to>
      <xdr:col>14</xdr:col>
      <xdr:colOff>0</xdr:colOff>
      <xdr:row>16</xdr:row>
      <xdr:rowOff>30480</xdr:rowOff>
    </xdr:to>
    <xdr:graphicFrame macro="">
      <xdr:nvGraphicFramePr>
        <xdr:cNvPr id="24" name="Chart 23">
          <a:extLst>
            <a:ext uri="{FF2B5EF4-FFF2-40B4-BE49-F238E27FC236}">
              <a16:creationId xmlns:a16="http://schemas.microsoft.com/office/drawing/2014/main" id="{E84F0C25-8922-4A63-9A19-DEC77C4AB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18</xdr:row>
      <xdr:rowOff>7620</xdr:rowOff>
    </xdr:from>
    <xdr:to>
      <xdr:col>7</xdr:col>
      <xdr:colOff>441960</xdr:colOff>
      <xdr:row>31</xdr:row>
      <xdr:rowOff>7620</xdr:rowOff>
    </xdr:to>
    <xdr:graphicFrame macro="">
      <xdr:nvGraphicFramePr>
        <xdr:cNvPr id="25" name="Chart 24">
          <a:extLst>
            <a:ext uri="{FF2B5EF4-FFF2-40B4-BE49-F238E27FC236}">
              <a16:creationId xmlns:a16="http://schemas.microsoft.com/office/drawing/2014/main" id="{11134935-82C6-4868-BB92-D5F148B07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5</xdr:row>
      <xdr:rowOff>7620</xdr:rowOff>
    </xdr:from>
    <xdr:to>
      <xdr:col>8</xdr:col>
      <xdr:colOff>3238500</xdr:colOff>
      <xdr:row>16</xdr:row>
      <xdr:rowOff>45720</xdr:rowOff>
    </xdr:to>
    <xdr:graphicFrame macro="">
      <xdr:nvGraphicFramePr>
        <xdr:cNvPr id="28" name="Chart 27">
          <a:extLst>
            <a:ext uri="{FF2B5EF4-FFF2-40B4-BE49-F238E27FC236}">
              <a16:creationId xmlns:a16="http://schemas.microsoft.com/office/drawing/2014/main" id="{17E00984-0BF1-4C01-AED2-6B8191402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0</xdr:row>
      <xdr:rowOff>68580</xdr:rowOff>
    </xdr:from>
    <xdr:to>
      <xdr:col>7</xdr:col>
      <xdr:colOff>0</xdr:colOff>
      <xdr:row>3</xdr:row>
      <xdr:rowOff>129540</xdr:rowOff>
    </xdr:to>
    <xdr:sp macro="" textlink="">
      <xdr:nvSpPr>
        <xdr:cNvPr id="26" name="Rectangle: Rounded Corners 25">
          <a:extLst>
            <a:ext uri="{FF2B5EF4-FFF2-40B4-BE49-F238E27FC236}">
              <a16:creationId xmlns:a16="http://schemas.microsoft.com/office/drawing/2014/main" id="{9CF8D072-E02B-465F-ADE1-8D93D122DA81}"/>
            </a:ext>
          </a:extLst>
        </xdr:cNvPr>
        <xdr:cNvSpPr/>
      </xdr:nvSpPr>
      <xdr:spPr>
        <a:xfrm>
          <a:off x="91440" y="68580"/>
          <a:ext cx="4122420" cy="609600"/>
        </a:xfrm>
        <a:prstGeom prst="roundRect">
          <a:avLst/>
        </a:prstGeom>
        <a:solidFill>
          <a:srgbClr val="1C3C6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2800" b="1" i="1"/>
            <a:t>Commerce</a:t>
          </a:r>
          <a:r>
            <a:rPr lang="en-US" sz="2800" b="1" i="1" baseline="0"/>
            <a:t> Dashboard</a:t>
          </a:r>
          <a:endParaRPr lang="ar-EG" sz="2800" b="1" i="1"/>
        </a:p>
      </xdr:txBody>
    </xdr:sp>
    <xdr:clientData/>
  </xdr:twoCellAnchor>
  <xdr:twoCellAnchor>
    <xdr:from>
      <xdr:col>8</xdr:col>
      <xdr:colOff>1272540</xdr:colOff>
      <xdr:row>0</xdr:row>
      <xdr:rowOff>60960</xdr:rowOff>
    </xdr:from>
    <xdr:to>
      <xdr:col>8</xdr:col>
      <xdr:colOff>2811780</xdr:colOff>
      <xdr:row>3</xdr:row>
      <xdr:rowOff>114300</xdr:rowOff>
    </xdr:to>
    <xdr:sp macro="" textlink="">
      <xdr:nvSpPr>
        <xdr:cNvPr id="29" name="Rectangle: Rounded Corners 28">
          <a:hlinkClick xmlns:r="http://schemas.openxmlformats.org/officeDocument/2006/relationships" r:id="rId4"/>
          <a:extLst>
            <a:ext uri="{FF2B5EF4-FFF2-40B4-BE49-F238E27FC236}">
              <a16:creationId xmlns:a16="http://schemas.microsoft.com/office/drawing/2014/main" id="{DE819E52-B17B-4FF3-93F3-E6A3F9BF2DE9}"/>
            </a:ext>
          </a:extLst>
        </xdr:cNvPr>
        <xdr:cNvSpPr/>
      </xdr:nvSpPr>
      <xdr:spPr>
        <a:xfrm>
          <a:off x="6088380" y="60960"/>
          <a:ext cx="153924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Products</a:t>
          </a:r>
          <a:endParaRPr lang="ar-EG" sz="1600" b="1"/>
        </a:p>
      </xdr:txBody>
    </xdr:sp>
    <xdr:clientData/>
  </xdr:twoCellAnchor>
  <xdr:twoCellAnchor>
    <xdr:from>
      <xdr:col>7</xdr:col>
      <xdr:colOff>129540</xdr:colOff>
      <xdr:row>0</xdr:row>
      <xdr:rowOff>83820</xdr:rowOff>
    </xdr:from>
    <xdr:to>
      <xdr:col>8</xdr:col>
      <xdr:colOff>1089660</xdr:colOff>
      <xdr:row>3</xdr:row>
      <xdr:rowOff>137160</xdr:rowOff>
    </xdr:to>
    <xdr:sp macro="" textlink="">
      <xdr:nvSpPr>
        <xdr:cNvPr id="30" name="Rectangle: Rounded Corners 29">
          <a:hlinkClick xmlns:r="http://schemas.openxmlformats.org/officeDocument/2006/relationships" r:id="rId5"/>
          <a:extLst>
            <a:ext uri="{FF2B5EF4-FFF2-40B4-BE49-F238E27FC236}">
              <a16:creationId xmlns:a16="http://schemas.microsoft.com/office/drawing/2014/main" id="{1F3F580E-16D8-4760-AE74-42B2E8F17BC7}"/>
            </a:ext>
          </a:extLst>
        </xdr:cNvPr>
        <xdr:cNvSpPr/>
      </xdr:nvSpPr>
      <xdr:spPr>
        <a:xfrm>
          <a:off x="4343400" y="83820"/>
          <a:ext cx="156210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Customers</a:t>
          </a:r>
          <a:endParaRPr lang="ar-EG" sz="1600" b="1"/>
        </a:p>
      </xdr:txBody>
    </xdr:sp>
    <xdr:clientData/>
  </xdr:twoCellAnchor>
  <xdr:twoCellAnchor>
    <xdr:from>
      <xdr:col>8</xdr:col>
      <xdr:colOff>3002280</xdr:colOff>
      <xdr:row>0</xdr:row>
      <xdr:rowOff>53340</xdr:rowOff>
    </xdr:from>
    <xdr:to>
      <xdr:col>9</xdr:col>
      <xdr:colOff>693420</xdr:colOff>
      <xdr:row>3</xdr:row>
      <xdr:rowOff>106680</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79C29D77-3E48-4DC2-B938-B4127EEDE6A9}"/>
            </a:ext>
          </a:extLst>
        </xdr:cNvPr>
        <xdr:cNvSpPr/>
      </xdr:nvSpPr>
      <xdr:spPr>
        <a:xfrm>
          <a:off x="7818120" y="53340"/>
          <a:ext cx="1562100" cy="601980"/>
        </a:xfrm>
        <a:prstGeom prst="roundRect">
          <a:avLst/>
        </a:prstGeom>
        <a:solidFill>
          <a:srgbClr val="1C3C6A"/>
        </a:solidFill>
        <a:effectLst>
          <a:glow rad="101600">
            <a:schemeClr val="accent5">
              <a:satMod val="175000"/>
              <a:alpha val="4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Sales&amp;Profits</a:t>
          </a:r>
          <a:endParaRPr lang="ar-EG" sz="1600" b="1"/>
        </a:p>
      </xdr:txBody>
    </xdr:sp>
    <xdr:clientData/>
  </xdr:twoCellAnchor>
  <xdr:twoCellAnchor>
    <xdr:from>
      <xdr:col>9</xdr:col>
      <xdr:colOff>899160</xdr:colOff>
      <xdr:row>0</xdr:row>
      <xdr:rowOff>68580</xdr:rowOff>
    </xdr:from>
    <xdr:to>
      <xdr:col>12</xdr:col>
      <xdr:colOff>68580</xdr:colOff>
      <xdr:row>3</xdr:row>
      <xdr:rowOff>121920</xdr:rowOff>
    </xdr:to>
    <xdr:sp macro="" textlink="">
      <xdr:nvSpPr>
        <xdr:cNvPr id="32" name="Rectangle: Rounded Corners 31">
          <a:extLst>
            <a:ext uri="{FF2B5EF4-FFF2-40B4-BE49-F238E27FC236}">
              <a16:creationId xmlns:a16="http://schemas.microsoft.com/office/drawing/2014/main" id="{87997C8A-6910-45FB-A455-DC3E7AAC4FBD}"/>
            </a:ext>
          </a:extLst>
        </xdr:cNvPr>
        <xdr:cNvSpPr/>
      </xdr:nvSpPr>
      <xdr:spPr>
        <a:xfrm>
          <a:off x="9585960" y="68580"/>
          <a:ext cx="1813560" cy="601980"/>
        </a:xfrm>
        <a:prstGeom prst="roundRect">
          <a:avLst/>
        </a:prstGeom>
        <a:solidFill>
          <a:srgbClr val="1C3C6A"/>
        </a:solidFill>
        <a:effectLst>
          <a:glow rad="101600">
            <a:schemeClr val="bg1">
              <a:alpha val="60000"/>
            </a:schemeClr>
          </a:glow>
          <a:innerShdw blurRad="63500" dist="50800" dir="18900000">
            <a:schemeClr val="accent1">
              <a:lumMod val="60000"/>
              <a:lumOff val="40000"/>
              <a:alpha val="50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Orders&amp;Shipping</a:t>
          </a:r>
          <a:endParaRPr lang="ar-EG" sz="16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0</xdr:row>
      <xdr:rowOff>0</xdr:rowOff>
    </xdr:from>
    <xdr:to>
      <xdr:col>25</xdr:col>
      <xdr:colOff>0</xdr:colOff>
      <xdr:row>47</xdr:row>
      <xdr:rowOff>45720</xdr:rowOff>
    </xdr:to>
    <xdr:sp macro="" textlink="">
      <xdr:nvSpPr>
        <xdr:cNvPr id="2" name="TextBox 1">
          <a:extLst>
            <a:ext uri="{FF2B5EF4-FFF2-40B4-BE49-F238E27FC236}">
              <a16:creationId xmlns:a16="http://schemas.microsoft.com/office/drawing/2014/main" id="{C43D9A9F-25B0-428B-AC28-65697F1D2821}"/>
            </a:ext>
          </a:extLst>
        </xdr:cNvPr>
        <xdr:cNvSpPr txBox="1"/>
      </xdr:nvSpPr>
      <xdr:spPr>
        <a:xfrm>
          <a:off x="22860" y="0"/>
          <a:ext cx="15217140" cy="864108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ar-EG" sz="1100"/>
        </a:p>
        <a:p>
          <a:endParaRPr lang="ar-EG" sz="1100"/>
        </a:p>
        <a:p>
          <a:endParaRPr lang="ar-EG" sz="1100"/>
        </a:p>
        <a:p>
          <a:endParaRPr lang="ar-EG" sz="1100"/>
        </a:p>
        <a:p>
          <a:pPr marL="0" marR="0" lvl="0" indent="0" defTabSz="914400" eaLnBrk="1" fontAlgn="auto" latinLnBrk="0" hangingPunct="1">
            <a:lnSpc>
              <a:spcPct val="100000"/>
            </a:lnSpc>
            <a:spcBef>
              <a:spcPts val="0"/>
            </a:spcBef>
            <a:spcAft>
              <a:spcPts val="0"/>
            </a:spcAft>
            <a:buClrTx/>
            <a:buSzTx/>
            <a:buFontTx/>
            <a:buNone/>
            <a:tabLst/>
            <a:defRPr/>
          </a:pPr>
          <a:endParaRPr lang="ar-EG"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ar-EG"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ar-EG"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ar-EG"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ar-EG" sz="1600" b="1">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bg1"/>
              </a:solidFill>
              <a:effectLst/>
              <a:latin typeface="+mn-lt"/>
              <a:ea typeface="+mn-ea"/>
              <a:cs typeface="+mn-cs"/>
            </a:rPr>
            <a:t>  -</a:t>
          </a:r>
          <a:r>
            <a:rPr lang="ar-EG" sz="1400" b="1">
              <a:solidFill>
                <a:schemeClr val="bg1"/>
              </a:solidFill>
              <a:effectLst/>
              <a:latin typeface="+mn-lt"/>
              <a:ea typeface="+mn-ea"/>
              <a:cs typeface="+mn-cs"/>
            </a:rPr>
            <a:t> </a:t>
          </a:r>
          <a:r>
            <a:rPr lang="en-US" sz="1400">
              <a:solidFill>
                <a:schemeClr val="bg1"/>
              </a:solidFill>
              <a:effectLst/>
              <a:latin typeface="+mn-lt"/>
              <a:ea typeface="+mn-ea"/>
              <a:cs typeface="+mn-cs"/>
            </a:rPr>
            <a:t>Giving discount offer for the most customers made sales </a:t>
          </a:r>
        </a:p>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The most customer segment i</a:t>
          </a:r>
          <a:r>
            <a:rPr lang="en-US" sz="1400" baseline="0">
              <a:solidFill>
                <a:schemeClr val="bg1"/>
              </a:solidFill>
              <a:effectLst/>
              <a:latin typeface="+mn-lt"/>
              <a:ea typeface="+mn-ea"/>
              <a:cs typeface="+mn-cs"/>
            </a:rPr>
            <a:t>n terms of </a:t>
          </a:r>
          <a:r>
            <a:rPr lang="en-US" sz="1400">
              <a:solidFill>
                <a:schemeClr val="bg1"/>
              </a:solidFill>
              <a:effectLst/>
              <a:latin typeface="+mn-lt"/>
              <a:ea typeface="+mn-ea"/>
              <a:cs typeface="+mn-cs"/>
            </a:rPr>
            <a:t>customers number and sales is CONSUMER</a:t>
          </a:r>
          <a:r>
            <a:rPr lang="en-US" sz="1400" baseline="0">
              <a:solidFill>
                <a:schemeClr val="bg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bg1"/>
              </a:solidFill>
              <a:effectLst/>
              <a:latin typeface="+mn-lt"/>
              <a:ea typeface="+mn-ea"/>
              <a:cs typeface="+mn-cs"/>
            </a:rPr>
            <a:t>     so we need to creat marketing to target this segment </a:t>
          </a:r>
          <a:r>
            <a:rPr lang="en-US" sz="1400">
              <a:solidFill>
                <a:schemeClr val="bg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 Intensification marketing in states that have low customer numbers</a:t>
          </a:r>
        </a:p>
        <a:p>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 Make offers on  products  that</a:t>
          </a:r>
          <a:r>
            <a:rPr lang="en-US" sz="1400" baseline="0">
              <a:solidFill>
                <a:schemeClr val="bg1"/>
              </a:solidFill>
              <a:effectLst/>
              <a:latin typeface="+mn-lt"/>
              <a:ea typeface="+mn-ea"/>
              <a:cs typeface="+mn-cs"/>
            </a:rPr>
            <a:t> have lowest sales or requste in orders </a:t>
          </a:r>
          <a:endParaRPr lang="en-US" sz="1400">
            <a:solidFill>
              <a:schemeClr val="bg1"/>
            </a:solidFill>
            <a:effectLst/>
            <a:latin typeface="+mn-lt"/>
            <a:ea typeface="+mn-ea"/>
            <a:cs typeface="+mn-cs"/>
          </a:endParaRPr>
        </a:p>
        <a:p>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 increasing the units of  "Office</a:t>
          </a:r>
          <a:r>
            <a:rPr lang="en-US" sz="1400" baseline="0">
              <a:solidFill>
                <a:schemeClr val="bg1"/>
              </a:solidFill>
              <a:effectLst/>
              <a:latin typeface="+mn-lt"/>
              <a:ea typeface="+mn-ea"/>
              <a:cs typeface="+mn-cs"/>
            </a:rPr>
            <a:t> Supplies " </a:t>
          </a:r>
          <a:r>
            <a:rPr lang="en-US" sz="1400">
              <a:solidFill>
                <a:schemeClr val="bg1"/>
              </a:solidFill>
              <a:effectLst/>
              <a:latin typeface="+mn-lt"/>
              <a:ea typeface="+mn-ea"/>
              <a:cs typeface="+mn-cs"/>
            </a:rPr>
            <a:t>category in repositories because it is highest category of sold units </a:t>
          </a:r>
        </a:p>
        <a:p>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 take a feedback from customers about returned product to understand the reason of return the order </a:t>
          </a:r>
        </a:p>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we have loss when applying discount value more than 30% , so we must</a:t>
          </a:r>
          <a:r>
            <a:rPr lang="en-US" sz="1400" baseline="0">
              <a:solidFill>
                <a:schemeClr val="bg1"/>
              </a:solidFill>
              <a:effectLst/>
              <a:latin typeface="+mn-lt"/>
              <a:ea typeface="+mn-ea"/>
              <a:cs typeface="+mn-cs"/>
            </a:rPr>
            <a:t> </a:t>
          </a:r>
          <a:r>
            <a:rPr lang="en-US" sz="1400">
              <a:solidFill>
                <a:schemeClr val="bg1"/>
              </a:solidFill>
              <a:effectLst/>
              <a:latin typeface="+mn-lt"/>
              <a:ea typeface="+mn-ea"/>
              <a:cs typeface="+mn-cs"/>
            </a:rPr>
            <a:t>reduce discount which is not exceed 20</a:t>
          </a:r>
          <a:r>
            <a:rPr lang="en-US" sz="1400" baseline="0">
              <a:solidFill>
                <a:schemeClr val="bg1"/>
              </a:solidFill>
              <a:effectLst/>
              <a:latin typeface="+mn-lt"/>
              <a:ea typeface="+mn-ea"/>
              <a:cs typeface="+mn-cs"/>
            </a:rPr>
            <a:t> persente</a:t>
          </a:r>
        </a:p>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 giving reward to “Ana Andreadia” and “Chuck Magee” because they are  the most tow sales representative make sales</a:t>
          </a:r>
        </a:p>
        <a:p>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 the most shipping mode used by our customers is Standard Class , so </a:t>
          </a:r>
        </a:p>
        <a:p>
          <a:r>
            <a:rPr lang="en-US" sz="1400">
              <a:solidFill>
                <a:schemeClr val="bg1"/>
              </a:solidFill>
              <a:effectLst/>
              <a:latin typeface="+mn-lt"/>
              <a:ea typeface="+mn-ea"/>
              <a:cs typeface="+mn-cs"/>
            </a:rPr>
            <a:t>      we can make Standard Class free as offer </a:t>
          </a:r>
        </a:p>
        <a:p>
          <a:r>
            <a:rPr lang="en-US" sz="2000" b="1">
              <a:solidFill>
                <a:schemeClr val="bg1"/>
              </a:solidFill>
              <a:effectLst/>
              <a:latin typeface="+mn-lt"/>
              <a:ea typeface="+mn-ea"/>
              <a:cs typeface="+mn-cs"/>
            </a:rPr>
            <a:t>  -</a:t>
          </a:r>
          <a:r>
            <a:rPr lang="en-US" sz="1400">
              <a:solidFill>
                <a:schemeClr val="bg1"/>
              </a:solidFill>
              <a:effectLst/>
              <a:latin typeface="+mn-lt"/>
              <a:ea typeface="+mn-ea"/>
              <a:cs typeface="+mn-cs"/>
            </a:rPr>
            <a:t> Intensification marketing on</a:t>
          </a:r>
          <a:r>
            <a:rPr lang="en-US" sz="1400" baseline="0">
              <a:solidFill>
                <a:schemeClr val="bg1"/>
              </a:solidFill>
              <a:effectLst/>
              <a:latin typeface="+mn-lt"/>
              <a:ea typeface="+mn-ea"/>
              <a:cs typeface="+mn-cs"/>
            </a:rPr>
            <a:t> months September , November and Desember  becouse they are the highest months for orders request </a:t>
          </a:r>
          <a:endParaRPr lang="en-US" sz="140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bg1"/>
            </a:solidFill>
            <a:effectLst/>
            <a:latin typeface="+mn-lt"/>
            <a:ea typeface="+mn-ea"/>
            <a:cs typeface="+mn-cs"/>
          </a:endParaRPr>
        </a:p>
        <a:p>
          <a:endParaRPr lang="en-US" sz="1400">
            <a:solidFill>
              <a:schemeClr val="bg1"/>
            </a:solidFill>
            <a:effectLst/>
            <a:latin typeface="+mn-lt"/>
            <a:ea typeface="+mn-ea"/>
            <a:cs typeface="+mn-cs"/>
          </a:endParaRPr>
        </a:p>
        <a:p>
          <a:endParaRPr lang="en-US" sz="1600" b="1">
            <a:solidFill>
              <a:schemeClr val="bg1"/>
            </a:solidFill>
          </a:endParaRPr>
        </a:p>
        <a:p>
          <a:endParaRPr lang="en-US" sz="1600" b="1">
            <a:solidFill>
              <a:schemeClr val="bg1"/>
            </a:solidFill>
          </a:endParaRPr>
        </a:p>
      </xdr:txBody>
    </xdr:sp>
    <xdr:clientData/>
  </xdr:twoCellAnchor>
  <xdr:twoCellAnchor>
    <xdr:from>
      <xdr:col>7</xdr:col>
      <xdr:colOff>571500</xdr:colOff>
      <xdr:row>1</xdr:row>
      <xdr:rowOff>129540</xdr:rowOff>
    </xdr:from>
    <xdr:to>
      <xdr:col>13</xdr:col>
      <xdr:colOff>76200</xdr:colOff>
      <xdr:row>5</xdr:row>
      <xdr:rowOff>0</xdr:rowOff>
    </xdr:to>
    <xdr:sp macro="" textlink="">
      <xdr:nvSpPr>
        <xdr:cNvPr id="3" name="Rectangle: Rounded Corners 2">
          <a:extLst>
            <a:ext uri="{FF2B5EF4-FFF2-40B4-BE49-F238E27FC236}">
              <a16:creationId xmlns:a16="http://schemas.microsoft.com/office/drawing/2014/main" id="{FC5A997B-A377-4BF2-ADE9-C7CF176D74FF}"/>
            </a:ext>
          </a:extLst>
        </xdr:cNvPr>
        <xdr:cNvSpPr/>
      </xdr:nvSpPr>
      <xdr:spPr>
        <a:xfrm>
          <a:off x="4838700" y="312420"/>
          <a:ext cx="3162300" cy="601980"/>
        </a:xfrm>
        <a:prstGeom prst="roundRect">
          <a:avLst/>
        </a:prstGeom>
        <a:solidFill>
          <a:srgbClr val="16375E"/>
        </a:solidFill>
        <a:effectLst>
          <a:glow rad="101600">
            <a:schemeClr val="bg1">
              <a:alpha val="60000"/>
            </a:schemeClr>
          </a:glow>
          <a:outerShdw blurRad="50800" dist="38100" dir="13500000" algn="br" rotWithShape="0">
            <a:prstClr val="black">
              <a:alpha val="40000"/>
            </a:prstClr>
          </a:outerShdw>
        </a:effectLst>
        <a:scene3d>
          <a:camera prst="orthographicFront"/>
          <a:lightRig rig="threePt" dir="t"/>
        </a:scene3d>
        <a:sp3d>
          <a:bevelB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1"/>
            <a:t>Recommendations</a:t>
          </a:r>
          <a:endParaRPr lang="ar-EG" sz="16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27.992701041665" backgroundQuery="1" createdVersion="6" refreshedVersion="6" minRefreshableVersion="3" recordCount="0" supportSubquery="1" supportAdvancedDrill="1" xr:uid="{0E62F9A4-2DD2-4D47-92F3-45CDD8D510B1}">
  <cacheSource type="external" connectionId="5"/>
  <cacheFields count="1">
    <cacheField name="[Measures].[Total Profit]" caption="Total Profit" numFmtId="0" hierarchy="36" level="32767"/>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oneField="1">
      <fieldsUsage count="1">
        <fieldUsage x="0"/>
      </fieldsUsage>
    </cacheHierarchy>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3217596" backgroundQuery="1" createdVersion="6" refreshedVersion="6" minRefreshableVersion="3" recordCount="0" supportSubquery="1" supportAdvancedDrill="1" xr:uid="{AC811736-E018-4D21-A2E6-C2BC6F8099F6}">
  <cacheSource type="external" connectionId="5"/>
  <cacheFields count="3">
    <cacheField name="[Measures].[Sales for completed orders]" caption="Sales for completed orders" numFmtId="0" hierarchy="42" level="32767"/>
    <cacheField name="[Orders].[State].[State]" caption="State" numFmtId="0" hierarchy="12" level="1">
      <sharedItems count="10">
        <s v="California"/>
        <s v="Florida"/>
        <s v="Georgia"/>
        <s v="Illinois"/>
        <s v="Michigan"/>
        <s v="New York"/>
        <s v="Ohio"/>
        <s v="Pennsylvania"/>
        <s v="Texas"/>
        <s v="Washington"/>
      </sharedItems>
    </cacheField>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oneField="1">
      <fieldsUsage count="1">
        <fieldUsage x="0"/>
      </fieldsUsage>
    </cacheHierarchy>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3680558" backgroundQuery="1" createdVersion="6" refreshedVersion="6" minRefreshableVersion="3" recordCount="0" supportSubquery="1" supportAdvancedDrill="1" xr:uid="{7A14AAA2-DFE0-4DBD-8A69-325A99C28643}">
  <cacheSource type="external" connectionId="5"/>
  <cacheFields count="3">
    <cacheField name="[Orders].[Discount].[Discount]" caption="Discount" numFmtId="0" hierarchy="21" level="1">
      <sharedItems containsSemiMixedTypes="0" containsString="0" containsNumber="1" minValue="0" maxValue="0.8" count="12">
        <n v="0"/>
        <n v="0.1"/>
        <n v="0.15"/>
        <n v="0.2"/>
        <n v="0.3"/>
        <n v="0.32"/>
        <n v="0.4"/>
        <n v="0.45"/>
        <n v="0.5"/>
        <n v="0.6"/>
        <n v="0.7"/>
        <n v="0.8"/>
      </sharedItems>
    </cacheField>
    <cacheField name="[Measures].[Profit for completed orders]" caption="Profit for completed orders" numFmtId="0" hierarchy="44" level="32767"/>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oneField="1">
      <fieldsUsage count="1">
        <fieldUsage x="1"/>
      </fieldsUsage>
    </cacheHierarchy>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6574075" backgroundQuery="1" createdVersion="6" refreshedVersion="6" minRefreshableVersion="3" recordCount="0" supportSubquery="1" supportAdvancedDrill="1" xr:uid="{42024F98-1E9E-436F-BF0C-37D36A819CCF}">
  <cacheSource type="external" connectionId="5"/>
  <cacheFields count="2">
    <cacheField name="[Measures].[Sales for completed orders]" caption="Sales for completed orders" numFmtId="0" hierarchy="42" level="32767"/>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oneField="1">
      <fieldsUsage count="1">
        <fieldUsage x="0"/>
      </fieldsUsage>
    </cacheHierarchy>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6689814" backgroundQuery="1" createdVersion="6" refreshedVersion="6" minRefreshableVersion="3" recordCount="0" supportSubquery="1" supportAdvancedDrill="1" xr:uid="{C6F34C0F-08ED-4D88-9A56-C7233E711F19}">
  <cacheSource type="external" connectionId="5"/>
  <cacheFields count="5">
    <cacheField name="[Measures].[Total Orders]" caption="Total Orders" numFmtId="0" hierarchy="39" level="32767"/>
    <cacheField name="[Orders].[Segment].[Segment]" caption="Segment" numFmtId="0" hierarchy="9" level="1">
      <sharedItems containsSemiMixedTypes="0" containsNonDate="0" containsString="0"/>
    </cacheField>
    <cacheField name="[Orders].[Order Date (Year)].[Order Date (Year)]" caption="Order Date (Year)" numFmtId="0" hierarchy="25" level="1">
      <sharedItems containsSemiMixedTypes="0" containsNonDate="0" containsString="0"/>
    </cacheField>
    <cacheField name="[Orders].[Category].[Category]" caption="Category" numFmtId="0" hierarchy="16" level="1">
      <sharedItems containsSemiMixedTypes="0" containsNonDate="0" containsString="0"/>
    </cacheField>
    <cacheField name="[Orders].[Sub-Category].[Sub-Category]" caption="Sub-Category" numFmtId="0" hierarchy="17"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oneField="1">
      <fieldsUsage count="1">
        <fieldUsage x="0"/>
      </fieldsUsage>
    </cacheHierarchy>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7615737" backgroundQuery="1" createdVersion="6" refreshedVersion="6" minRefreshableVersion="3" recordCount="0" supportSubquery="1" supportAdvancedDrill="1" xr:uid="{BEB1E948-4E48-4747-ACD1-646F534F8AB5}">
  <cacheSource type="external" connectionId="5"/>
  <cacheFields count="5">
    <cacheField name="[Orders].[Customer Name].[Customer Name]" caption="Customer Name" numFmtId="0" hierarchy="8" level="1">
      <sharedItems count="10">
        <s v="Dean percer"/>
        <s v="Emily Ducich"/>
        <s v="Lindsay Castell"/>
        <s v="Matt Abelman"/>
        <s v="Mike Pelletier"/>
        <s v="Peter McVee"/>
        <s v="Philisse Overcash"/>
        <s v="Shirley Daniels"/>
        <s v="Tamara Willingham"/>
        <s v="Tonja Turnell"/>
      </sharedItems>
    </cacheField>
    <cacheField name="[Measures].[Sales for completed orders]" caption="Sales for completed orders" numFmtId="0" hierarchy="42" level="32767"/>
    <cacheField name="[Orders].[Order Date].[Order Date]" caption="Order Date" numFmtId="0" hierarchy="3" level="1">
      <sharedItems containsSemiMixedTypes="0" containsNonDate="0" containsString="0"/>
    </cacheField>
    <cacheField name="[Orders].[Segment].[Segment]" caption="Segment" numFmtId="0" hierarchy="9" level="1">
      <sharedItems containsSemiMixedTypes="0" containsNonDate="0" containsString="0"/>
    </cacheField>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oneField="1">
      <fieldsUsage count="1">
        <fieldUsage x="1"/>
      </fieldsUsage>
    </cacheHierarchy>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7962961" backgroundQuery="1" createdVersion="6" refreshedVersion="6" minRefreshableVersion="3" recordCount="0" supportSubquery="1" supportAdvancedDrill="1" xr:uid="{9557912D-2BC6-4637-91CC-293461D373BD}">
  <cacheSource type="external" connectionId="5"/>
  <cacheFields count="3">
    <cacheField name="[Orders].[Segment].[Segment]" caption="Segment" numFmtId="0" hierarchy="9" level="1">
      <sharedItems count="3">
        <s v="Home Office"/>
        <s v="Corporate" u="1"/>
        <s v="Consumer" u="1"/>
      </sharedItems>
    </cacheField>
    <cacheField name="[Measures].[Count of Customer ID]" caption="Count of Customer ID" numFmtId="0" hierarchy="68" level="32767"/>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8078707" backgroundQuery="1" createdVersion="6" refreshedVersion="6" minRefreshableVersion="3" recordCount="0" supportSubquery="1" supportAdvancedDrill="1" xr:uid="{5EE0B918-7AC7-4C45-9705-8E43CEBF7F2D}">
  <cacheSource type="external" connectionId="5"/>
  <cacheFields count="3">
    <cacheField name="[Measures].[Customers Number]" caption="Customers Number" numFmtId="0" hierarchy="38" level="32767"/>
    <cacheField name="[Orders].[Segment].[Segment]" caption="Segment" numFmtId="0" hierarchy="9" level="1">
      <sharedItems containsSemiMixedTypes="0" containsNonDate="0" containsString="0"/>
    </cacheField>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oneField="1">
      <fieldsUsage count="1">
        <fieldUsage x="0"/>
      </fieldsUsage>
    </cacheHierarchy>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4768516" backgroundQuery="1" createdVersion="6" refreshedVersion="6" minRefreshableVersion="3" recordCount="0" supportSubquery="1" supportAdvancedDrill="1" xr:uid="{7DC52987-0E7E-4EEE-A449-82C75C72A8B3}">
  <cacheSource type="external" connectionId="5"/>
  <cacheFields count="5">
    <cacheField name="[Orders].[Product ID].[Product ID]" caption="Product ID" numFmtId="0" hierarchy="15" level="1">
      <sharedItems count="10">
        <s v="OFF-AP-10002945"/>
        <s v="OFF-BI-10003527"/>
        <s v="TEC-AC-10002049"/>
        <s v="TEC-AC-10003033"/>
        <s v="TEC-CO-10001046"/>
        <s v="TEC-CO-10001449"/>
        <s v="TEC-CO-10003763"/>
        <s v="TEC-CO-10004722"/>
        <s v="TEC-MA-10000045"/>
        <s v="TEC-MA-10001127"/>
      </sharedItems>
    </cacheField>
    <cacheField name="[Orders].[Category].[Category]" caption="Category" numFmtId="0" hierarchy="16" level="1">
      <sharedItems count="3">
        <s v="Furniture"/>
        <s v="Office Supplies"/>
        <s v="Technology"/>
      </sharedItems>
    </cacheField>
    <cacheField name="[Measures].[Sum of Quantity]" caption="Sum of Quantity" numFmtId="0" hierarchy="84"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2" memberValueDatatype="130" unbalanced="0">
      <fieldsUsage count="2">
        <fieldUsage x="-1"/>
        <fieldUsage x="0"/>
      </fieldsUsage>
    </cacheHierarchy>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5231478" backgroundQuery="1" createdVersion="6" refreshedVersion="6" minRefreshableVersion="3" recordCount="0" supportSubquery="1" supportAdvancedDrill="1" xr:uid="{1FB8D7D8-0B29-4F66-966E-BDEC218D767B}">
  <cacheSource type="external" connectionId="5"/>
  <cacheFields count="6">
    <cacheField name="[Measures].[Count of Order ID]" caption="Count of Order ID" numFmtId="0" hierarchy="66" level="32767"/>
    <cacheField name="[Orders].[Segment].[Segment]" caption="Segment" numFmtId="0" hierarchy="9" level="1">
      <sharedItems count="3">
        <s v="Consumer"/>
        <s v="Corporate"/>
        <s v="Home Office"/>
      </sharedItems>
    </cacheField>
    <cacheField name="[Orders].[Order Date (Year)].[Order Date (Year)]" caption="Order Date (Year)" numFmtId="0" hierarchy="25" level="1">
      <sharedItems containsSemiMixedTypes="0" containsNonDate="0" containsString="0"/>
    </cacheField>
    <cacheField name="[Orders].[Category].[Category]" caption="Category" numFmtId="0" hierarchy="16" level="1">
      <sharedItems containsSemiMixedTypes="0" containsNonDate="0" containsString="0"/>
    </cacheField>
    <cacheField name="[Orders].[Sub-Category].[Sub-Category]" caption="Sub-Category" numFmtId="0" hierarchy="17"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5"/>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5578701" backgroundQuery="1" createdVersion="6" refreshedVersion="6" minRefreshableVersion="3" recordCount="0" supportSubquery="1" supportAdvancedDrill="1" xr:uid="{11D058E2-0AB8-4482-9F92-0CBF4F9026F7}">
  <cacheSource type="external" connectionId="5"/>
  <cacheFields count="4">
    <cacheField name="[Measures].[Profit for completed orders]" caption="Profit for completed orders" numFmtId="0" hierarchy="44" level="32767"/>
    <cacheField name="[Measures].[Net Sales]" caption="Net Sales" numFmtId="0" hierarchy="50" level="32767"/>
    <cacheField name="[Orders].[Order Date (Quarter)].[Order Date (Quarter)]" caption="Order Date (Quarter)" numFmtId="0" hierarchy="26" level="1">
      <sharedItems count="1">
        <s v="Qtr3"/>
      </sharedItems>
    </cacheField>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oneField="1">
      <fieldsUsage count="1">
        <fieldUsage x="0"/>
      </fieldsUsage>
    </cacheHierarchy>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oneField="1">
      <fieldsUsage count="1">
        <fieldUsage x="1"/>
      </fieldsUsage>
    </cacheHierarchy>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27.992699421295" backgroundQuery="1" createdVersion="6" refreshedVersion="6" minRefreshableVersion="3" recordCount="0" supportSubquery="1" supportAdvancedDrill="1" xr:uid="{DBC633F7-B40A-474F-8B90-97A3DB88D606}">
  <cacheSource type="external" connectionId="5"/>
  <cacheFields count="2">
    <cacheField name="[People].[Person].[Person]" caption="Person" numFmtId="0" hierarchy="29" level="1">
      <sharedItems count="4">
        <s v="Anna Andreadi"/>
        <s v="Cassandra Brandow"/>
        <s v="Chuck Magee"/>
        <s v="Kelly Williams"/>
      </sharedItems>
    </cacheField>
    <cacheField name="[Measures].[Sales for completed orders]" caption="Sales for completed orders" numFmtId="0" hierarchy="42" level="32767"/>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fieldsUsage count="2">
        <fieldUsage x="-1"/>
        <fieldUsage x="0"/>
      </fieldsUsage>
    </cacheHierarchy>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oneField="1">
      <fieldsUsage count="1">
        <fieldUsage x="1"/>
      </fieldsUsage>
    </cacheHierarchy>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5925924" backgroundQuery="1" createdVersion="6" refreshedVersion="6" minRefreshableVersion="3" recordCount="0" supportSubquery="1" supportAdvancedDrill="1" xr:uid="{1433819D-DB8E-4D0A-85EC-D5BB3B7A04EB}">
  <cacheSource type="external" connectionId="5"/>
  <cacheFields count="4">
    <cacheField name="[Measures].[Count of Order ID]" caption="Count of Order ID" numFmtId="0" hierarchy="66" level="32767"/>
    <cacheField name="[Orders].[Order Date (Month)].[Order Date (Month)]" caption="Order Date (Month)" numFmtId="0" hierarchy="27" level="1">
      <sharedItems count="3">
        <s v="يوليو"/>
        <s v="أغسطس"/>
        <s v="سبتمبر"/>
      </sharedItems>
    </cacheField>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6273148" backgroundQuery="1" createdVersion="6" refreshedVersion="6" minRefreshableVersion="3" recordCount="0" supportSubquery="1" supportAdvancedDrill="1" xr:uid="{980BA1C4-356B-4A25-BD7F-655BC9503296}">
  <cacheSource type="external" connectionId="5"/>
  <cacheFields count="3">
    <cacheField name="[Measures].[Completed Orders]" caption="Completed Orders" numFmtId="0" hierarchy="45"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oneField="1">
      <fieldsUsage count="1">
        <fieldUsage x="0"/>
      </fieldsUsage>
    </cacheHierarchy>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673611" backgroundQuery="1" createdVersion="6" refreshedVersion="6" minRefreshableVersion="3" recordCount="0" supportSubquery="1" supportAdvancedDrill="1" xr:uid="{EC15BED8-7964-44E2-8726-8FEA840485CC}">
  <cacheSource type="external" connectionId="5"/>
  <cacheFields count="4">
    <cacheField name="[Orders].[Ship Mode].[Ship Mode]" caption="Ship Mode" numFmtId="0" hierarchy="6" level="1">
      <sharedItems count="4">
        <s v="First Class"/>
        <s v="Same Day"/>
        <s v="Second Class"/>
        <s v="Standard Class"/>
      </sharedItems>
    </cacheField>
    <cacheField name="[Measures].[Average of Delivery Duration]" caption="Average of Delivery Duration" numFmtId="0" hierarchy="82"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7199071" backgroundQuery="1" createdVersion="6" refreshedVersion="6" minRefreshableVersion="3" recordCount="0" supportSubquery="1" supportAdvancedDrill="1" xr:uid="{743E504D-7E96-4834-A8B9-F2909A25CDFE}">
  <cacheSource type="external" connectionId="5"/>
  <cacheFields count="6">
    <cacheField name="[Measures].[Profit for completed orders]" caption="Profit for completed orders" numFmtId="0" hierarchy="44" level="32767"/>
    <cacheField name="[Orders].[Segment].[Segment]" caption="Segment" numFmtId="0" hierarchy="9" level="1">
      <sharedItems containsSemiMixedTypes="0" containsNonDate="0" containsString="0"/>
    </cacheField>
    <cacheField name="[Orders].[Order Date (Year)].[Order Date (Year)]" caption="Order Date (Year)" numFmtId="0" hierarchy="25" level="1">
      <sharedItems containsSemiMixedTypes="0" containsNonDate="0" containsString="0"/>
    </cacheField>
    <cacheField name="[Orders].[Category].[Category]" caption="Category" numFmtId="0" hierarchy="16" level="1">
      <sharedItems containsSemiMixedTypes="0" containsNonDate="0" containsString="0"/>
    </cacheField>
    <cacheField name="[Orders].[Sub-Category].[Sub-Category]" caption="Sub-Category" numFmtId="0" hierarchy="17"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5"/>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oneField="1">
      <fieldsUsage count="1">
        <fieldUsage x="0"/>
      </fieldsUsage>
    </cacheHierarchy>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7430556" backgroundQuery="1" createdVersion="6" refreshedVersion="6" minRefreshableVersion="3" recordCount="0" supportSubquery="1" supportAdvancedDrill="1" xr:uid="{5078A21B-DB49-4570-B445-4416BDF10263}">
  <cacheSource type="external" connectionId="5"/>
  <cacheFields count="6">
    <cacheField name="[Measures].[Returned Orders]" caption="Returned Orders" numFmtId="0" hierarchy="46" level="32767"/>
    <cacheField name="[Orders].[Segment].[Segment]" caption="Segment" numFmtId="0" hierarchy="9" level="1">
      <sharedItems containsSemiMixedTypes="0" containsNonDate="0" containsString="0"/>
    </cacheField>
    <cacheField name="[Orders].[Order Date (Year)].[Order Date (Year)]" caption="Order Date (Year)" numFmtId="0" hierarchy="25" level="1">
      <sharedItems containsSemiMixedTypes="0" containsNonDate="0" containsString="0"/>
    </cacheField>
    <cacheField name="[Orders].[Category].[Category]" caption="Category" numFmtId="0" hierarchy="16" level="1">
      <sharedItems containsSemiMixedTypes="0" containsNonDate="0" containsString="0"/>
    </cacheField>
    <cacheField name="[Orders].[Sub-Category].[Sub-Category]" caption="Sub-Category" numFmtId="0" hierarchy="17"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4"/>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5"/>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oneField="1">
      <fieldsUsage count="1">
        <fieldUsage x="0"/>
      </fieldsUsage>
    </cacheHierarchy>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7662033" backgroundQuery="1" createdVersion="6" refreshedVersion="6" minRefreshableVersion="3" recordCount="0" supportSubquery="1" supportAdvancedDrill="1" xr:uid="{FF63139C-863B-4773-8F36-AB0517E8B203}">
  <cacheSource type="external" connectionId="5"/>
  <cacheFields count="5">
    <cacheField name="[Measures].[Sold Units for completed orders]" caption="Sold Units for completed orders" numFmtId="0" hierarchy="52" level="32767"/>
    <cacheField name="[Orders].[Order Date (Year)].[Order Date (Year)]" caption="Order Date (Year)" numFmtId="0" hierarchy="25" level="1">
      <sharedItems containsSemiMixedTypes="0" containsNonDate="0" containsString="0"/>
    </cacheField>
    <cacheField name="[Orders].[Category].[Category]" caption="Category" numFmtId="0" hierarchy="16" level="1">
      <sharedItems containsSemiMixedTypes="0" containsNonDate="0" containsString="0"/>
    </cacheField>
    <cacheField name="[Orders].[Sub-Category].[Sub-Category]" caption="Sub-Category" numFmtId="0" hierarchy="17"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3"/>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oneField="1">
      <fieldsUsage count="1">
        <fieldUsage x="0"/>
      </fieldsUsage>
    </cacheHierarchy>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835648" backgroundQuery="1" createdVersion="6" refreshedVersion="6" minRefreshableVersion="3" recordCount="0" supportSubquery="1" supportAdvancedDrill="1" xr:uid="{ABE376E7-A249-4E16-83F8-4EEF847AEE89}">
  <cacheSource type="external" connectionId="5"/>
  <cacheFields count="6">
    <cacheField name="[Measures].[Returned Orders]" caption="Returned Orders" numFmtId="0" hierarchy="46" level="32767"/>
    <cacheField name="[Orders].[Product ID].[Product ID]" caption="Product ID" numFmtId="0" hierarchy="15" level="1">
      <sharedItems count="10">
        <s v="FUR-BO-10003159"/>
        <s v="FUR-CH-10000847"/>
        <s v="FUR-CH-10003968"/>
        <s v="OFF-AR-10001958"/>
        <s v="OFF-BI-10000174"/>
        <s v="OFF-BI-10002012"/>
        <s v="OFF-BI-10002071"/>
        <s v="OFF-FA-10000304"/>
        <s v="OFF-PA-10001970"/>
        <s v="OFF-ST-10000689"/>
      </sharedItems>
    </cacheField>
    <cacheField name="[Measures].[Sum of Quantity]" caption="Sum of Quantity" numFmtId="0" hierarchy="84" level="32767"/>
    <cacheField name="[Orders].[Product Name].[Product Name]" caption="Product Name" numFmtId="0" hierarchy="18" level="1">
      <sharedItems count="10">
        <s v="ACCOHIDE 3-Ring Binder, Blue, 1&quot;"/>
        <s v="Avery 488"/>
        <s v="BOSTON Ranger #55 Pencil Sharpener, Black"/>
        <s v="Carina Double Wide Media Storage Towers in Natural &amp; Black"/>
        <s v="DXL Angle-View Binders with Locking Rings, Black"/>
        <s v="Economy Rollaway Files"/>
        <s v="Eldon Shelf Savers Cubes and Bins"/>
        <s v="Global Ergonomic Managers Chair"/>
        <s v="Hon GuestStacker Chair"/>
        <s v="Longer-Life Soft White Bulbs"/>
      </sharedItems>
    </cacheField>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2" memberValueDatatype="130" unbalanced="0">
      <fieldsUsage count="2">
        <fieldUsage x="-1"/>
        <fieldUsage x="1"/>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5"/>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oneField="1">
      <fieldsUsage count="1">
        <fieldUsage x="0"/>
      </fieldsUsage>
    </cacheHierarchy>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8703703" backgroundQuery="1" createdVersion="6" refreshedVersion="6" minRefreshableVersion="3" recordCount="0" supportSubquery="1" supportAdvancedDrill="1" xr:uid="{B0AD6192-474B-434F-A2E1-D22A3363C587}">
  <cacheSource type="external" connectionId="5"/>
  <cacheFields count="4">
    <cacheField name="[Orders].[Ship Mode].[Ship Mode]" caption="Ship Mode" numFmtId="0" hierarchy="6" level="1">
      <sharedItems count="4">
        <s v="First Class"/>
        <s v="Same Day"/>
        <s v="Second Class"/>
        <s v="Standard Class"/>
      </sharedItems>
    </cacheField>
    <cacheField name="[Measures].[Total Orders]" caption="Total Orders" numFmtId="0" hierarchy="39"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oneField="1">
      <fieldsUsage count="1">
        <fieldUsage x="1"/>
      </fieldsUsage>
    </cacheHierarchy>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9050926" backgroundQuery="1" createdVersion="6" refreshedVersion="6" minRefreshableVersion="3" recordCount="0" supportSubquery="1" supportAdvancedDrill="1" xr:uid="{BA66DB16-ABB6-4FFD-B1DF-398ABE1C9AF6}">
  <cacheSource type="external" connectionId="5"/>
  <cacheFields count="4">
    <cacheField name="[Orders].[Segment].[Segment]" caption="Segment" numFmtId="0" hierarchy="9" level="1">
      <sharedItems count="3">
        <s v="Consumer"/>
        <s v="Corporate"/>
        <s v="Home Office"/>
      </sharedItems>
    </cacheField>
    <cacheField name="[Measures].[Sales for completed orders]" caption="Sales for completed orders" numFmtId="0" hierarchy="42"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oneField="1">
      <fieldsUsage count="1">
        <fieldUsage x="1"/>
      </fieldsUsage>
    </cacheHierarchy>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9282411" backgroundQuery="1" createdVersion="6" refreshedVersion="6" minRefreshableVersion="3" recordCount="0" supportSubquery="1" supportAdvancedDrill="1" xr:uid="{04D65C35-1CD3-4357-B610-E612FD7157A3}">
  <cacheSource type="external" connectionId="5"/>
  <cacheFields count="3">
    <cacheField name="[Measures].[Loss]" caption="Loss" numFmtId="0" hierarchy="56"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oneField="1">
      <fieldsUsage count="1">
        <fieldUsage x="0"/>
      </fieldsUsage>
    </cacheHierarchy>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27.992272800926" backgroundQuery="1" createdVersion="6" refreshedVersion="6" minRefreshableVersion="3" recordCount="0" supportSubquery="1" supportAdvancedDrill="1" xr:uid="{5D5F62FA-1273-44ED-9FA3-93EA99D17860}">
  <cacheSource type="external" connectionId="5"/>
  <cacheFields count="3">
    <cacheField name="[Orders].[Region].[Region]" caption="Region" numFmtId="0" hierarchy="14" level="1">
      <sharedItems count="4">
        <s v="Central"/>
        <s v="East"/>
        <s v="South"/>
        <s v="West"/>
      </sharedItems>
    </cacheField>
    <cacheField name="[Measures].[Loss]" caption="Loss" numFmtId="0" hierarchy="56" level="32767"/>
    <cacheField name="[Measures].[Sum of Discount]" caption="Sum of Discount" numFmtId="0" hierarchy="74" level="32767"/>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oneField="1">
      <fieldsUsage count="1">
        <fieldUsage x="1"/>
      </fieldsUsage>
    </cacheHierarchy>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9513888" backgroundQuery="1" createdVersion="6" refreshedVersion="6" minRefreshableVersion="3" recordCount="0" supportSubquery="1" supportAdvancedDrill="1" xr:uid="{38DC0234-D281-4FAD-BFA4-43AC0C2FD99F}">
  <cacheSource type="external" connectionId="5"/>
  <cacheFields count="3">
    <cacheField name="[Measures].[Discount for completed orders]" caption="Discount for completed orders" numFmtId="0" hierarchy="49"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oneField="1">
      <fieldsUsage count="1">
        <fieldUsage x="0"/>
      </fieldsUsage>
    </cacheHierarchy>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9745373" backgroundQuery="1" createdVersion="6" refreshedVersion="6" minRefreshableVersion="3" recordCount="0" supportSubquery="1" supportAdvancedDrill="1" xr:uid="{3BEF4DD5-95E3-4127-B993-670B3AD53B83}">
  <cacheSource type="external" connectionId="5"/>
  <cacheFields count="5">
    <cacheField name="[Measures].[Net Sales]" caption="Net Sales" numFmtId="0" hierarchy="50" level="32767"/>
    <cacheField name="[Orders].[Segment].[Segment]" caption="Segment" numFmtId="0" hierarchy="9" level="1">
      <sharedItems containsSemiMixedTypes="0" containsNonDate="0" containsString="0"/>
    </cacheField>
    <cacheField name="[Orders].[Order Date (Year)].[Order Date (Year)]" caption="Order Date (Year)" numFmtId="0" hierarchy="25" level="1">
      <sharedItems containsSemiMixedTypes="0" containsNonDate="0" containsString="0"/>
    </cacheField>
    <cacheField name="[Orders].[Category].[Category]" caption="Category" numFmtId="0" hierarchy="16"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oneField="1">
      <fieldsUsage count="1">
        <fieldUsage x="0"/>
      </fieldsUsage>
    </cacheHierarchy>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29861112" backgroundQuery="1" createdVersion="6" refreshedVersion="6" minRefreshableVersion="3" recordCount="0" supportSubquery="1" supportAdvancedDrill="1" xr:uid="{ACD9989E-6387-4605-AD1B-21E3B6297932}">
  <cacheSource type="external" connectionId="5"/>
  <cacheFields count="4">
    <cacheField name="[Measures].[Net Profit]" caption="Net Profit" numFmtId="0" hierarchy="59" level="32767"/>
    <cacheField name="[Orders].[Segment].[Segment]" caption="Segment" numFmtId="0" hierarchy="9" level="1">
      <sharedItems containsSemiMixedTypes="0" containsNonDate="0" containsString="0"/>
    </cacheField>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1"/>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230324073" backgroundQuery="1" createdVersion="6" refreshedVersion="6" minRefreshableVersion="3" recordCount="0" supportSubquery="1" supportAdvancedDrill="1" xr:uid="{B300A3CC-22B9-4960-A229-9496E50CF6A4}">
  <cacheSource type="external" connectionId="5"/>
  <cacheFields count="6">
    <cacheField name="[Measures].[Returned Orders]" caption="Returned Orders" numFmtId="0" hierarchy="46" level="32767"/>
    <cacheField name="[Orders].[Product ID].[Product ID]" caption="Product ID" numFmtId="0" hierarchy="15" level="1">
      <sharedItems count="10">
        <s v="FUR-BO-10003159"/>
        <s v="FUR-CH-10000847"/>
        <s v="FUR-CH-10003968"/>
        <s v="OFF-AR-10001958"/>
        <s v="OFF-BI-10000174"/>
        <s v="OFF-BI-10002012"/>
        <s v="OFF-BI-10002071"/>
        <s v="OFF-FA-10000304"/>
        <s v="OFF-PA-10001970"/>
        <s v="OFF-ST-10000689"/>
      </sharedItems>
    </cacheField>
    <cacheField name="[Orders].[Product Name].[Product Name]" caption="Product Name" numFmtId="0" hierarchy="18" level="1">
      <sharedItems count="10">
        <s v="ACCOHIDE 3-Ring Binder, Blue, 1&quot;"/>
        <s v="Avery 488"/>
        <s v="BOSTON Ranger #55 Pencil Sharpener, Black"/>
        <s v="Carina Double Wide Media Storage Towers in Natural &amp; Black"/>
        <s v="DXL Angle-View Binders with Locking Rings, Black"/>
        <s v="Economy Rollaway Files"/>
        <s v="Eldon Shelf Savers Cubes and Bins"/>
        <s v="Global Ergonomic Managers Chair"/>
        <s v="Hon GuestStacker Chair"/>
        <s v="Longer-Life Soft White Bulbs"/>
      </sharedItems>
    </cacheField>
    <cacheField name="[Measures].[Sum of Quantity]" caption="Sum of Quantity" numFmtId="0" hierarchy="84" level="32767"/>
    <cacheField name="[Orders].[Order Date (Year)].[Order Date (Year)]" caption="Order Date (Year)" numFmtId="0" hierarchy="25" level="1">
      <sharedItems containsSemiMixedTypes="0" containsNonDate="0" containsString="0"/>
    </cacheField>
    <cacheField name="[Orders].[Order Date (Quarter)].[Order Date (Quarter)]" caption="Order Date (Quarter)" numFmtId="0" hierarchy="2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2" memberValueDatatype="130" unbalanced="0">
      <fieldsUsage count="2">
        <fieldUsage x="-1"/>
        <fieldUsage x="1"/>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5"/>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oneField="1">
      <fieldsUsage count="1">
        <fieldUsage x="0"/>
      </fieldsUsage>
    </cacheHierarchy>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26.409934143521" backgroundQuery="1" createdVersion="3" refreshedVersion="6" minRefreshableVersion="3" recordCount="0" supportSubquery="1" supportAdvancedDrill="1" xr:uid="{C68A68F3-1CDB-4438-B7A0-F7CFB13F3C6A}">
  <cacheSource type="external" connectionId="5">
    <extLst>
      <ext xmlns:x14="http://schemas.microsoft.com/office/spreadsheetml/2009/9/main" uri="{F057638F-6D5F-4e77-A914-E7F072B9BCA8}">
        <x14:sourceConnection name="ThisWorkbookDataModel"/>
      </ext>
    </extLst>
  </cacheSource>
  <cacheFields count="0"/>
  <cacheHierarchies count="97">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Row ID]" caption="Sum of Row ID" measure="1" displayFolder="" measureGroup="Orders" count="0">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extLst>
        <ext xmlns:x15="http://schemas.microsoft.com/office/spreadsheetml/2010/11/main" uri="{B97F6D7D-B522-45F9-BDA1-12C45D357490}">
          <x15:cacheHierarchy aggregatedColumn="25"/>
        </ext>
      </extLst>
    </cacheHierarchy>
    <cacheHierarchy uniqueName="[Measures].[Sum of Shipping Cost Per Unit]" caption="Sum of Shipping Cost Per Unit" measure="1" displayFolder="" measureGroup="Shipping Cost" count="0">
      <extLst>
        <ext xmlns:x15="http://schemas.microsoft.com/office/spreadsheetml/2010/11/main" uri="{B97F6D7D-B522-45F9-BDA1-12C45D357490}">
          <x15:cacheHierarchy aggregatedColumn="35"/>
        </ext>
      </extLst>
    </cacheHierarchy>
    <cacheHierarchy uniqueName="[Measures].[Count of Category]" caption="Count of Category" measure="1" displayFolder="" measureGroup="Orders" count="0">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extLst>
        <ext xmlns:x15="http://schemas.microsoft.com/office/spreadsheetml/2010/11/main" uri="{B97F6D7D-B522-45F9-BDA1-12C45D357490}">
          <x15:cacheHierarchy aggregatedColumn="33"/>
        </ext>
      </extLst>
    </cacheHierarchy>
    <cacheHierarchy uniqueName="[Measures].[Average of Shipping Cost Per Order]" caption="Average of Shipping Cost Per Order" measure="1" displayFolder="" measureGroup="Orders" count="0">
      <extLst>
        <ext xmlns:x15="http://schemas.microsoft.com/office/spreadsheetml/2010/11/main" uri="{B97F6D7D-B522-45F9-BDA1-12C45D357490}">
          <x15:cacheHierarchy aggregatedColumn="25"/>
        </ext>
      </extLst>
    </cacheHierarchy>
    <cacheHierarchy uniqueName="[Measures].[Average of Shipping Cost Per Unit]" caption="Average of Shipping Cost Per Unit" measure="1" displayFolder="" measureGroup="Shipping Cost" count="0">
      <extLst>
        <ext xmlns:x15="http://schemas.microsoft.com/office/spreadsheetml/2010/11/main" uri="{B97F6D7D-B522-45F9-BDA1-12C45D357490}">
          <x15:cacheHierarchy aggregatedColumn="35"/>
        </ext>
      </extLst>
    </cacheHierarchy>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7623899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6969675923" backgroundQuery="1" createdVersion="6" refreshedVersion="6" minRefreshableVersion="3" recordCount="0" supportSubquery="1" supportAdvancedDrill="1" xr:uid="{1B732C75-8EEF-460B-8E13-7C8DA0A3FF7E}">
  <cacheSource type="external" connectionId="5"/>
  <cacheFields count="3">
    <cacheField name="[Orders].[State].[State]" caption="State" numFmtId="0" hierarchy="12" level="1">
      <sharedItems count="10">
        <s v="Arizona"/>
        <s v="California"/>
        <s v="Florida"/>
        <s v="Illinois"/>
        <s v="Michigan"/>
        <s v="New York"/>
        <s v="Ohio"/>
        <s v="Pennsylvania"/>
        <s v="Texas"/>
        <s v="Washington"/>
      </sharedItems>
    </cacheField>
    <cacheField name="[Measures].[Distinct Count of Customer ID]" caption="Distinct Count of Customer ID" numFmtId="0" hierarchy="80" level="32767"/>
    <cacheField name="[Orders].[Segment].[Segment]" caption="Segment" numFmtId="0" hierarchy="9"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6970023146" backgroundQuery="1" createdVersion="6" refreshedVersion="6" minRefreshableVersion="3" recordCount="0" supportSubquery="1" supportAdvancedDrill="1" xr:uid="{F98001CF-76D7-4FA1-AAF6-F79C090BC946}">
  <cacheSource type="external" connectionId="5"/>
  <cacheFields count="4">
    <cacheField name="[Orders].[State].[State]" caption="State" numFmtId="0" hierarchy="12" level="1">
      <sharedItems count="14">
        <s v="District of Columbia"/>
        <s v="Idaho"/>
        <s v="Kansas"/>
        <s v="Louisiana"/>
        <s v="Maine"/>
        <s v="North Dakota"/>
        <s v="South Carolina"/>
        <s v="Vermont"/>
        <s v="West Virginia"/>
        <s v="Wyoming"/>
        <s v="Montana" u="1"/>
        <s v="New Hampshire" u="1"/>
        <s v="South Dakota" u="1"/>
        <s v="Rhode Island" u="1"/>
      </sharedItems>
    </cacheField>
    <cacheField name="[Orders].[City].[City]" caption="City" numFmtId="0" hierarchy="11" level="1">
      <sharedItems count="10">
        <s v="Chicago"/>
        <s v="Columbus"/>
        <s v="Dallas"/>
        <s v="Houston"/>
        <s v="Los Angeles"/>
        <s v="New York City"/>
        <s v="Philadelphia"/>
        <s v="San Diego"/>
        <s v="San Francisco"/>
        <s v="Seattle"/>
      </sharedItems>
    </cacheField>
    <cacheField name="[Measures].[Distinct Count of Customer ID]" caption="Distinct Count of Customer ID" numFmtId="0" hierarchy="80" level="32767"/>
    <cacheField name="[Orders].[Segment].[Segment]" caption="Segment" numFmtId="0" hierarchy="9"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064583332" backgroundQuery="1" createdVersion="6" refreshedVersion="6" minRefreshableVersion="3" recordCount="0" supportSubquery="1" supportAdvancedDrill="1" xr:uid="{BBDC452F-CA83-4605-A4DD-8004036A7C69}">
  <cacheSource type="external" connectionId="5"/>
  <cacheFields count="4">
    <cacheField name="[Measures].[Sum of Sales]" caption="Sum of Sales" numFmtId="0" hierarchy="67" level="32767"/>
    <cacheField name="[Orders].[Sub-Category].[Sub-Category]" caption="Sub-Category" numFmtId="0" hierarchy="17" level="1">
      <sharedItems count="1">
        <s v="Chairs"/>
      </sharedItems>
    </cacheField>
    <cacheField name="[Orders].[Segment].[Segment]" caption="Segment" numFmtId="0" hierarchy="9" level="1">
      <sharedItems containsSemiMixedTypes="0" containsNonDate="0" containsString="0"/>
    </cacheField>
    <cacheField name="[Orders].[Category].[Category]" caption="Category" numFmtId="0" hierarchy="16"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065509256" backgroundQuery="1" createdVersion="6" refreshedVersion="6" minRefreshableVersion="3" recordCount="0" supportSubquery="1" supportAdvancedDrill="1" xr:uid="{81D54B32-D7E9-4462-9BA0-ECB427070517}">
  <cacheSource type="external" connectionId="5"/>
  <cacheFields count="8">
    <cacheField name="[Orders].[Product Name].[Product Name]" caption="Product Name" numFmtId="0" hierarchy="18" level="1">
      <sharedItems count="10">
        <s v="Global Ergonomic Managers Chair"/>
        <s v="Global Troy Executive Leather Low-Back Tilter"/>
        <s v="GuestStacker Chair with Chrome Finish Legs"/>
        <s v="Hon 4070 Series Pagoda Armless Upholstered Stacking Chairs"/>
        <s v="Hon Every-Day Series Multi-Task Chairs"/>
        <s v="Hon Olson Stacker Chairs"/>
        <s v="Hon Olson Stacker Stools"/>
        <s v="Hon Pagoda Stacking Chairs"/>
        <s v="Office Star - Contemporary Task Swivel chair with Loop Arms, Charcoal"/>
        <s v="SAFCO Arco Folding Chair"/>
      </sharedItems>
    </cacheField>
    <cacheField name="[Measures].[Sold Units for completed orders]" caption="Sold Units for completed orders" numFmtId="0" hierarchy="52" level="32767"/>
    <cacheField name="[Measures].[Count of Order ID]" caption="Count of Order ID" numFmtId="0" hierarchy="66" level="32767"/>
    <cacheField name="[Measures].[Sum of Sales]" caption="Sum of Sales" numFmtId="0" hierarchy="67" level="32767"/>
    <cacheField name="[Measures].[Returned Orders]" caption="Returned Orders" numFmtId="0" hierarchy="46" level="32767"/>
    <cacheField name="[Orders].[Segment].[Segment]" caption="Segment" numFmtId="0" hierarchy="9" level="1">
      <sharedItems containsSemiMixedTypes="0" containsNonDate="0" containsString="0"/>
    </cacheField>
    <cacheField name="[Orders].[Category].[Category]" caption="Category" numFmtId="0" hierarchy="16" level="1">
      <sharedItems containsSemiMixedTypes="0" containsNonDate="0" containsString="0"/>
    </cacheField>
    <cacheField name="[Orders].[Sub-Category].[Sub-Category]" caption="Sub-Category" numFmtId="0" hierarchy="17"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5"/>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6"/>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7"/>
      </fieldsUsage>
    </cacheHierarchy>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oneField="1">
      <fieldsUsage count="1">
        <fieldUsage x="4"/>
      </fieldsUsage>
    </cacheHierarchy>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oneField="1">
      <fieldsUsage count="1">
        <fieldUsage x="1"/>
      </fieldsUsage>
    </cacheHierarchy>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067592596" backgroundQuery="1" createdVersion="6" refreshedVersion="6" minRefreshableVersion="3" recordCount="0" supportSubquery="1" supportAdvancedDrill="1" xr:uid="{2AC08742-D7FE-4698-994E-A91F9B792EF0}">
  <cacheSource type="external" connectionId="5"/>
  <cacheFields count="8">
    <cacheField name="[Orders].[Product Name].[Product Name]" caption="Product Name" numFmtId="0" hierarchy="18" level="1">
      <sharedItems count="10">
        <s v="Global Ergonomic Managers Chair"/>
        <s v="Global Troy Executive Leather Low-Back Tilter"/>
        <s v="GuestStacker Chair with Chrome Finish Legs"/>
        <s v="Hon 4070 Series Pagoda Armless Upholstered Stacking Chairs"/>
        <s v="Hon Every-Day Series Multi-Task Chairs"/>
        <s v="Hon Olson Stacker Chairs"/>
        <s v="Hon Olson Stacker Stools"/>
        <s v="Hon Pagoda Stacking Chairs"/>
        <s v="Office Star - Contemporary Task Swivel chair with Loop Arms, Charcoal"/>
        <s v="SAFCO Arco Folding Chair"/>
      </sharedItems>
    </cacheField>
    <cacheField name="[Measures].[Sold Units for completed orders]" caption="Sold Units for completed orders" numFmtId="0" hierarchy="52" level="32767"/>
    <cacheField name="[Measures].[Count of Order ID]" caption="Count of Order ID" numFmtId="0" hierarchy="66" level="32767"/>
    <cacheField name="[Measures].[Sum of Sales]" caption="Sum of Sales" numFmtId="0" hierarchy="67" level="32767"/>
    <cacheField name="[Measures].[Returned Orders]" caption="Returned Orders" numFmtId="0" hierarchy="46" level="32767"/>
    <cacheField name="[Orders].[Segment].[Segment]" caption="Segment" numFmtId="0" hierarchy="9" level="1">
      <sharedItems containsSemiMixedTypes="0" containsNonDate="0" containsString="0"/>
    </cacheField>
    <cacheField name="[Orders].[Category].[Category]" caption="Category" numFmtId="0" hierarchy="16" level="1">
      <sharedItems containsSemiMixedTypes="0" containsNonDate="0" containsString="0"/>
    </cacheField>
    <cacheField name="[Orders].[Sub-Category].[Sub-Category]" caption="Sub-Category" numFmtId="0" hierarchy="17"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5"/>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6"/>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7"/>
      </fieldsUsage>
    </cacheHierarchy>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cacheHierarchy uniqueName="[Measures].[Completed Orders]" caption="Completed Orders" measure="1" displayFolder="" measureGroup="Orders" count="0"/>
    <cacheHierarchy uniqueName="[Measures].[Returned Orders]" caption="Returned Orders" measure="1" displayFolder="" measureGroup="Orders" count="0" oneField="1">
      <fieldsUsage count="1">
        <fieldUsage x="4"/>
      </fieldsUsage>
    </cacheHierarchy>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oneField="1">
      <fieldsUsage count="1">
        <fieldUsage x="1"/>
      </fieldsUsage>
    </cacheHierarchy>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31.397182754627" backgroundQuery="1" createdVersion="6" refreshedVersion="6" minRefreshableVersion="3" recordCount="0" supportSubquery="1" supportAdvancedDrill="1" xr:uid="{80916B82-039A-4758-9BAE-84A2C6FD5EE3}">
  <cacheSource type="external" connectionId="5"/>
  <cacheFields count="4">
    <cacheField name="[Orders].[City].[City]" caption="City" numFmtId="0" hierarchy="11" level="1">
      <sharedItems count="10">
        <s v="Chicago"/>
        <s v="Detroit"/>
        <s v="Houston"/>
        <s v="Los Angeles"/>
        <s v="New York City"/>
        <s v="Philadelphia"/>
        <s v="San Diego"/>
        <s v="San Francisco"/>
        <s v="Seattle"/>
        <s v="Springfield"/>
      </sharedItems>
    </cacheField>
    <cacheField name="[Orders].[State].[State]" caption="State" numFmtId="0" hierarchy="12" level="1">
      <sharedItems count="11">
        <s v="California"/>
        <s v="Florida"/>
        <s v="Georgia"/>
        <s v="Illinois"/>
        <s v="Michigan"/>
        <s v="New York"/>
        <s v="Ohio"/>
        <s v="Pennsylvania"/>
        <s v="Texas"/>
        <s v="Washington"/>
        <s v="North Carolina" u="1"/>
      </sharedItems>
    </cacheField>
    <cacheField name="[Measures].[Profit for completed orders]" caption="Profit for completed orders" numFmtId="0" hierarchy="44" level="32767"/>
    <cacheField name="[Orders].[Order Date (Year)].[Order Date (Year)]" caption="Order Date (Year)" numFmtId="0" hierarchy="25" level="1">
      <sharedItems containsSemiMixedTypes="0" containsNonDate="0" containsString="0"/>
    </cacheField>
  </cacheFields>
  <cacheHierarchies count="98">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Year]" caption="OrderYear" attribute="1" defaultMemberUniqueName="[Orders].[OrderYear].[All]" allUniqueName="[Orders].[Order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ping Cost Per Order]" caption="Shipping Cost Per Order" attribute="1" defaultMemberUniqueName="[Orders].[Shipping Cost Per Order].[All]" allUniqueName="[Orders].[Shipping Cost Per Order].[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eturned]" caption="Returned" attribute="1" defaultMemberUniqueName="[Orders].[Returned].[All]" allUniqueName="[Orders].[Returned].[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caption="Total Profit" measure="1" displayFolder="" measureGroup="Orders" count="0"/>
    <cacheHierarchy uniqueName="[Measures].[Total Sales]" caption="Total Sales" measure="1" displayFolder="" measureGroup="Orders" count="0"/>
    <cacheHierarchy uniqueName="[Measures].[Customers Number]" caption="Customers Number" measure="1" displayFolder="" measureGroup="Orders" count="0"/>
    <cacheHierarchy uniqueName="[Measures].[Total Orders]" caption="Total Orders" measure="1" displayFolder="" measureGroup="Orders" count="0"/>
    <cacheHierarchy uniqueName="[Measures].[Average of time duration]" caption="Average of time duration" measure="1" displayFolder="" measureGroup="Orders" count="0"/>
    <cacheHierarchy uniqueName="[Measures].[Sales for Returned Orders]" caption="Sales for Returned Orders" measure="1" displayFolder="" measureGroup="Orders" count="0"/>
    <cacheHierarchy uniqueName="[Measures].[Sales for completed orders]" caption="Sales for completed orders" measure="1" displayFolder="" measureGroup="Orders" count="0"/>
    <cacheHierarchy uniqueName="[Measures].[Profit for Returned Orders]" caption="Profit for Returned Orders" measure="1" displayFolder="" measureGroup="Orders" count="0"/>
    <cacheHierarchy uniqueName="[Measures].[Profit for completed orders]" caption="Profit for completed orders" measure="1" displayFolder="" measureGroup="Orders" count="0" oneField="1">
      <fieldsUsage count="1">
        <fieldUsage x="2"/>
      </fieldsUsage>
    </cacheHierarchy>
    <cacheHierarchy uniqueName="[Measures].[Completed Orders]" caption="Completed Orders" measure="1" displayFolder="" measureGroup="Orders" count="0"/>
    <cacheHierarchy uniqueName="[Measures].[Returned Orders]" caption="Returned Orders" measure="1" displayFolder="" measureGroup="Orders" count="0"/>
    <cacheHierarchy uniqueName="[Measures].[Discount value for returned orders]" caption="Discount value for returned orders" measure="1" displayFolder="" measureGroup="Orders" count="0"/>
    <cacheHierarchy uniqueName="[Measures].[Total discount value]" caption="Total discount value" measure="1" displayFolder="" measureGroup="Orders" count="0"/>
    <cacheHierarchy uniqueName="[Measures].[Discount for completed orders]" caption="Discount for completed orders" measure="1" displayFolder="" measureGroup="Orders" count="0"/>
    <cacheHierarchy uniqueName="[Measures].[Net Sales]" caption="Net Sales" measure="1" displayFolder="" measureGroup="Orders" count="0"/>
    <cacheHierarchy uniqueName="[Measures].[Quantity of returned orders]" caption="Quantity of returned orders" measure="1" displayFolder="" measureGroup="Orders" count="0"/>
    <cacheHierarchy uniqueName="[Measures].[Sold Units for completed orders]" caption="Sold Units for completed orders" measure="1" displayFolder="" measureGroup="Orders" count="0"/>
    <cacheHierarchy uniqueName="[Measures].[COGS for unit sold]" caption="COGS for unit sold" measure="1" displayFolder="" measureGroup="Orders" count="0"/>
    <cacheHierarchy uniqueName="[Measures].[Measure]" caption="Measure" measure="1" displayFolder="" measureGroup="Orders" count="0"/>
    <cacheHierarchy uniqueName="[Measures].[Measure 3]" caption="Measure 3" measure="1" displayFolder="" measureGroup="Orders" count="0"/>
    <cacheHierarchy uniqueName="[Measures].[Loss]" caption="Loss" measure="1" displayFolder="" measureGroup="Orders" count="0"/>
    <cacheHierarchy uniqueName="[Measures].[Measure 2]" caption="Measure 2" measure="1" displayFolder="" measureGroup="Orders" count="0"/>
    <cacheHierarchy uniqueName="[Measures].[Measure 4]" caption="Measure 4" measure="1" displayFolder="" measureGroup="Orders" count="0"/>
    <cacheHierarchy uniqueName="[Measures].[Net Profit]" caption="Net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Average of Discount Value]" caption="Average of Discount Value" measure="1" displayFolder="" measureGroup="Order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Discount]" caption="Average of Discount" measure="1" displayFolder="" measureGroup="Orders" count="0" hidden="1">
      <extLst>
        <ext xmlns:x15="http://schemas.microsoft.com/office/spreadsheetml/2010/11/main" uri="{B97F6D7D-B522-45F9-BDA1-12C45D357490}">
          <x15:cacheHierarchy aggregatedColumn="2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Per Order]" caption="Sum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Per Unit]" caption="Sum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 Duration]" caption="Count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1"/>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8"/>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5"/>
        </ext>
      </extLst>
    </cacheHierarchy>
    <cacheHierarchy uniqueName="[Measures].[Count of Order ID 2]" caption="Count of Order ID 2" measure="1" displayFolder="" measureGroup="Return" count="0" hidden="1">
      <extLst>
        <ext xmlns:x15="http://schemas.microsoft.com/office/spreadsheetml/2010/11/main" uri="{B97F6D7D-B522-45F9-BDA1-12C45D357490}">
          <x15:cacheHierarchy aggregatedColumn="32"/>
        </ext>
      </extLst>
    </cacheHierarchy>
    <cacheHierarchy uniqueName="[Measures].[Average of Shipping Cost Per Order]" caption="Average of Shipping Cost Per Order" measure="1" displayFolder="" measureGroup="Orders" count="0" hidden="1">
      <extLst>
        <ext xmlns:x15="http://schemas.microsoft.com/office/spreadsheetml/2010/11/main" uri="{B97F6D7D-B522-45F9-BDA1-12C45D357490}">
          <x15:cacheHierarchy aggregatedColumn="24"/>
        </ext>
      </extLst>
    </cacheHierarchy>
    <cacheHierarchy uniqueName="[Measures].[Average of Shipping Cost Per Unit]" caption="Average of Shipping Cost Per Unit" measure="1" displayFolder="" measureGroup="Shipping Cost" count="0" hidden="1">
      <extLst>
        <ext xmlns:x15="http://schemas.microsoft.com/office/spreadsheetml/2010/11/main" uri="{B97F6D7D-B522-45F9-BDA1-12C45D357490}">
          <x15:cacheHierarchy aggregatedColumn="34"/>
        </ext>
      </extLst>
    </cacheHierarchy>
    <cacheHierarchy uniqueName="[Measures].[Count of Order Date (Quarter)]" caption="Count of Order Date (Quarter)" measure="1" displayFolder="" measureGroup="Orders" count="0" hidden="1">
      <extLst>
        <ext xmlns:x15="http://schemas.microsoft.com/office/spreadsheetml/2010/11/main" uri="{B97F6D7D-B522-45F9-BDA1-12C45D357490}">
          <x15:cacheHierarchy aggregatedColumn="26"/>
        </ext>
      </extLst>
    </cacheHierarchy>
    <cacheHierarchy uniqueName="[Measures].[Count of Order Date (Month)]" caption="Count of Order Date (Month)"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 Cost" uniqueName="[Shipping Cost]" caption="Shipping Cost"/>
  </dimensions>
  <measureGroups count="4">
    <measureGroup name="Orders" caption="Orders"/>
    <measureGroup name="People" caption="People"/>
    <measureGroup name="Return" caption="Return"/>
    <measureGroup name="Shipping Cost" caption="Shipping 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3FC365-DB7B-4C2D-9734-41B7002DCFE3}" name="Net Profit By State" cacheId="3360" applyNumberFormats="0" applyBorderFormats="0" applyFontFormats="0" applyPatternFormats="0" applyAlignmentFormats="0" applyWidthHeightFormats="1" dataCaption="Values" tag="42ebd288-62af-4dee-bfd5-f2a9f58cf67b" updatedVersion="6" minRefreshableVersion="3" useAutoFormatting="1" subtotalHiddenItems="1" itemPrintTitles="1" createdVersion="6" indent="0" outline="1" outlineData="1" multipleFieldFilters="0" chartFormat="4">
  <location ref="AY4:AZ15"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fld="2" subtotal="count" baseField="0" baseItem="0"/>
  </dataFields>
  <chartFormats count="7">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10"/>
          </reference>
        </references>
      </pivotArea>
    </chartFormat>
    <chartFormat chart="3" format="14">
      <pivotArea type="data" outline="0" fieldPosition="0">
        <references count="2">
          <reference field="4294967294" count="1" selected="0">
            <x v="0"/>
          </reference>
          <reference field="1" count="1" selected="0">
            <x v="6"/>
          </reference>
        </references>
      </pivotArea>
    </chartFormat>
    <chartFormat chart="3" format="15">
      <pivotArea type="data" outline="0" fieldPosition="0">
        <references count="2">
          <reference field="4294967294" count="1" selected="0">
            <x v="0"/>
          </reference>
          <reference field="1" count="1" selected="0">
            <x v="7"/>
          </reference>
        </references>
      </pivotArea>
    </chartFormat>
    <chartFormat chart="3" format="16">
      <pivotArea type="data" outline="0" fieldPosition="0">
        <references count="2">
          <reference field="4294967294" count="1" selected="0">
            <x v="0"/>
          </reference>
          <reference field="1" count="1" selected="0">
            <x v="8"/>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67">
      <autoFilter ref="A1">
        <filterColumn colId="0">
          <top10 val="10" filterVal="10"/>
        </filterColumn>
      </autoFilter>
    </filter>
    <filter fld="0" type="count" id="1" iMeasureHier="67">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834112-71EB-4323-A1AD-C865BD7AFAF5}" name="Sales by sub_category" cacheId="3099" applyNumberFormats="0" applyBorderFormats="0" applyFontFormats="0" applyPatternFormats="0" applyAlignmentFormats="0" applyWidthHeightFormats="1" dataCaption="Values" tag="a511d1e7-1122-43c5-b206-195624dfc02b" updatedVersion="6" minRefreshableVersion="3" useAutoFormatting="1" subtotalHiddenItems="1" itemPrintTitles="1" createdVersion="6" indent="0" outline="1" outlineData="1" multipleFieldFilters="0" rowHeaderCaption="Sub_Category">
  <location ref="AG4:AH6"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Sales" fld="0" baseField="0" baseItem="0"/>
  </dataFields>
  <formats count="1">
    <format dxfId="255">
      <pivotArea collapsedLevelsAreSubtotals="1" fieldPosition="0">
        <references count="1">
          <reference field="1" count="0"/>
        </references>
      </pivotArea>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A050B2-7ED4-484B-A206-C19FD785F731}" name="Sales" cacheId="3396" applyNumberFormats="0" applyBorderFormats="0" applyFontFormats="0" applyPatternFormats="0" applyAlignmentFormats="0" applyWidthHeightFormats="1" dataCaption="Values" tag="b5df0352-e9e6-4e56-8cf7-e25968062bd3" updatedVersion="6" minRefreshableVersion="3" useAutoFormatting="1" subtotalHiddenItems="1" itemPrintTitles="1" createdVersion="6" indent="0" outline="1" outlineData="1" multipleFieldFilters="0">
  <location ref="E17:E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E0C761-6B74-4BB2-A783-E2A8AD227C3D}" name="Ship mode" cacheId="3411" applyNumberFormats="0" applyBorderFormats="0" applyFontFormats="0" applyPatternFormats="0" applyAlignmentFormats="0" applyWidthHeightFormats="1" dataCaption="Values" tag="4cb23ef2-df72-46b8-b713-4d0c0082fa3f" updatedVersion="6" minRefreshableVersion="3" useAutoFormatting="1" subtotalHiddenItems="1" itemPrintTitles="1" createdVersion="6" indent="0" outline="1" outlineData="1" multipleFieldFilters="0" chartFormat="3">
  <location ref="O14:P16" firstHeaderRow="1" firstDataRow="1" firstDataCol="1"/>
  <pivotFields count="3">
    <pivotField axis="axisRow" allDrilled="1" subtotalTop="0" showAll="0" dataSourceSort="1" defaultSubtotal="0" defaultAttributeDrillState="1">
      <items count="3">
        <item s="1" x="0"/>
        <item x="1"/>
        <item x="2"/>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Customer ID" fld="1" subtotal="count" baseField="0" baseItem="0"/>
  </dataFields>
  <chartFormats count="4">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4ECA9E-E8C1-4B72-859C-574B87CA623E}" name="Sold Units per month" cacheId="3483" applyNumberFormats="0" applyBorderFormats="0" applyFontFormats="0" applyPatternFormats="0" applyAlignmentFormats="0" applyWidthHeightFormats="1" dataCaption="Values" tag="8e904c20-667e-460f-9168-410e20f08abc" updatedVersion="6" minRefreshableVersion="3" useAutoFormatting="1" subtotalHiddenItems="1" itemPrintTitles="1" createdVersion="6" indent="0" outline="1" outlineData="1" multipleFieldFilters="0" chartFormat="3">
  <location ref="CF3:CG7"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 ID" fld="0" subtotal="count" baseField="0" baseItem="0"/>
  </dataFields>
  <chartFormats count="1">
    <chartFormat chart="2" format="4"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199FAF-293F-492A-BB26-2838D6AB20AC}" name="Net Profit" cacheId="3519" applyNumberFormats="0" applyBorderFormats="0" applyFontFormats="0" applyPatternFormats="0" applyAlignmentFormats="0" applyWidthHeightFormats="1" dataCaption="Values" tag="d221cb0b-50e6-4d33-99ff-c1785435f8db" updatedVersion="6" minRefreshableVersion="3" useAutoFormatting="1" subtotalHiddenItems="1" itemPrintTitles="1" createdVersion="6" indent="0" outline="1" outlineData="1" multipleFieldFilters="0">
  <location ref="E27:E28"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8F8E55F-3AF1-408D-B5B6-9C765DDB6A08}" name="Quantity by segment" cacheId="3477" applyNumberFormats="0" applyBorderFormats="0" applyFontFormats="0" applyPatternFormats="0" applyAlignmentFormats="0" applyWidthHeightFormats="1" dataCaption="Values" tag="bb38be89-aae7-49ac-b906-aa15774ee368" updatedVersion="6" minRefreshableVersion="3" useAutoFormatting="1" subtotalHiddenItems="1" itemPrintTitles="1" createdVersion="6" indent="0" outline="1" outlineData="1" multipleFieldFilters="0" chartFormat="18" rowHeaderCaption="Segment">
  <location ref="AO3:AP7" firstHeaderRow="1"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 ID" fld="0" subtotal="count" baseField="0" baseItem="0"/>
  </dataFields>
  <chartFormats count="1">
    <chartFormat chart="15" format="18"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members count="1" level="1">
        <member name="[Orders].[Sub-Category].&amp;[Chairs]"/>
      </members>
    </pivotHierarchy>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ales"/>
    <pivotHierarchy dragToData="1"/>
    <pivotHierarchy dragToData="1" caption="Sum of Discount Value"/>
    <pivotHierarchy dragToData="1" caption="Average of Discount Value"/>
    <pivotHierarchy dragToData="1"/>
    <pivotHierarchy dragToData="1"/>
    <pivotHierarchy dragToData="1"/>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iscount"/>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78E264C-200B-4BFB-9154-1F11A05F33AB}" name="Delivery duration" cacheId="3489" applyNumberFormats="0" applyBorderFormats="0" applyFontFormats="0" applyPatternFormats="0" applyAlignmentFormats="0" applyWidthHeightFormats="1" dataCaption="Values" tag="a72496ac-8070-4b0e-8c05-af025ff34c49" updatedVersion="6" minRefreshableVersion="3" useAutoFormatting="1" subtotalHiddenItems="1" itemPrintTitles="1" createdVersion="6" indent="0" outline="1" outlineData="1" multipleFieldFilters="0" chartFormat="3">
  <location ref="BU3:BV8"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Delivery Duration" fld="1" subtotal="average" baseField="0" baseItem="2"/>
  </dataFields>
  <formats count="2">
    <format dxfId="257">
      <pivotArea collapsedLevelsAreSubtotals="1" fieldPosition="0">
        <references count="1">
          <reference field="0" count="0"/>
        </references>
      </pivotArea>
    </format>
    <format dxfId="256">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caption="Average of Delivery Dur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 Per Order"/>
    <pivotHierarchy dragToData="1" caption="Average of Shipping Cost Per Unit"/>
    <pivotHierarchy dragToData="1"/>
    <pivotHierarchy dragToData="1"/>
  </pivotHierarchies>
  <pivotTableStyleInfo name="PivotStyleLight14"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Shipping 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E932148-CA2E-4A19-BCAA-0C0F36CC812A}" name="Sales by category" cacheId="3474" applyNumberFormats="0" applyBorderFormats="0" applyFontFormats="0" applyPatternFormats="0" applyAlignmentFormats="0" applyWidthHeightFormats="1" dataCaption="Values" tag="8ea4914c-a353-4377-ad3a-c67673b8ea50" updatedVersion="6" minRefreshableVersion="3" useAutoFormatting="1" subtotalHiddenItems="1" itemPrintTitles="1" createdVersion="6" indent="0" outline="1" outlineData="1" multipleFieldFilters="0" chartFormat="7" rowHeaderCaption="Category">
  <location ref="AL4:AM8"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uantity" fld="2" baseField="0" baseItem="0"/>
  </dataFields>
  <chartFormats count="1">
    <chartFormat chart="6" format="10"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filters count="1">
    <filter fld="0" type="count" id="5" iMeasureHier="71">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990D751-3F2D-4994-958B-F21BE3328DCD}" name="NetSales&amp;NetProfit by Quarter" cacheId="3480" applyNumberFormats="0" applyBorderFormats="0" applyFontFormats="0" applyPatternFormats="0" applyAlignmentFormats="0" applyWidthHeightFormats="1" dataCaption="Values" tag="328d0142-f594-4dd2-bec5-9583151823c3" updatedVersion="6" minRefreshableVersion="3" useAutoFormatting="1" subtotalHiddenItems="1" itemPrintTitles="1" createdVersion="6" indent="0" outline="1" outlineData="1" multipleFieldFilters="0" chartFormat="5">
  <location ref="BG4:BI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2"/>
  </rowFields>
  <rowItems count="2">
    <i>
      <x/>
    </i>
    <i t="grand">
      <x/>
    </i>
  </rowItems>
  <colFields count="1">
    <field x="-2"/>
  </colFields>
  <colItems count="2">
    <i>
      <x/>
    </i>
    <i i="1">
      <x v="1"/>
    </i>
  </colItems>
  <dataFields count="2">
    <dataField fld="0" subtotal="count" baseField="0" baseItem="0"/>
    <dataField fld="1" subtotal="count" baseField="0" baseItem="0"/>
  </dataFields>
  <chartFormats count="2">
    <chartFormat chart="3" format="7"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84BB025-243A-4C70-BF2D-A274C803D44F}" name="Sales By State" cacheId="3363" applyNumberFormats="0" applyBorderFormats="0" applyFontFormats="0" applyPatternFormats="0" applyAlignmentFormats="0" applyWidthHeightFormats="1" dataCaption="Values" tag="159db45b-c1dc-4ead-b4cd-bc1010740a81" updatedVersion="6" minRefreshableVersion="3" useAutoFormatting="1" subtotalHiddenItems="1" itemPrintTitles="1" createdVersion="6" indent="0" outline="1" outlineData="1" multipleFieldFilters="0" chartFormat="6">
  <location ref="BC4:BD15"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42">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7E975-A93A-45CF-A0A1-933A5CAC25F2}" name="TotalOrders per shipping mode" cacheId="3504" applyNumberFormats="0" applyBorderFormats="0" applyFontFormats="0" applyPatternFormats="0" applyAlignmentFormats="0" applyWidthHeightFormats="1" dataCaption="Values" tag="7ce9d257-c904-409f-b3e3-afb08058c83b" updatedVersion="6" minRefreshableVersion="3" useAutoFormatting="1" subtotalHiddenItems="1" itemPrintTitles="1" createdVersion="6" indent="0" outline="1" outlineData="1" multipleFieldFilters="0" chartFormat="3">
  <location ref="BX3:BY8"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ping Cost Per Ord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E0AA342-A31C-4C34-9A08-DC25C24A7DA9}" name="NET Sales" cacheId="3516" applyNumberFormats="0" applyBorderFormats="0" applyFontFormats="0" applyPatternFormats="0" applyAlignmentFormats="0" applyWidthHeightFormats="1" dataCaption="Values" tag="98e5cf89-e177-464d-bb3e-13b5bf146938" updatedVersion="6" minRefreshableVersion="3" useAutoFormatting="1" subtotalHiddenItems="1" itemPrintTitles="1" createdVersion="6" indent="0" outline="1" outlineData="1" multipleFieldFilters="0">
  <location ref="E7:E8"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Orders].[Category].&amp;[Furniture]"/>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9F36A90-2F8C-485D-9BF4-9432FDD83C0F}" name="PivotTable1" cacheId="3120" applyNumberFormats="0" applyBorderFormats="0" applyFontFormats="0" applyPatternFormats="0" applyAlignmentFormats="0" applyWidthHeightFormats="1" dataCaption="Values" tag="75eb138b-5404-4cce-867b-8e5b4c7dce13" updatedVersion="6" minRefreshableVersion="3" useAutoFormatting="1" subtotalHiddenItems="1" itemPrintTitles="1" createdVersion="6" indent="0" outline="1" outlineData="1" multipleFieldFilters="0" rowHeaderCaption="Product Name">
  <location ref="AL19:AP30" firstHeaderRow="0" firstDataRow="1" firstDataCol="1"/>
  <pivotFields count="8">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Count of Order ID" fld="2" subtotal="count" baseField="0" baseItem="0"/>
    <dataField name="Sold Units " fld="1" subtotal="count" baseField="0" baseItem="0"/>
    <dataField name="Sum of Sales" fld="3" baseField="0" baseItem="5" numFmtId="3"/>
    <dataField fld="4"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members count="1" level="1">
        <member name="[Orders].[Sub-Category].&amp;[Chai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 "/>
    <pivotHierarchy dragToRow="0" dragToCol="0" dragToPage="0" dragToData="1"/>
    <pivotHierarchy dragToRow="0" dragToCol="0" dragToPage="0" dragToData="1" caption="Profi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old Unit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Table Style 3" showRowHeaders="1" showColHeaders="1" showRowStripes="0" showColStripes="0" showLastColumn="1"/>
  <filters count="1">
    <filter fld="0" type="count" id="3" iMeasureHier="42">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A029850-4DA2-496E-880E-4B6A9176DA7C}" name="Completed Orders" cacheId="3486" applyNumberFormats="0" applyBorderFormats="0" applyFontFormats="0" applyPatternFormats="0" applyAlignmentFormats="0" applyWidthHeightFormats="1" dataCaption="Values" tag="5915f733-3830-45a7-bc58-fab26fdd5fe0" updatedVersion="6" minRefreshableVersion="3" useAutoFormatting="1" subtotalHiddenItems="1" itemPrintTitles="1" createdVersion="6" indent="0" outline="1" outlineData="1" multipleFieldFilters="0">
  <location ref="C17:C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FCDBB79-5D44-45D7-8840-70BD966E550A}" name="Discount Value" cacheId="3513" applyNumberFormats="0" applyBorderFormats="0" applyFontFormats="0" applyPatternFormats="0" applyAlignmentFormats="0" applyWidthHeightFormats="1" dataCaption="Values" tag="066b6722-bd8c-49f5-af8b-29c30656c061" updatedVersion="6" minRefreshableVersion="3" useAutoFormatting="1" subtotalHiddenItems="1" itemPrintTitles="1" createdVersion="6" indent="0" outline="1" outlineData="1" multipleFieldFilters="0">
  <location ref="E12:E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3DBF1F8-F58F-4812-AD8D-FC38C9448312}" name="total orders" cacheId="3399" applyNumberFormats="0" applyBorderFormats="0" applyFontFormats="0" applyPatternFormats="0" applyAlignmentFormats="0" applyWidthHeightFormats="1" dataCaption="Values" tag="36b039f0-6b90-4345-8cbc-1695ca9a9d56" updatedVersion="6" minRefreshableVersion="3" useAutoFormatting="1" subtotalHiddenItems="1" itemPrintTitles="1" createdVersion="6" indent="0" outline="1" outlineData="1" multipleFieldFilters="0">
  <location ref="A17:A18"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members count="1" level="1">
        <member name="[Orders].[Sub-Category].&amp;[Chair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5C7DDB9-82D0-4AC4-AFE7-59919BB26E5D}" name="Returned Orders" cacheId="3495" applyNumberFormats="0" applyBorderFormats="0" applyFontFormats="0" applyPatternFormats="0" applyAlignmentFormats="0" applyWidthHeightFormats="1" dataCaption="Values" tag="9af509ed-96b7-44f3-8a02-d28d5d903aba" updatedVersion="6" minRefreshableVersion="3" useAutoFormatting="1" subtotalHiddenItems="1" itemPrintTitles="1" createdVersion="6" indent="0" outline="1" outlineData="1" multipleFieldFilters="0">
  <location ref="B17:B18"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members count="1" level="1">
        <member name="[Orders].[Sub-Category].&amp;[Chair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1A786A7-BCE3-43D5-A9FD-3BDFB1625771}" name="Sold units" cacheId="3498" applyNumberFormats="0" applyBorderFormats="0" applyFontFormats="0" applyPatternFormats="0" applyAlignmentFormats="0" applyWidthHeightFormats="1" dataCaption="Values" tag="0cd67ab6-1a34-4e65-b76a-377fe0c3bef0" updatedVersion="6" minRefreshableVersion="3" useAutoFormatting="1" subtotalHiddenItems="1" itemPrintTitles="1" createdVersion="6" indent="0" outline="1" outlineData="1" multipleFieldFilters="0">
  <location ref="A27:A28"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members count="1" level="1">
        <member name="[Orders].[Sub-Category].&amp;[Chair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D152952-7949-42AF-BEC2-2EC5845E5910}" name="total profit" cacheId="1" applyNumberFormats="0" applyBorderFormats="0" applyFontFormats="0" applyPatternFormats="0" applyAlignmentFormats="0" applyWidthHeightFormats="1" dataCaption="Values" tag="f6088fc4-c2de-4bfa-a83c-4caa55204338" updatedVersion="6" minRefreshableVersion="3" useAutoFormatting="1" subtotalHiddenItems="1" itemPrintTitles="1" createdVersion="6" indent="0" outline="1" outlineData="1" multipleFieldFilters="0">
  <location ref="A12:A1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03DFF9F-BFF1-460B-9209-015D00A208FC}" name="Sales Rep" cacheId="4" applyNumberFormats="0" applyBorderFormats="0" applyFontFormats="0" applyPatternFormats="0" applyAlignmentFormats="0" applyWidthHeightFormats="1" dataCaption="Values" tag="d03e490e-3688-4490-b480-c7c08139c6dd" updatedVersion="6" minRefreshableVersion="3" useAutoFormatting="1" subtotalHiddenItems="1" itemPrintTitles="1" createdVersion="6" indent="0" outline="1" outlineData="1" multipleFieldFilters="0" chartFormat="3">
  <location ref="BP4:BQ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formats count="5">
    <format dxfId="262">
      <pivotArea collapsedLevelsAreSubtotals="1" fieldPosition="0">
        <references count="1">
          <reference field="0" count="0"/>
        </references>
      </pivotArea>
    </format>
    <format dxfId="261">
      <pivotArea dataOnly="0" labelOnly="1" fieldPosition="0">
        <references count="1">
          <reference field="0" count="1">
            <x v="2"/>
          </reference>
        </references>
      </pivotArea>
    </format>
    <format dxfId="260">
      <pivotArea collapsedLevelsAreSubtotals="1" fieldPosition="0">
        <references count="1">
          <reference field="0" count="1">
            <x v="2"/>
          </reference>
        </references>
      </pivotArea>
    </format>
    <format dxfId="259">
      <pivotArea dataOnly="0" labelOnly="1" fieldPosition="0">
        <references count="1">
          <reference field="0" count="1">
            <x v="0"/>
          </reference>
        </references>
      </pivotArea>
    </format>
    <format dxfId="258">
      <pivotArea collapsedLevelsAreSubtotals="1" fieldPosition="0">
        <references count="1">
          <reference field="0" count="1">
            <x v="0"/>
          </reference>
        </references>
      </pivotArea>
    </format>
  </formats>
  <chartFormats count="1">
    <chartFormat chart="2" format="11"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390FD87-FC09-48B1-B8EE-658CA1301735}" name="Customers by city" cacheId="3024" applyNumberFormats="0" applyBorderFormats="0" applyFontFormats="0" applyPatternFormats="0" applyAlignmentFormats="0" applyWidthHeightFormats="1" dataCaption="Values" tag="73b9ebf8-9cb5-46d3-975d-e6a99124bcfa" updatedVersion="6" minRefreshableVersion="3" useAutoFormatting="1" subtotalHiddenItems="1" itemPrintTitles="1" createdVersion="6" indent="0" outline="1" outlineData="1" multipleFieldFilters="0" chartFormat="11" rowHeaderCaption="States">
  <location ref="W4:X15" firstHeaderRow="1" firstDataRow="1" firstDataCol="1"/>
  <pivotFields count="4">
    <pivotField axis="axisRow" allDrilled="1" subtotalTop="0" showAll="0" measureFilter="1" dataSourceSort="1" defaultSubtotal="0" defaultAttributeDrillState="1">
      <items count="14">
        <item x="0"/>
        <item x="1"/>
        <item x="2"/>
        <item x="3"/>
        <item x="4"/>
        <item x="5"/>
        <item x="6"/>
        <item x="7"/>
        <item x="8"/>
        <item x="9"/>
        <item x="10"/>
        <item x="11"/>
        <item x="12"/>
        <item x="13"/>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Distinct Count of Customer ID" fld="2" subtotal="count" baseField="1" baseItem="250">
      <extLst>
        <ext xmlns:x15="http://schemas.microsoft.com/office/spreadsheetml/2010/11/main" uri="{FABC7310-3BB5-11E1-824E-6D434824019B}">
          <x15:dataField isCountDistinct="1"/>
        </ext>
      </extLst>
    </dataField>
  </dataFields>
  <chartFormats count="11">
    <chartFormat chart="2" format="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10"/>
          </reference>
        </references>
      </pivotArea>
    </chartFormat>
    <chartFormat chart="2" format="17">
      <pivotArea type="data" outline="0" fieldPosition="0">
        <references count="2">
          <reference field="4294967294" count="1" selected="0">
            <x v="0"/>
          </reference>
          <reference field="0" count="1" selected="0">
            <x v="11"/>
          </reference>
        </references>
      </pivotArea>
    </chartFormat>
    <chartFormat chart="2" format="18">
      <pivotArea type="data" outline="0" fieldPosition="0">
        <references count="2">
          <reference field="4294967294" count="1" selected="0">
            <x v="0"/>
          </reference>
          <reference field="0" count="1" selected="0">
            <x v="5"/>
          </reference>
        </references>
      </pivotArea>
    </chartFormat>
    <chartFormat chart="2" format="19">
      <pivotArea type="data" outline="0" fieldPosition="0">
        <references count="2">
          <reference field="4294967294" count="1" selected="0">
            <x v="0"/>
          </reference>
          <reference field="0" count="1" selected="0">
            <x v="13"/>
          </reference>
        </references>
      </pivotArea>
    </chartFormat>
    <chartFormat chart="2" format="20">
      <pivotArea type="data" outline="0" fieldPosition="0">
        <references count="2">
          <reference field="4294967294" count="1" selected="0">
            <x v="0"/>
          </reference>
          <reference field="0" count="1" selected="0">
            <x v="12"/>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5" iMeasureHier="68">
      <autoFilter ref="A1">
        <filterColumn colId="0">
          <top10 top="0" val="10" filterVal="10"/>
        </filterColumn>
      </autoFilter>
    </filter>
    <filter fld="1" type="count" id="4" iMeasureHier="80">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51BBFE-3A06-407D-9D14-1483DF0C1C34}" name="PivotTable6" cacheId="6" applyNumberFormats="0" applyBorderFormats="0" applyFontFormats="0" applyPatternFormats="0" applyAlignmentFormats="0" applyWidthHeightFormats="1" dataCaption="Values" tag="93c2724c-508d-4d4d-9013-87eea073a980" updatedVersion="6" minRefreshableVersion="3" useAutoFormatting="1" itemPrintTitles="1" createdVersion="6" indent="0" outline="1" outlineData="1" multipleFieldFilters="0" chartFormat="6">
  <location ref="BO14:BQ19"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Discount" fld="2" showDataAs="percentOfTotal" baseField="0" baseItem="0" numFmtId="10"/>
    <dataField fld="1" subtotal="count" showDataAs="percentOfTotal" baseField="0" baseItem="0" numFmtId="10"/>
  </dataFields>
  <formats count="3">
    <format dxfId="251">
      <pivotArea dataOnly="0" labelOnly="1" fieldPosition="0">
        <references count="1">
          <reference field="0" count="1">
            <x v="0"/>
          </reference>
        </references>
      </pivotArea>
    </format>
    <format dxfId="250">
      <pivotArea collapsedLevelsAreSubtotals="1" fieldPosition="0">
        <references count="2">
          <reference field="4294967294" count="1" selected="0">
            <x v="0"/>
          </reference>
          <reference field="0" count="1">
            <x v="0"/>
          </reference>
        </references>
      </pivotArea>
    </format>
    <format dxfId="249">
      <pivotArea collapsedLevelsAreSubtotals="1" fieldPosition="0">
        <references count="2">
          <reference field="4294967294" count="1" selected="0">
            <x v="1"/>
          </reference>
          <reference field="0" count="1">
            <x v="0"/>
          </reference>
        </references>
      </pivotArea>
    </format>
  </formats>
  <chartFormats count="12">
    <chartFormat chart="0" format="2"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0" count="1" selected="0">
            <x v="0"/>
          </reference>
        </references>
      </pivotArea>
    </chartFormat>
    <chartFormat chart="3" format="21">
      <pivotArea type="data" outline="0" fieldPosition="0">
        <references count="2">
          <reference field="4294967294" count="1" selected="0">
            <x v="0"/>
          </reference>
          <reference field="0" count="1" selected="0">
            <x v="1"/>
          </reference>
        </references>
      </pivotArea>
    </chartFormat>
    <chartFormat chart="3" format="22">
      <pivotArea type="data" outline="0" fieldPosition="0">
        <references count="2">
          <reference field="4294967294" count="1" selected="0">
            <x v="0"/>
          </reference>
          <reference field="0" count="1" selected="0">
            <x v="2"/>
          </reference>
        </references>
      </pivotArea>
    </chartFormat>
    <chartFormat chart="3" format="23">
      <pivotArea type="data" outline="0" fieldPosition="0">
        <references count="2">
          <reference field="4294967294" count="1" selected="0">
            <x v="0"/>
          </reference>
          <reference field="0" count="1" selected="0">
            <x v="3"/>
          </reference>
        </references>
      </pivotArea>
    </chartFormat>
    <chartFormat chart="3" format="24" series="1">
      <pivotArea type="data" outline="0" fieldPosition="0">
        <references count="1">
          <reference field="4294967294" count="1" selected="0">
            <x v="1"/>
          </reference>
        </references>
      </pivotArea>
    </chartFormat>
    <chartFormat chart="3" format="25">
      <pivotArea type="data" outline="0" fieldPosition="0">
        <references count="2">
          <reference field="4294967294" count="1" selected="0">
            <x v="1"/>
          </reference>
          <reference field="0" count="1" selected="0">
            <x v="0"/>
          </reference>
        </references>
      </pivotArea>
    </chartFormat>
    <chartFormat chart="3" format="26">
      <pivotArea type="data" outline="0" fieldPosition="0">
        <references count="2">
          <reference field="4294967294" count="1" selected="0">
            <x v="1"/>
          </reference>
          <reference field="0" count="1" selected="0">
            <x v="1"/>
          </reference>
        </references>
      </pivotArea>
    </chartFormat>
    <chartFormat chart="3" format="27">
      <pivotArea type="data" outline="0" fieldPosition="0">
        <references count="2">
          <reference field="4294967294" count="1" selected="0">
            <x v="1"/>
          </reference>
          <reference field="0" count="1" selected="0">
            <x v="2"/>
          </reference>
        </references>
      </pivotArea>
    </chartFormat>
    <chartFormat chart="3" format="28">
      <pivotArea type="data" outline="0" fieldPosition="0">
        <references count="2">
          <reference field="4294967294" count="1" selected="0">
            <x v="1"/>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31BB1533-AFAA-420B-B001-D90797DDD322}" name="Costumers by state" cacheId="3021" applyNumberFormats="0" applyBorderFormats="0" applyFontFormats="0" applyPatternFormats="0" applyAlignmentFormats="0" applyWidthHeightFormats="1" dataCaption="Values" tag="ae3bbade-9613-4822-a9a8-ada251cbf7e9" updatedVersion="6" minRefreshableVersion="3" useAutoFormatting="1" subtotalHiddenItems="1" itemPrintTitles="1" createdVersion="6" indent="0" outline="1" outlineData="1" multipleFieldFilters="0" chartFormat="7" rowHeaderCaption="States">
  <location ref="T4:U1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filters count="1">
    <filter fld="0" type="count" id="5" iMeasureHier="80">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76A5CEA-0217-449A-9942-1269EDEBE237}" name=" Profit for CO" cacheId="3492" applyNumberFormats="0" applyBorderFormats="0" applyFontFormats="0" applyPatternFormats="0" applyAlignmentFormats="0" applyWidthHeightFormats="1" dataCaption="Values" tag="042ca6ac-96aa-4e0f-b3d5-8e93545774d3" updatedVersion="6" minRefreshableVersion="3" useAutoFormatting="1" subtotalHiddenItems="1" itemPrintTitles="1" createdVersion="6" indent="0" outline="1" outlineData="1" multipleFieldFilters="0">
  <location ref="B12:B13"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63">
      <pivotArea outline="0" collapsedLevelsAreSubtotals="1"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members count="1" level="1">
        <member name="[Orders].[Sub-Category].&amp;[Chair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222EB6DF-D997-48A5-9554-EA7ABB0F81F1}" name="Top_10 products" cacheId="3102" applyNumberFormats="0" applyBorderFormats="0" applyFontFormats="0" applyPatternFormats="0" applyAlignmentFormats="0" applyWidthHeightFormats="1" dataCaption="Values" tag="ed31eb1d-dda2-4cd4-9acd-6197bd4184f9" updatedVersion="6" minRefreshableVersion="3" useAutoFormatting="1" subtotalHiddenItems="1" itemPrintTitles="1" createdVersion="6" indent="0" outline="1" outlineData="1" multipleFieldFilters="0" rowHeaderCaption="Product Name">
  <location ref="E22:I33" firstHeaderRow="0" firstDataRow="1" firstDataCol="1"/>
  <pivotFields count="8">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Count of Order ID" fld="2" subtotal="count" baseField="0" baseItem="0"/>
    <dataField name="Sold Units " fld="1" subtotal="count" baseField="0" baseItem="0"/>
    <dataField name="Sum of Sales" fld="3" baseField="0" baseItem="5" numFmtId="3"/>
    <dataField fld="4"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Orders].[Category].&amp;[Furniture]"/>
      </members>
    </pivotHierarchy>
    <pivotHierarchy multipleItemSelectionAllowed="1" dragToData="1">
      <members count="1" level="1">
        <member name="[Orders].[Sub-Category].&amp;[Chai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 "/>
    <pivotHierarchy dragToRow="0" dragToCol="0" dragToPage="0" dragToData="1"/>
    <pivotHierarchy dragToRow="0" dragToCol="0" dragToPage="0" dragToData="1" caption="Profi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old Unit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Table Style 3" showRowHeaders="1" showColHeaders="1" showRowStripes="0" showColStripes="0" showLastColumn="1"/>
  <filters count="1">
    <filter fld="0" type="count" id="3" iMeasureHier="42">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C6342A26-D2C5-412B-BBE4-3088CA7379D6}" name="PivotTable12" cacheId="3522" applyNumberFormats="0" applyBorderFormats="0" applyFontFormats="0" applyPatternFormats="0" applyAlignmentFormats="0" applyWidthHeightFormats="1" dataCaption="Values" tag="f20ce6b2-2225-43f9-be29-01e7887670f6" updatedVersion="6" minRefreshableVersion="3" useAutoFormatting="1" subtotalHiddenItems="1" itemPrintTitles="1" createdVersion="6" indent="0" outline="1" outlineData="1" multipleFieldFilters="0" rowHeaderCaption="Top_10 Returned Products">
  <location ref="I19:K30" firstHeaderRow="0" firstDataRow="1" firstDataCol="1"/>
  <pivotFields count="6">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name="Sum of Quantity" fld="3"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 showRowHeaders="1" showColHeaders="1" showRowStripes="0" showColStripes="0" showLastColumn="1"/>
  <filters count="2">
    <filter fld="1" type="count" id="1" iMeasureHier="46">
      <autoFilter ref="A1">
        <filterColumn colId="0">
          <top10 val="10" filterVal="10"/>
        </filterColumn>
      </autoFilter>
    </filter>
    <filter fld="2" type="count" id="2" iMeasureHier="46">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E8E30F-C7D7-40BC-B9CC-2A2C9ABBB242}" name="Sales by segment" cacheId="3507" applyNumberFormats="0" applyBorderFormats="0" applyFontFormats="0" applyPatternFormats="0" applyAlignmentFormats="0" applyWidthHeightFormats="1" dataCaption="Values" tag="2c5be38c-ac48-44c8-8704-f6a3aecb753b" updatedVersion="6" minRefreshableVersion="3" useAutoFormatting="1" subtotalHiddenItems="1" itemPrintTitles="1" createdVersion="6" indent="0" outline="1" outlineData="1" multipleFieldFilters="0" chartFormat="12">
  <location ref="O4:P8"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4">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29F072-4278-4AFE-9EFA-CB49D557D355}" name="Top_10 pruducts (returned&amp;quantity)" cacheId="3501" applyNumberFormats="0" applyBorderFormats="0" applyFontFormats="0" applyPatternFormats="0" applyAlignmentFormats="0" applyWidthHeightFormats="1" dataCaption="Values" tag="f2a8c503-33f9-45a7-bff8-c1dc4c45e62c" updatedVersion="6" minRefreshableVersion="3" useAutoFormatting="1" subtotalHiddenItems="1" itemPrintTitles="1" createdVersion="6" indent="0" outline="1" outlineData="1" multipleFieldFilters="0">
  <location ref="CA3:CC14" firstHeaderRow="0" firstDataRow="1" firstDataCol="1"/>
  <pivotFields count="6">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name="Sum of Quantity" fld="2"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6">
      <autoFilter ref="A1">
        <filterColumn colId="0">
          <top10 val="10" filterVal="10"/>
        </filterColumn>
      </autoFilter>
    </filter>
    <filter fld="3" type="count" id="2" iMeasureHier="46">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2714CA-909A-4120-9B6C-B8A8A636CDD4}" name="Sales by top_10 customers" cacheId="3408" applyNumberFormats="0" applyBorderFormats="0" applyFontFormats="0" applyPatternFormats="0" applyAlignmentFormats="0" applyWidthHeightFormats="1" dataCaption="Values" tag="ee254932-90ba-499a-adaa-265dbe98d94e" updatedVersion="6" minRefreshableVersion="5" useAutoFormatting="1" subtotalHiddenItems="1" itemPrintTitles="1" createdVersion="6" indent="0" outline="1" outlineData="1" multipleFieldFilters="0" chartFormat="8" rowHeaderCaption="Top_10 Customers">
  <location ref="K4:L15" firstHeaderRow="1"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3" format="5"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Na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7" name="[Orders].[Order Date]">
      <autoFilter ref="A1">
        <filterColumn colId="0">
          <customFilters and="1">
            <customFilter operator="greaterThanOrEqual" val="42186"/>
            <customFilter operator="lessThanOrEqual" val="42277"/>
          </customFilters>
        </filterColumn>
      </autoFilter>
      <extLst>
        <ext xmlns:x15="http://schemas.microsoft.com/office/spreadsheetml/2010/11/main" uri="{0605FD5F-26C8-4aeb-8148-2DB25E43C511}">
          <x15:pivotFilter useWholeDay="1"/>
        </ext>
      </extLst>
    </filter>
    <filter fld="0" type="count" id="3" iMeasureHier="42">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68C25B-3A78-4327-9B26-5AF68F3A7FFF}" name="total customers" cacheId="3414" applyNumberFormats="0" applyBorderFormats="0" applyFontFormats="0" applyPatternFormats="0" applyAlignmentFormats="0" applyWidthHeightFormats="1" dataCaption="Values" tag="defe1ce3-9d78-4bff-a469-a54577837d3a" updatedVersion="6" minRefreshableVersion="3" useAutoFormatting="1" subtotalHiddenItems="1" itemPrintTitles="1" createdVersion="6" indent="0" outline="1" outlineData="1" multipleFieldFilters="0">
  <location ref="A22:A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D9AF85-0D2E-4EF1-A238-B3F419AB154E}" name="Impact Descount Persentage" cacheId="3366" applyNumberFormats="0" applyBorderFormats="0" applyFontFormats="0" applyPatternFormats="0" applyAlignmentFormats="0" applyWidthHeightFormats="1" dataCaption="Values" tag="f9e0f127-6f16-4262-8ce8-7e09e2655d03" updatedVersion="6" minRefreshableVersion="3" useAutoFormatting="1" subtotalHiddenItems="1" itemPrintTitles="1" createdVersion="6" indent="0" outline="1" outlineData="1" multipleFieldFilters="0" chartFormat="4" rowHeaderCaption="Discount ">
  <location ref="BL4:BM17"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formats count="3">
    <format dxfId="254">
      <pivotArea dataOnly="0" fieldPosition="0">
        <references count="1">
          <reference field="0" count="8">
            <x v="4"/>
            <x v="5"/>
            <x v="6"/>
            <x v="7"/>
            <x v="8"/>
            <x v="9"/>
            <x v="10"/>
            <x v="11"/>
          </reference>
        </references>
      </pivotArea>
    </format>
    <format dxfId="253">
      <pivotArea collapsedLevelsAreSubtotals="1" fieldPosition="0">
        <references count="1">
          <reference field="0" count="0"/>
        </references>
      </pivotArea>
    </format>
    <format dxfId="252">
      <pivotArea dataOnly="0" labelOnly="1" fieldPosition="0">
        <references count="1">
          <reference field="0" count="0"/>
        </references>
      </pivotArea>
    </format>
  </formats>
  <chartFormats count="3">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Order 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Profit"/>
    <pivotHierarchy dragToData="1"/>
    <pivotHierarchy dragToData="1"/>
    <pivotHierarchy dragToData="1"/>
    <pivotHierarchy dragToData="1"/>
    <pivotHierarchy dragToData="1" caption="Average of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1" showColStripes="1"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BFE5EB-BA98-4F0C-836A-745B7E130FC6}" name="Loss" cacheId="3510" applyNumberFormats="0" applyBorderFormats="0" applyFontFormats="0" applyPatternFormats="0" applyAlignmentFormats="0" applyWidthHeightFormats="1" dataCaption="Values" tag="2667889e-fed3-4461-b101-450d740bede4" updatedVersion="6" minRefreshableVersion="3" useAutoFormatting="1" subtotalHiddenItems="1" itemPrintTitles="1" createdVersion="6" indent="0" outline="1" outlineData="1" multipleFieldFilters="0">
  <location ref="E22:E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5]"/>
      </members>
    </pivotHierarchy>
    <pivotHierarchy multipleItemSelectionAllowed="1" dragToData="1">
      <members count="1" level="1">
        <member name="[Orders].[Order Date (Quarter)].&amp;[Qtr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6690563C-AA9B-40B5-9C44-3691773E9C14}" sourceName="[Orders].[Order Date (Year)]">
  <pivotTables>
    <pivotTable tabId="18" name="Sales by category"/>
    <pivotTable tabId="18" name="Quantity by segment"/>
    <pivotTable tabId="18" name="NetSales&amp;NetProfit by Quarter"/>
    <pivotTable tabId="18" name=" Profit for CO"/>
    <pivotTable tabId="18" name="Net Profit By State"/>
    <pivotTable tabId="18" name="Sales By State"/>
    <pivotTable tabId="18" name="Impact Descount Persentage"/>
    <pivotTable tabId="18" name="Completed Orders"/>
    <pivotTable tabId="18" name="Delivery duration"/>
    <pivotTable tabId="18" name="Returned Orders"/>
    <pivotTable tabId="18" name="Sold units"/>
    <pivotTable tabId="18" name="Sold Units per month"/>
    <pivotTable tabId="18" name="Top_10 pruducts (returned&amp;quantity)"/>
    <pivotTable tabId="18" name="TotalOrders per shipping mode"/>
    <pivotTable tabId="18" name="Discount Value"/>
    <pivotTable tabId="18" name="NET Sales"/>
    <pivotTable tabId="18" name="Sales"/>
    <pivotTable tabId="18" name="total orders"/>
    <pivotTable tabId="18" name="Sales by segment"/>
    <pivotTable tabId="18" name="Loss"/>
    <pivotTable tabId="18" name="Sales by top_10 customers"/>
    <pivotTable tabId="18" name="Ship mode"/>
    <pivotTable tabId="18" name="total customers"/>
    <pivotTable tabId="18" name="Net Profit"/>
    <pivotTable tabId="16" name="PivotTable12"/>
  </pivotTables>
  <data>
    <olap pivotCacheId="876238991">
      <levels count="2">
        <level uniqueName="[Orders].[Order Date (Year)].[(All)]" sourceCaption="(All)" count="0"/>
        <level uniqueName="[Orders].[Order Date (Year)].[Order Date (Year)]" sourceCaption="Order Date (Year)" count="3">
          <ranges>
            <range startItem="0">
              <i n="[Orders].[Order Date (Year)].&amp;[2015]" c="2015"/>
              <i n="[Orders].[Order Date (Year)].&amp;[2016]" c="2016"/>
              <i n="[Orders].[Order Date (Year)].&amp;[2017]" c="2017"/>
            </range>
          </ranges>
        </level>
      </levels>
      <selections count="1">
        <selection n="[Orders].[Order Date (Yea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0EB19D21-F8F0-4408-818D-459D2ADDAA54}" sourceName="[Orders].[Order Date (Quarter)]">
  <pivotTables>
    <pivotTable tabId="18" name="Sales by category"/>
    <pivotTable tabId="18" name="Quantity by segment"/>
    <pivotTable tabId="18" name="NetSales&amp;NetProfit by Quarter"/>
    <pivotTable tabId="18" name="Sold Units per month"/>
    <pivotTable tabId="18" name="Completed Orders"/>
    <pivotTable tabId="18" name="Delivery duration"/>
    <pivotTable tabId="18" name=" Profit for CO"/>
    <pivotTable tabId="18" name="Returned Orders"/>
    <pivotTable tabId="18" name="Sold units"/>
    <pivotTable tabId="18" name="Top_10 pruducts (returned&amp;quantity)"/>
    <pivotTable tabId="18" name="TotalOrders per shipping mode"/>
    <pivotTable tabId="18" name="Sales by segment"/>
    <pivotTable tabId="18" name="Loss"/>
    <pivotTable tabId="18" name="Discount Value"/>
    <pivotTable tabId="18" name="NET Sales"/>
    <pivotTable tabId="18" name="Net Profit"/>
    <pivotTable tabId="16" name="PivotTable12"/>
  </pivotTables>
  <data>
    <olap pivotCacheId="876238991">
      <levels count="2">
        <level uniqueName="[Orders].[Order Date (Quarter)].[(All)]" sourceCaption="(All)" count="0"/>
        <level uniqueName="[Orders].[Order Date (Quarter)].[Order Date (Quarter)]" sourceCaption="Order Date (Quarter)" count="4">
          <ranges>
            <range startItem="0">
              <i n="[Orders].[Order Date (Quarter)].&amp;[Qtr1]" c="Qtr1"/>
              <i n="[Orders].[Order Date (Quarter)].&amp;[Qtr2]" c="Qtr2"/>
              <i n="[Orders].[Order Date (Quarter)].&amp;[Qtr3]" c="Qtr3"/>
              <i n="[Orders].[Order Date (Quarter)].&amp;[Qtr4]" c="Qtr4"/>
            </range>
          </ranges>
        </level>
      </levels>
      <selections count="1">
        <selection n="[Orders].[Order Date (Quarter)].&amp;[Qtr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4AE2E32-F5FB-4EFF-A24A-B16B55402291}" sourceName="[Orders].[Segment]">
  <pivotTables>
    <pivotTable tabId="18" name=" Profit for CO"/>
    <pivotTable tabId="18" name="total customers"/>
    <pivotTable tabId="18" name="total orders"/>
    <pivotTable tabId="18" name="Returned Orders"/>
    <pivotTable tabId="18" name="Costumers by state"/>
    <pivotTable tabId="18" name="Customers by city"/>
    <pivotTable tabId="18" name="Sales by top_10 customers"/>
    <pivotTable tabId="18" name="NET Sales"/>
    <pivotTable tabId="18" name="Ship mode"/>
    <pivotTable tabId="14" name="Top_10 products"/>
    <pivotTable tabId="18" name="Sales by sub_category"/>
    <pivotTable tabId="18" name="Net Profit"/>
    <pivotTable tabId="18" name="PivotTable1"/>
  </pivotTables>
  <data>
    <olap pivotCacheId="876238991">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mp;[Home Offic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1E18D2E-5F92-41C7-B80E-60646F815C3A}" sourceName="[Orders].[Sub-Category]">
  <pivotTables>
    <pivotTable tabId="18" name="Sales by sub_category"/>
    <pivotTable tabId="14" name="Top_10 products"/>
    <pivotTable tabId="18" name=" Profit for CO"/>
    <pivotTable tabId="18" name="Returned Orders"/>
    <pivotTable tabId="18" name="Sold units"/>
    <pivotTable tabId="18" name="total orders"/>
    <pivotTable tabId="18" name="Quantity by segment"/>
    <pivotTable tabId="18" name="PivotTable1"/>
  </pivotTables>
  <data>
    <olap pivotCacheId="876238991">
      <levels count="2">
        <level uniqueName="[Orders].[Sub-Category].[(All)]" sourceCaption="(All)" count="0"/>
        <level uniqueName="[Orders].[Sub-Category].[Sub-Category]" sourceCaption="Sub-Category" count="17">
          <ranges>
            <range startItem="0">
              <i n="[Orders].[Sub-Category].&amp;[Bookcases]" c="Bookcases"/>
              <i n="[Orders].[Sub-Category].&amp;[Chairs]" c="Chairs"/>
              <i n="[Orders].[Sub-Category].&amp;[Furnishings]" c="Furnishings"/>
              <i n="[Orders].[Sub-Category].&amp;[Tables]" c="Tables"/>
              <i n="[Orders].[Sub-Category].&amp;[Accessories]" c="Accessories" nd="1"/>
              <i n="[Orders].[Sub-Category].&amp;[Appliances]" c="Appliances" nd="1"/>
              <i n="[Orders].[Sub-Category].&amp;[Art]" c="Art" nd="1"/>
              <i n="[Orders].[Sub-Category].&amp;[Binders]" c="Binders" nd="1"/>
              <i n="[Orders].[Sub-Category].&amp;[Copiers]" c="Copiers" nd="1"/>
              <i n="[Orders].[Sub-Category].&amp;[Envelopes]" c="Envelopes" nd="1"/>
              <i n="[Orders].[Sub-Category].&amp;[Fasteners]" c="Fasteners" nd="1"/>
              <i n="[Orders].[Sub-Category].&amp;[Labels]" c="Labels" nd="1"/>
              <i n="[Orders].[Sub-Category].&amp;[Machines]" c="Machines" nd="1"/>
              <i n="[Orders].[Sub-Category].&amp;[Paper]" c="Paper" nd="1"/>
              <i n="[Orders].[Sub-Category].&amp;[Phones]" c="Phones" nd="1"/>
              <i n="[Orders].[Sub-Category].&amp;[Storage]" c="Storage" nd="1"/>
              <i n="[Orders].[Sub-Category].&amp;[Supplies]" c="Supplies" nd="1"/>
            </range>
          </ranges>
        </level>
      </levels>
      <selections count="1">
        <selection n="[Orders].[Sub-Category].&amp;[Chair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20C1755-EDEA-4B24-B0C8-F2EDDB070ACB}" sourceName="[Orders].[Category]">
  <pivotTables>
    <pivotTable tabId="18" name="Sales by sub_category"/>
    <pivotTable tabId="18" name=" Profit for CO"/>
    <pivotTable tabId="18" name="Sold units"/>
    <pivotTable tabId="18" name="total orders"/>
    <pivotTable tabId="18" name="Returned Orders"/>
    <pivotTable tabId="18" name="NET Sales"/>
    <pivotTable tabId="14" name="Top_10 products"/>
    <pivotTable tabId="18" name="Quantity by segment"/>
    <pivotTable tabId="18" name="PivotTable1"/>
  </pivotTables>
  <data>
    <olap pivotCacheId="876238991">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2" xr10:uid="{C3F6366C-6BDB-4BFC-A01B-5727367AC7DA}" cache="Slicer_Order_Date__Year" caption="Year" level="1" style="Slicer Style 10" rowHeight="324000"/>
  <slicer name="Order Date (Quarter) 5" xr10:uid="{03EEC317-D637-41E8-B1CB-7B01B095BE76}" cache="Slicer_Order_Date__Quarter" caption="Quarter" level="1" style="Slicer Style 10" rowHeight="234950"/>
  <slicer name="Segment" xr10:uid="{5AEF77C3-AD00-470E-A4B6-2C35A32205A1}" cache="Slicer_Segment" caption="Segment" columnCount="3" level="1" style="Slicer Style 1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9B739907-8C37-4E28-B717-54ADF08E39ED}" cache="Slicer_Order_Date__Year" caption="Year" columnCount="3" level="1" style="Slicer Style 10" rowHeight="324000"/>
  <slicer name="Sub-Category" xr10:uid="{56019CBD-89FF-491E-8B83-1E6AF4F4D473}" cache="Slicer_Sub_Category" caption="Sub-Category" level="1" style="Slicer Style 10" rowHeight="234950"/>
  <slicer name="Category 1" xr10:uid="{C6C32D78-E81F-470C-AFF5-7758BD309B6E}" cache="Slicer_Category1" caption="Category" level="1" style="Slicer Style 1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 xr10:uid="{9F064476-9AF9-4A5F-939E-FC9B400A2DBC}" cache="Slicer_Order_Date__Year" caption="Year" columnCount="3" level="1" style="Slicer Style 10" rowHeight="324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3" xr10:uid="{713C6924-E4B9-4E7B-8345-73B7DA604F37}" cache="Slicer_Order_Date__Year" caption="Year" columnCount="3" level="1" style="Slicer Style 10" rowHeight="324000"/>
  <slicer name="Order Date (Quarter) 2" xr10:uid="{B75A59B1-1F62-4D56-BBAB-BDDAFEAC0DCA}" cache="Slicer_Order_Date__Quarter" caption="Quarter" level="1" style="Slicer Style 1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3.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9703-DF8E-4D5C-80EF-5DC244984EC5}">
  <dimension ref="A1"/>
  <sheetViews>
    <sheetView showGridLines="0" showRowColHeaders="0" workbookViewId="0">
      <selection activeCell="C7" sqref="C7"/>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B349-5905-4C26-A5BB-E6917D5F0BAE}">
  <dimension ref="A2:CG50"/>
  <sheetViews>
    <sheetView showGridLines="0" topLeftCell="BW1" zoomScaleNormal="100" workbookViewId="0">
      <selection activeCell="M31" sqref="M31"/>
    </sheetView>
  </sheetViews>
  <sheetFormatPr defaultRowHeight="14.4" x14ac:dyDescent="0.3"/>
  <cols>
    <col min="1" max="1" width="28" bestFit="1" customWidth="1"/>
    <col min="2" max="2" width="14.88671875" bestFit="1" customWidth="1"/>
    <col min="3" max="3" width="16.33203125" bestFit="1" customWidth="1"/>
    <col min="5" max="5" width="10" bestFit="1" customWidth="1"/>
    <col min="9" max="9" width="0.44140625" style="14" customWidth="1"/>
    <col min="11" max="11" width="18.6640625" bestFit="1" customWidth="1"/>
    <col min="12" max="13" width="23.6640625" bestFit="1" customWidth="1"/>
    <col min="15" max="15" width="12.5546875" bestFit="1" customWidth="1"/>
    <col min="16" max="16" width="23.6640625" bestFit="1" customWidth="1"/>
    <col min="20" max="20" width="11.44140625" bestFit="1" customWidth="1"/>
    <col min="21" max="21" width="26.21875" bestFit="1" customWidth="1"/>
    <col min="23" max="23" width="17.33203125" bestFit="1" customWidth="1"/>
    <col min="24" max="24" width="26.21875" bestFit="1" customWidth="1"/>
    <col min="27" max="27" width="0.33203125" style="13" customWidth="1"/>
    <col min="33" max="33" width="15" bestFit="1" customWidth="1"/>
    <col min="34" max="34" width="11.6640625" bestFit="1" customWidth="1"/>
    <col min="38" max="38" width="13.109375" bestFit="1" customWidth="1"/>
    <col min="39" max="39" width="14.88671875" bestFit="1" customWidth="1"/>
    <col min="40" max="40" width="9.5546875" bestFit="1" customWidth="1"/>
    <col min="41" max="41" width="11.33203125" bestFit="1" customWidth="1"/>
    <col min="42" max="42" width="15.88671875" bestFit="1" customWidth="1"/>
    <col min="43" max="43" width="9.5546875" bestFit="1" customWidth="1"/>
    <col min="44" max="44" width="11.21875" bestFit="1" customWidth="1"/>
    <col min="45" max="45" width="14.44140625" style="18" bestFit="1" customWidth="1"/>
    <col min="47" max="47" width="0.21875" style="19" customWidth="1"/>
    <col min="51" max="51" width="12.5546875" bestFit="1" customWidth="1"/>
    <col min="52" max="52" width="24.109375" bestFit="1" customWidth="1"/>
    <col min="53" max="53" width="12" bestFit="1" customWidth="1"/>
    <col min="55" max="55" width="12.5546875" bestFit="1" customWidth="1"/>
    <col min="56" max="56" width="23.6640625" bestFit="1" customWidth="1"/>
    <col min="59" max="59" width="12.5546875" bestFit="1" customWidth="1"/>
    <col min="60" max="60" width="24.109375" bestFit="1" customWidth="1"/>
    <col min="61" max="61" width="12" bestFit="1" customWidth="1"/>
    <col min="62" max="62" width="10.109375" customWidth="1"/>
    <col min="64" max="64" width="11" bestFit="1" customWidth="1"/>
    <col min="65" max="65" width="24.109375" bestFit="1" customWidth="1"/>
    <col min="66" max="66" width="12" bestFit="1" customWidth="1"/>
    <col min="67" max="67" width="12.5546875" bestFit="1" customWidth="1"/>
    <col min="68" max="68" width="17.33203125" bestFit="1" customWidth="1"/>
    <col min="69" max="69" width="23.6640625" bestFit="1" customWidth="1"/>
    <col min="70" max="70" width="23.21875" customWidth="1"/>
    <col min="71" max="71" width="0.33203125" style="19" customWidth="1"/>
    <col min="72" max="72" width="16" customWidth="1"/>
    <col min="73" max="73" width="12.77734375" bestFit="1" customWidth="1"/>
    <col min="74" max="74" width="25.5546875" bestFit="1" customWidth="1"/>
    <col min="75" max="75" width="15.88671875" bestFit="1" customWidth="1"/>
    <col min="76" max="76" width="12.77734375" bestFit="1" customWidth="1"/>
    <col min="77" max="77" width="11.21875" bestFit="1" customWidth="1"/>
    <col min="78" max="78" width="19.88671875" customWidth="1"/>
    <col min="79" max="79" width="51.88671875" bestFit="1" customWidth="1"/>
    <col min="80" max="81" width="14.88671875" bestFit="1" customWidth="1"/>
    <col min="82" max="82" width="14.21875" customWidth="1"/>
    <col min="83" max="83" width="12.77734375" bestFit="1" customWidth="1"/>
    <col min="84" max="84" width="12.5546875" bestFit="1" customWidth="1"/>
    <col min="85" max="85" width="15.88671875" bestFit="1" customWidth="1"/>
    <col min="86" max="86" width="25.88671875" bestFit="1" customWidth="1"/>
    <col min="87" max="87" width="56.44140625" bestFit="1" customWidth="1"/>
    <col min="88" max="89" width="14.88671875" bestFit="1" customWidth="1"/>
    <col min="93" max="93" width="12.5546875" bestFit="1" customWidth="1"/>
    <col min="94" max="95" width="15.88671875" bestFit="1" customWidth="1"/>
  </cols>
  <sheetData>
    <row r="2" spans="1:85" ht="18" x14ac:dyDescent="0.3">
      <c r="K2" s="17" t="s">
        <v>56</v>
      </c>
      <c r="U2" s="16" t="s">
        <v>62</v>
      </c>
      <c r="AG2" t="s">
        <v>78</v>
      </c>
      <c r="AL2" s="17" t="s">
        <v>76</v>
      </c>
      <c r="AY2" t="s">
        <v>79</v>
      </c>
      <c r="BC2" t="s">
        <v>80</v>
      </c>
      <c r="BG2" t="s">
        <v>81</v>
      </c>
      <c r="BL2" t="s">
        <v>82</v>
      </c>
      <c r="BP2" s="23" t="s">
        <v>83</v>
      </c>
      <c r="BU2" t="s">
        <v>86</v>
      </c>
      <c r="BX2" t="s">
        <v>85</v>
      </c>
      <c r="CA2" t="s">
        <v>87</v>
      </c>
      <c r="CF2" t="s">
        <v>88</v>
      </c>
    </row>
    <row r="3" spans="1:85" ht="18" x14ac:dyDescent="0.3">
      <c r="O3" s="16" t="s">
        <v>55</v>
      </c>
      <c r="AO3" s="1" t="s">
        <v>72</v>
      </c>
      <c r="AP3" t="s">
        <v>69</v>
      </c>
      <c r="BU3" s="1" t="s">
        <v>0</v>
      </c>
      <c r="BV3" t="s">
        <v>23</v>
      </c>
      <c r="BX3" s="1" t="s">
        <v>0</v>
      </c>
      <c r="BY3" t="s">
        <v>31</v>
      </c>
      <c r="CA3" s="1" t="s">
        <v>0</v>
      </c>
      <c r="CB3" t="s">
        <v>37</v>
      </c>
      <c r="CC3" t="s">
        <v>29</v>
      </c>
      <c r="CF3" s="1" t="s">
        <v>0</v>
      </c>
      <c r="CG3" t="s">
        <v>69</v>
      </c>
    </row>
    <row r="4" spans="1:85" x14ac:dyDescent="0.3">
      <c r="K4" s="1" t="s">
        <v>52</v>
      </c>
      <c r="L4" t="s">
        <v>44</v>
      </c>
      <c r="O4" s="1" t="s">
        <v>0</v>
      </c>
      <c r="P4" t="s">
        <v>44</v>
      </c>
      <c r="T4" s="1" t="s">
        <v>63</v>
      </c>
      <c r="U4" t="s">
        <v>34</v>
      </c>
      <c r="W4" s="1" t="s">
        <v>63</v>
      </c>
      <c r="X4" t="s">
        <v>34</v>
      </c>
      <c r="AG4" s="1" t="s">
        <v>71</v>
      </c>
      <c r="AH4" t="s">
        <v>5</v>
      </c>
      <c r="AL4" s="1" t="s">
        <v>73</v>
      </c>
      <c r="AM4" t="s">
        <v>29</v>
      </c>
      <c r="AO4" s="2" t="s">
        <v>1</v>
      </c>
      <c r="AP4" s="3">
        <v>18</v>
      </c>
      <c r="AY4" s="1" t="s">
        <v>0</v>
      </c>
      <c r="AZ4" t="s">
        <v>45</v>
      </c>
      <c r="BC4" s="1" t="s">
        <v>0</v>
      </c>
      <c r="BD4" t="s">
        <v>44</v>
      </c>
      <c r="BG4" s="1" t="s">
        <v>0</v>
      </c>
      <c r="BH4" t="s">
        <v>45</v>
      </c>
      <c r="BI4" t="s">
        <v>33</v>
      </c>
      <c r="BL4" s="1" t="s">
        <v>74</v>
      </c>
      <c r="BM4" t="s">
        <v>45</v>
      </c>
      <c r="BP4" s="1" t="s">
        <v>0</v>
      </c>
      <c r="BQ4" t="s">
        <v>44</v>
      </c>
      <c r="BU4" s="2" t="s">
        <v>6</v>
      </c>
      <c r="BV4" s="4">
        <v>2.1772151898734178</v>
      </c>
      <c r="BX4" s="2" t="s">
        <v>6</v>
      </c>
      <c r="BY4" s="3">
        <v>36</v>
      </c>
      <c r="CA4" s="2" t="s">
        <v>93</v>
      </c>
      <c r="CB4" s="3">
        <v>1</v>
      </c>
      <c r="CC4" s="3">
        <v>3</v>
      </c>
      <c r="CF4" s="2" t="s">
        <v>39</v>
      </c>
      <c r="CG4" s="3">
        <v>140</v>
      </c>
    </row>
    <row r="5" spans="1:85" x14ac:dyDescent="0.3">
      <c r="K5" s="2" t="s">
        <v>97</v>
      </c>
      <c r="L5" s="4">
        <v>2397.1600000000003</v>
      </c>
      <c r="O5" s="2" t="s">
        <v>1</v>
      </c>
      <c r="P5" s="4">
        <v>70363.884000000035</v>
      </c>
      <c r="T5" s="2" t="s">
        <v>95</v>
      </c>
      <c r="U5" s="3">
        <v>14</v>
      </c>
      <c r="W5" s="2" t="s">
        <v>57</v>
      </c>
      <c r="X5" s="3">
        <v>2</v>
      </c>
      <c r="AG5" s="2" t="s">
        <v>13</v>
      </c>
      <c r="AH5" s="4">
        <v>40489.188999999998</v>
      </c>
      <c r="AL5" s="2" t="s">
        <v>11</v>
      </c>
      <c r="AM5" s="3">
        <v>479</v>
      </c>
      <c r="AO5" s="2" t="s">
        <v>2</v>
      </c>
      <c r="AP5" s="3">
        <v>7</v>
      </c>
      <c r="AY5" s="2" t="s">
        <v>18</v>
      </c>
      <c r="AZ5" s="4">
        <v>12014.797599999994</v>
      </c>
      <c r="BC5" s="2" t="s">
        <v>18</v>
      </c>
      <c r="BD5" s="4">
        <v>72043.396499999959</v>
      </c>
      <c r="BG5" s="2" t="s">
        <v>24</v>
      </c>
      <c r="BH5" s="4">
        <v>14302.704799999985</v>
      </c>
      <c r="BI5" s="3">
        <v>103561.18730599999</v>
      </c>
      <c r="BL5" s="6">
        <v>0</v>
      </c>
      <c r="BM5" s="5">
        <v>64003.738800000036</v>
      </c>
      <c r="BP5" s="15" t="s">
        <v>25</v>
      </c>
      <c r="BQ5" s="20">
        <v>467878.67850000015</v>
      </c>
      <c r="BU5" s="2" t="s">
        <v>7</v>
      </c>
      <c r="BV5" s="4">
        <v>0</v>
      </c>
      <c r="BX5" s="2" t="s">
        <v>7</v>
      </c>
      <c r="BY5" s="3">
        <v>17</v>
      </c>
      <c r="CA5" s="2" t="s">
        <v>117</v>
      </c>
      <c r="CB5" s="3">
        <v>1</v>
      </c>
      <c r="CC5" s="3">
        <v>2</v>
      </c>
      <c r="CF5" s="2" t="s">
        <v>40</v>
      </c>
      <c r="CG5" s="3">
        <v>159</v>
      </c>
    </row>
    <row r="6" spans="1:85" x14ac:dyDescent="0.3">
      <c r="K6" s="2" t="s">
        <v>98</v>
      </c>
      <c r="L6" s="4">
        <v>2722.1220000000003</v>
      </c>
      <c r="O6" s="2" t="s">
        <v>2</v>
      </c>
      <c r="P6" s="4">
        <v>33813.727199999965</v>
      </c>
      <c r="T6" s="2" t="s">
        <v>18</v>
      </c>
      <c r="U6" s="3">
        <v>91</v>
      </c>
      <c r="W6" s="2" t="s">
        <v>54</v>
      </c>
      <c r="X6" s="3">
        <v>1</v>
      </c>
      <c r="AG6" s="2" t="s">
        <v>4</v>
      </c>
      <c r="AH6" s="3">
        <v>40489.188999999998</v>
      </c>
      <c r="AL6" s="2" t="s">
        <v>10</v>
      </c>
      <c r="AM6" s="3">
        <v>1276</v>
      </c>
      <c r="AO6" s="2" t="s">
        <v>3</v>
      </c>
      <c r="AP6" s="3">
        <v>11</v>
      </c>
      <c r="AY6" s="2" t="s">
        <v>20</v>
      </c>
      <c r="AZ6" s="4">
        <v>-1706.8534000000016</v>
      </c>
      <c r="BC6" s="2" t="s">
        <v>20</v>
      </c>
      <c r="BD6" s="4">
        <v>14384.940499999999</v>
      </c>
      <c r="BG6" s="2" t="s">
        <v>4</v>
      </c>
      <c r="BH6" s="4">
        <v>14302.704799999985</v>
      </c>
      <c r="BI6" s="3">
        <v>103561.18730599999</v>
      </c>
      <c r="BL6" s="6">
        <v>0.1</v>
      </c>
      <c r="BM6" s="5">
        <v>2311.5946999999992</v>
      </c>
      <c r="BP6" s="2" t="s">
        <v>26</v>
      </c>
      <c r="BQ6" s="12">
        <v>267405.42149999994</v>
      </c>
      <c r="BU6" s="2" t="s">
        <v>8</v>
      </c>
      <c r="BV6" s="4">
        <v>3.3611111111111112</v>
      </c>
      <c r="BX6" s="2" t="s">
        <v>8</v>
      </c>
      <c r="BY6" s="3">
        <v>55</v>
      </c>
      <c r="CA6" s="2" t="s">
        <v>118</v>
      </c>
      <c r="CB6" s="3">
        <v>1</v>
      </c>
      <c r="CC6" s="3">
        <v>1</v>
      </c>
      <c r="CF6" s="2" t="s">
        <v>41</v>
      </c>
      <c r="CG6" s="3">
        <v>267</v>
      </c>
    </row>
    <row r="7" spans="1:85" x14ac:dyDescent="0.3">
      <c r="E7" t="s">
        <v>33</v>
      </c>
      <c r="K7" s="2" t="s">
        <v>99</v>
      </c>
      <c r="L7" s="4">
        <v>2714.4480000000003</v>
      </c>
      <c r="O7" s="2" t="s">
        <v>3</v>
      </c>
      <c r="P7" s="4">
        <v>14787.855999999991</v>
      </c>
      <c r="T7" s="2" t="s">
        <v>20</v>
      </c>
      <c r="U7" s="3">
        <v>28</v>
      </c>
      <c r="W7" s="2" t="s">
        <v>53</v>
      </c>
      <c r="X7" s="3">
        <v>2</v>
      </c>
      <c r="AL7" s="2" t="s">
        <v>12</v>
      </c>
      <c r="AM7" s="3">
        <v>386</v>
      </c>
      <c r="AO7" s="2" t="s">
        <v>4</v>
      </c>
      <c r="AP7" s="3">
        <v>36</v>
      </c>
      <c r="AY7" s="2" t="s">
        <v>92</v>
      </c>
      <c r="AZ7" s="4">
        <v>4217.9159999999993</v>
      </c>
      <c r="BC7" s="2" t="s">
        <v>92</v>
      </c>
      <c r="BD7" s="4">
        <v>9615.019999999995</v>
      </c>
      <c r="BL7" s="6">
        <v>0.15</v>
      </c>
      <c r="BM7" s="5">
        <v>158.16149999999988</v>
      </c>
      <c r="BP7" s="15" t="s">
        <v>27</v>
      </c>
      <c r="BQ7" s="20">
        <v>500189.18100000033</v>
      </c>
      <c r="BU7" s="2" t="s">
        <v>9</v>
      </c>
      <c r="BV7" s="4">
        <v>5.0058309037900877</v>
      </c>
      <c r="BX7" s="2" t="s">
        <v>9</v>
      </c>
      <c r="BY7" s="3">
        <v>156</v>
      </c>
      <c r="CA7" s="2" t="s">
        <v>94</v>
      </c>
      <c r="CB7" s="3">
        <v>1</v>
      </c>
      <c r="CC7" s="3">
        <v>10</v>
      </c>
      <c r="CF7" s="2" t="s">
        <v>4</v>
      </c>
      <c r="CG7" s="3">
        <v>566</v>
      </c>
    </row>
    <row r="8" spans="1:85" x14ac:dyDescent="0.3">
      <c r="B8" s="12"/>
      <c r="E8" s="3">
        <v>6090.4907999999996</v>
      </c>
      <c r="F8" t="s">
        <v>48</v>
      </c>
      <c r="K8" s="2" t="s">
        <v>100</v>
      </c>
      <c r="L8" s="4">
        <v>2245.7719999999999</v>
      </c>
      <c r="O8" s="2" t="s">
        <v>4</v>
      </c>
      <c r="P8" s="4">
        <v>118965.46720000004</v>
      </c>
      <c r="T8" s="2" t="s">
        <v>21</v>
      </c>
      <c r="U8" s="3">
        <v>40</v>
      </c>
      <c r="W8" s="2" t="s">
        <v>91</v>
      </c>
      <c r="X8" s="3">
        <v>1</v>
      </c>
      <c r="AL8" s="2" t="s">
        <v>4</v>
      </c>
      <c r="AM8" s="3">
        <v>2141</v>
      </c>
      <c r="AY8" s="2" t="s">
        <v>21</v>
      </c>
      <c r="AZ8" s="4">
        <v>-1007.7276000000013</v>
      </c>
      <c r="BC8" s="2" t="s">
        <v>21</v>
      </c>
      <c r="BD8" s="4">
        <v>18466.303999999993</v>
      </c>
      <c r="BL8" s="6">
        <v>0.2</v>
      </c>
      <c r="BM8" s="5">
        <v>15107.542600000012</v>
      </c>
      <c r="BP8" s="2" t="s">
        <v>28</v>
      </c>
      <c r="BQ8" s="12">
        <v>364183.45200000022</v>
      </c>
      <c r="BU8" s="2" t="s">
        <v>4</v>
      </c>
      <c r="BV8" s="4">
        <v>3.978798586572438</v>
      </c>
      <c r="BX8" s="2" t="s">
        <v>4</v>
      </c>
      <c r="BY8" s="3">
        <v>264</v>
      </c>
      <c r="CA8" s="2" t="s">
        <v>119</v>
      </c>
      <c r="CB8" s="3">
        <v>1</v>
      </c>
      <c r="CC8" s="3">
        <v>6</v>
      </c>
    </row>
    <row r="9" spans="1:85" x14ac:dyDescent="0.3">
      <c r="E9" s="12">
        <f>GETPIVOTDATA("[Measures].[Net Sales]",$E$7)</f>
        <v>6090.4907999999996</v>
      </c>
      <c r="K9" s="2" t="s">
        <v>101</v>
      </c>
      <c r="L9" s="4">
        <v>2247.8519999999999</v>
      </c>
      <c r="T9" s="2" t="s">
        <v>19</v>
      </c>
      <c r="U9" s="3">
        <v>24</v>
      </c>
      <c r="W9" s="2" t="s">
        <v>38</v>
      </c>
      <c r="X9" s="3">
        <v>1</v>
      </c>
      <c r="AY9" s="2" t="s">
        <v>19</v>
      </c>
      <c r="AZ9" s="4">
        <v>4942.616</v>
      </c>
      <c r="BC9" s="2" t="s">
        <v>19</v>
      </c>
      <c r="BD9" s="4">
        <v>16001.831</v>
      </c>
      <c r="BL9" s="7">
        <v>0.3</v>
      </c>
      <c r="BM9" s="8">
        <v>-1821.3903000000009</v>
      </c>
      <c r="BP9" s="2" t="s">
        <v>4</v>
      </c>
      <c r="BQ9" s="4">
        <v>1599656.7329999749</v>
      </c>
      <c r="CA9" s="2" t="s">
        <v>120</v>
      </c>
      <c r="CB9" s="3">
        <v>1</v>
      </c>
      <c r="CC9" s="3">
        <v>6</v>
      </c>
    </row>
    <row r="10" spans="1:85" x14ac:dyDescent="0.3">
      <c r="K10" s="2" t="s">
        <v>102</v>
      </c>
      <c r="L10" s="4">
        <v>3332.9740000000002</v>
      </c>
      <c r="T10" s="2" t="s">
        <v>22</v>
      </c>
      <c r="U10" s="3">
        <v>57</v>
      </c>
      <c r="W10" s="2" t="s">
        <v>58</v>
      </c>
      <c r="X10" s="3">
        <v>1</v>
      </c>
      <c r="AY10" s="2" t="s">
        <v>22</v>
      </c>
      <c r="AZ10" s="4">
        <v>16878.477099999996</v>
      </c>
      <c r="BC10" s="2" t="s">
        <v>22</v>
      </c>
      <c r="BD10" s="4">
        <v>71959.943000000014</v>
      </c>
      <c r="BL10" s="7">
        <v>0.32</v>
      </c>
      <c r="BM10" s="8">
        <v>-796.39260000000036</v>
      </c>
      <c r="CA10" s="2" t="s">
        <v>121</v>
      </c>
      <c r="CB10" s="3">
        <v>1</v>
      </c>
      <c r="CC10" s="3">
        <v>8</v>
      </c>
    </row>
    <row r="11" spans="1:85" x14ac:dyDescent="0.3">
      <c r="K11" s="2" t="s">
        <v>103</v>
      </c>
      <c r="L11" s="4">
        <v>2838.3300000000004</v>
      </c>
      <c r="T11" s="2" t="s">
        <v>16</v>
      </c>
      <c r="U11" s="3">
        <v>30</v>
      </c>
      <c r="W11" s="2" t="s">
        <v>96</v>
      </c>
      <c r="X11" s="3">
        <v>1</v>
      </c>
      <c r="AY11" s="2" t="s">
        <v>16</v>
      </c>
      <c r="AZ11" s="4">
        <v>-3951.6378000000013</v>
      </c>
      <c r="BC11" s="2" t="s">
        <v>16</v>
      </c>
      <c r="BD11" s="4">
        <v>13185.222000000009</v>
      </c>
      <c r="BL11" s="7">
        <v>0.4</v>
      </c>
      <c r="BM11" s="8">
        <v>-5140.2803000000004</v>
      </c>
      <c r="CA11" s="2" t="s">
        <v>112</v>
      </c>
      <c r="CB11" s="3">
        <v>1</v>
      </c>
      <c r="CC11" s="3">
        <v>4</v>
      </c>
    </row>
    <row r="12" spans="1:85" ht="18" x14ac:dyDescent="0.3">
      <c r="A12" t="s">
        <v>30</v>
      </c>
      <c r="B12" t="s">
        <v>45</v>
      </c>
      <c r="E12" t="s">
        <v>46</v>
      </c>
      <c r="K12" s="2" t="s">
        <v>104</v>
      </c>
      <c r="L12" s="4">
        <v>4020.6620000000003</v>
      </c>
      <c r="O12" s="16" t="s">
        <v>90</v>
      </c>
      <c r="T12" s="2" t="s">
        <v>17</v>
      </c>
      <c r="U12" s="3">
        <v>43</v>
      </c>
      <c r="W12" s="2" t="s">
        <v>59</v>
      </c>
      <c r="X12" s="3">
        <v>1</v>
      </c>
      <c r="AY12" s="2" t="s">
        <v>17</v>
      </c>
      <c r="AZ12" s="4">
        <v>-3915.5979000000016</v>
      </c>
      <c r="BC12" s="2" t="s">
        <v>17</v>
      </c>
      <c r="BD12" s="4">
        <v>20410.12799999999</v>
      </c>
      <c r="BL12" s="7">
        <v>0.45</v>
      </c>
      <c r="BM12" s="8">
        <v>-616.64670000000001</v>
      </c>
      <c r="BO12" t="s">
        <v>84</v>
      </c>
      <c r="CA12" s="2" t="s">
        <v>122</v>
      </c>
      <c r="CB12" s="3">
        <v>1</v>
      </c>
      <c r="CC12" s="3">
        <v>3</v>
      </c>
    </row>
    <row r="13" spans="1:85" ht="18" x14ac:dyDescent="0.3">
      <c r="A13" s="4">
        <v>221297.10420000021</v>
      </c>
      <c r="B13" s="12">
        <v>700.93219999999997</v>
      </c>
      <c r="E13" s="3">
        <v>15404.27989399999</v>
      </c>
      <c r="K13" s="2" t="s">
        <v>105</v>
      </c>
      <c r="L13" s="4">
        <v>4278.6099999999997</v>
      </c>
      <c r="O13" s="16"/>
      <c r="T13" s="2" t="s">
        <v>15</v>
      </c>
      <c r="U13" s="3">
        <v>45</v>
      </c>
      <c r="W13" s="2" t="s">
        <v>60</v>
      </c>
      <c r="X13" s="3">
        <v>1</v>
      </c>
      <c r="AY13" s="2" t="s">
        <v>15</v>
      </c>
      <c r="AZ13" s="4">
        <v>-2257.2181000000019</v>
      </c>
      <c r="BC13" s="2" t="s">
        <v>15</v>
      </c>
      <c r="BD13" s="4">
        <v>31106.528999999995</v>
      </c>
      <c r="BL13" s="7">
        <v>0.5</v>
      </c>
      <c r="BM13" s="8">
        <v>-3627.1464000000001</v>
      </c>
      <c r="CA13" s="2" t="s">
        <v>123</v>
      </c>
      <c r="CB13" s="3">
        <v>1</v>
      </c>
      <c r="CC13" s="3">
        <v>8</v>
      </c>
    </row>
    <row r="14" spans="1:85" x14ac:dyDescent="0.3">
      <c r="B14" s="12">
        <f>GETPIVOTDATA("[Measures].[Profit for completed orders]",$B$12)</f>
        <v>700.93219999999997</v>
      </c>
      <c r="E14" s="12">
        <f>GETPIVOTDATA("[Measures].[Discount for completed orders]",$E$12)</f>
        <v>15404.27989399999</v>
      </c>
      <c r="K14" s="2" t="s">
        <v>106</v>
      </c>
      <c r="L14" s="4">
        <v>2079.1120000000001</v>
      </c>
      <c r="O14" s="1" t="s">
        <v>0</v>
      </c>
      <c r="P14" t="s">
        <v>89</v>
      </c>
      <c r="T14" s="2" t="s">
        <v>14</v>
      </c>
      <c r="U14" s="3">
        <v>40</v>
      </c>
      <c r="W14" s="2" t="s">
        <v>61</v>
      </c>
      <c r="X14" s="3">
        <v>1</v>
      </c>
      <c r="AY14" s="2" t="s">
        <v>14</v>
      </c>
      <c r="AZ14" s="4">
        <v>4923.3561000000027</v>
      </c>
      <c r="BC14" s="2" t="s">
        <v>14</v>
      </c>
      <c r="BD14" s="4">
        <v>21580.535999999996</v>
      </c>
      <c r="BL14" s="7">
        <v>0.6</v>
      </c>
      <c r="BM14" s="8">
        <v>-1051.8532999999998</v>
      </c>
      <c r="BO14" s="1" t="s">
        <v>0</v>
      </c>
      <c r="BP14" t="s">
        <v>75</v>
      </c>
      <c r="BQ14" t="s">
        <v>51</v>
      </c>
      <c r="CA14" s="2" t="s">
        <v>4</v>
      </c>
      <c r="CB14" s="3">
        <v>9</v>
      </c>
      <c r="CC14" s="3">
        <v>51</v>
      </c>
    </row>
    <row r="15" spans="1:85" x14ac:dyDescent="0.3">
      <c r="K15" s="2" t="s">
        <v>4</v>
      </c>
      <c r="L15" s="4">
        <v>28877.041999999998</v>
      </c>
      <c r="O15" s="2" t="s">
        <v>3</v>
      </c>
      <c r="P15" s="3">
        <v>331</v>
      </c>
      <c r="T15" s="2" t="s">
        <v>4</v>
      </c>
      <c r="U15" s="3">
        <v>143</v>
      </c>
      <c r="W15" s="2" t="s">
        <v>4</v>
      </c>
      <c r="X15" s="3">
        <v>12</v>
      </c>
      <c r="AY15" s="2" t="s">
        <v>4</v>
      </c>
      <c r="AZ15" s="4">
        <v>30138.12799999999</v>
      </c>
      <c r="BC15" s="2" t="s">
        <v>4</v>
      </c>
      <c r="BD15" s="4">
        <v>288753.84999999998</v>
      </c>
      <c r="BL15" s="7">
        <v>0.7</v>
      </c>
      <c r="BM15" s="8">
        <v>-8868.2479999999996</v>
      </c>
      <c r="BO15" s="21" t="s">
        <v>67</v>
      </c>
      <c r="BP15" s="25">
        <v>0.35306608272990353</v>
      </c>
      <c r="BQ15" s="25">
        <v>0.34655219602810788</v>
      </c>
    </row>
    <row r="16" spans="1:85" x14ac:dyDescent="0.3">
      <c r="O16" s="2" t="s">
        <v>4</v>
      </c>
      <c r="P16" s="3">
        <v>331</v>
      </c>
      <c r="BL16" s="7">
        <v>0.8</v>
      </c>
      <c r="BM16" s="8">
        <v>-4292.8155000000015</v>
      </c>
      <c r="BO16" s="2" t="s">
        <v>68</v>
      </c>
      <c r="BP16" s="24">
        <v>0.27023664369074529</v>
      </c>
      <c r="BQ16" s="24">
        <v>0.33631749144277334</v>
      </c>
    </row>
    <row r="17" spans="1:69" ht="15.6" x14ac:dyDescent="0.3">
      <c r="A17" t="s">
        <v>31</v>
      </c>
      <c r="B17" t="s">
        <v>37</v>
      </c>
      <c r="C17" t="s">
        <v>36</v>
      </c>
      <c r="E17" t="s">
        <v>44</v>
      </c>
      <c r="F17" t="s">
        <v>47</v>
      </c>
      <c r="AL17" t="s">
        <v>77</v>
      </c>
      <c r="AO17" s="17"/>
      <c r="BL17" s="2" t="s">
        <v>4</v>
      </c>
      <c r="BM17" s="4">
        <v>55366.264500000092</v>
      </c>
      <c r="BO17" s="2" t="s">
        <v>66</v>
      </c>
      <c r="BP17" s="24">
        <v>0.15643533149194158</v>
      </c>
      <c r="BQ17" s="24">
        <v>0.18173137963671157</v>
      </c>
    </row>
    <row r="18" spans="1:69" x14ac:dyDescent="0.3">
      <c r="A18" s="3">
        <v>24</v>
      </c>
      <c r="B18" s="3">
        <v>1</v>
      </c>
      <c r="C18" s="3">
        <v>253</v>
      </c>
      <c r="E18" s="4">
        <v>422689.88200000062</v>
      </c>
      <c r="BO18" s="2" t="s">
        <v>65</v>
      </c>
      <c r="BP18" s="24">
        <v>0.22026194208740768</v>
      </c>
      <c r="BQ18" s="24">
        <v>0.13539893289240601</v>
      </c>
    </row>
    <row r="19" spans="1:69" x14ac:dyDescent="0.3">
      <c r="A19">
        <f>GETPIVOTDATA("[Measures].[Total Orders]",$A$17)</f>
        <v>24</v>
      </c>
      <c r="B19">
        <f>GETPIVOTDATA("[Measures].[Returned Orders]",$B$17)</f>
        <v>1</v>
      </c>
      <c r="C19">
        <f>GETPIVOTDATA("[Measures].[Completed Orders]",$C$17)</f>
        <v>253</v>
      </c>
      <c r="E19" s="12">
        <f>GETPIVOTDATA("[Measures].[Sales for completed orders]",$E$17)</f>
        <v>422689.88200000062</v>
      </c>
      <c r="AL19" s="1" t="s">
        <v>35</v>
      </c>
      <c r="AM19" t="s">
        <v>69</v>
      </c>
      <c r="AN19" t="s">
        <v>50</v>
      </c>
      <c r="AO19" t="s">
        <v>5</v>
      </c>
      <c r="AP19" t="s">
        <v>37</v>
      </c>
      <c r="AT19" s="1"/>
      <c r="AU19" s="22"/>
      <c r="AV19" s="1"/>
      <c r="AW19" s="1"/>
      <c r="AX19" s="1"/>
      <c r="AY19" s="1"/>
      <c r="AZ19" s="1"/>
      <c r="BA19" s="1"/>
      <c r="BB19" s="1"/>
      <c r="BC19" s="1"/>
      <c r="BD19" s="1"/>
      <c r="BE19" s="1"/>
      <c r="BF19" s="1"/>
      <c r="BG19" s="1"/>
      <c r="BH19" s="1"/>
      <c r="BI19" s="1"/>
      <c r="BJ19" s="1"/>
      <c r="BK19" s="1"/>
      <c r="BL19" s="1"/>
      <c r="BM19" s="1"/>
      <c r="BN19" s="1"/>
      <c r="BO19" s="2" t="s">
        <v>4</v>
      </c>
      <c r="BP19" s="24">
        <v>1</v>
      </c>
      <c r="BQ19" s="24">
        <v>1</v>
      </c>
    </row>
    <row r="20" spans="1:69" x14ac:dyDescent="0.3">
      <c r="AL20" s="2" t="s">
        <v>112</v>
      </c>
      <c r="AM20" s="3">
        <v>2</v>
      </c>
      <c r="AN20" s="3">
        <v>7</v>
      </c>
      <c r="AO20" s="12">
        <v>1266.8599999999999</v>
      </c>
      <c r="AP20" s="3"/>
    </row>
    <row r="21" spans="1:69" x14ac:dyDescent="0.3">
      <c r="AL21" s="2" t="s">
        <v>107</v>
      </c>
      <c r="AM21" s="3">
        <v>3</v>
      </c>
      <c r="AN21" s="3">
        <v>11</v>
      </c>
      <c r="AO21" s="12">
        <v>4308.4280000000008</v>
      </c>
      <c r="AP21" s="3"/>
    </row>
    <row r="22" spans="1:69" x14ac:dyDescent="0.3">
      <c r="A22" t="s">
        <v>32</v>
      </c>
      <c r="E22" t="s">
        <v>51</v>
      </c>
      <c r="AL22" s="2" t="s">
        <v>108</v>
      </c>
      <c r="AM22" s="3">
        <v>2</v>
      </c>
      <c r="AN22" s="3">
        <v>9</v>
      </c>
      <c r="AO22" s="12">
        <v>3568.8960000000002</v>
      </c>
      <c r="AP22" s="3">
        <v>1</v>
      </c>
    </row>
    <row r="23" spans="1:69" x14ac:dyDescent="0.3">
      <c r="A23" s="3">
        <v>111</v>
      </c>
      <c r="E23" s="3">
        <v>-7309.7512999999999</v>
      </c>
      <c r="AL23" s="2" t="s">
        <v>113</v>
      </c>
      <c r="AM23" s="3">
        <v>1</v>
      </c>
      <c r="AN23" s="3">
        <v>5</v>
      </c>
      <c r="AO23" s="12">
        <v>1166.92</v>
      </c>
      <c r="AP23" s="3"/>
    </row>
    <row r="24" spans="1:69" x14ac:dyDescent="0.3">
      <c r="A24">
        <f>GETPIVOTDATA("[Measures].[Customers Number]",$A$22)</f>
        <v>111</v>
      </c>
      <c r="E24" s="12">
        <f>GETPIVOTDATA("[Measures].[Loss]",$E$22)</f>
        <v>-7309.7512999999999</v>
      </c>
      <c r="AL24" s="2" t="s">
        <v>114</v>
      </c>
      <c r="AM24" s="3">
        <v>2</v>
      </c>
      <c r="AN24" s="3">
        <v>7</v>
      </c>
      <c r="AO24" s="12">
        <v>1165.4759999999999</v>
      </c>
      <c r="AP24" s="3"/>
    </row>
    <row r="25" spans="1:69" x14ac:dyDescent="0.3">
      <c r="AL25" s="2" t="s">
        <v>109</v>
      </c>
      <c r="AM25" s="3">
        <v>1</v>
      </c>
      <c r="AN25" s="3">
        <v>11</v>
      </c>
      <c r="AO25" s="12">
        <v>2621.3220000000001</v>
      </c>
      <c r="AP25" s="3"/>
    </row>
    <row r="26" spans="1:69" x14ac:dyDescent="0.3">
      <c r="AL26" s="2" t="s">
        <v>115</v>
      </c>
      <c r="AM26" s="3">
        <v>1</v>
      </c>
      <c r="AN26" s="3">
        <v>10</v>
      </c>
      <c r="AO26" s="12">
        <v>1408.1</v>
      </c>
      <c r="AP26" s="3"/>
    </row>
    <row r="27" spans="1:69" x14ac:dyDescent="0.3">
      <c r="A27" t="s">
        <v>49</v>
      </c>
      <c r="E27" t="s">
        <v>64</v>
      </c>
      <c r="AL27" s="2" t="s">
        <v>110</v>
      </c>
      <c r="AM27" s="3">
        <v>1</v>
      </c>
      <c r="AN27" s="3">
        <v>8</v>
      </c>
      <c r="AO27" s="12">
        <v>2054.2720000000004</v>
      </c>
      <c r="AP27" s="3"/>
    </row>
    <row r="28" spans="1:69" x14ac:dyDescent="0.3">
      <c r="A28" s="3">
        <v>126</v>
      </c>
      <c r="E28" s="3">
        <v>2953.8166999999999</v>
      </c>
      <c r="AL28" s="2" t="s">
        <v>116</v>
      </c>
      <c r="AM28" s="3">
        <v>3</v>
      </c>
      <c r="AN28" s="3">
        <v>13</v>
      </c>
      <c r="AO28" s="12">
        <v>1375.29</v>
      </c>
      <c r="AP28" s="3"/>
    </row>
    <row r="29" spans="1:69" x14ac:dyDescent="0.3">
      <c r="A29" s="12">
        <f>GETPIVOTDATA("[Measures].[Sold Units for completed orders]",$A$27)</f>
        <v>126</v>
      </c>
      <c r="E29" s="12">
        <f>GETPIVOTDATA("[Measures].[Net Profit]",$E$27)</f>
        <v>2953.8166999999999</v>
      </c>
      <c r="AL29" s="2" t="s">
        <v>111</v>
      </c>
      <c r="AM29" s="3">
        <v>3</v>
      </c>
      <c r="AN29" s="3">
        <v>14</v>
      </c>
      <c r="AO29" s="12">
        <v>3397.26</v>
      </c>
      <c r="AP29" s="3"/>
    </row>
    <row r="30" spans="1:69" x14ac:dyDescent="0.3">
      <c r="AL30" s="2" t="s">
        <v>4</v>
      </c>
      <c r="AM30" s="3">
        <v>19</v>
      </c>
      <c r="AN30" s="3">
        <v>95</v>
      </c>
      <c r="AO30" s="12">
        <v>22332.824000000001</v>
      </c>
      <c r="AP30" s="3">
        <v>1</v>
      </c>
    </row>
    <row r="36" spans="45:71" x14ac:dyDescent="0.3">
      <c r="AS36"/>
      <c r="AU36"/>
      <c r="BO36" s="19"/>
      <c r="BS36"/>
    </row>
    <row r="37" spans="45:71" x14ac:dyDescent="0.3">
      <c r="AS37"/>
      <c r="AU37"/>
      <c r="BO37" s="19"/>
      <c r="BS37"/>
    </row>
    <row r="38" spans="45:71" x14ac:dyDescent="0.3">
      <c r="AS38"/>
      <c r="AU38"/>
      <c r="BO38" s="19"/>
      <c r="BS38"/>
    </row>
    <row r="39" spans="45:71" x14ac:dyDescent="0.3">
      <c r="AS39"/>
      <c r="AU39"/>
      <c r="BO39" s="19"/>
      <c r="BS39"/>
    </row>
    <row r="40" spans="45:71" x14ac:dyDescent="0.3">
      <c r="AS40"/>
      <c r="AU40"/>
      <c r="BO40" s="19"/>
      <c r="BS40"/>
    </row>
    <row r="41" spans="45:71" x14ac:dyDescent="0.3">
      <c r="AS41"/>
      <c r="AU41"/>
      <c r="BO41" s="19"/>
      <c r="BS41"/>
    </row>
    <row r="42" spans="45:71" x14ac:dyDescent="0.3">
      <c r="AS42"/>
      <c r="AU42"/>
      <c r="BO42" s="19"/>
      <c r="BS42"/>
    </row>
    <row r="43" spans="45:71" x14ac:dyDescent="0.3">
      <c r="AS43"/>
      <c r="AU43"/>
      <c r="BO43" s="19"/>
      <c r="BS43"/>
    </row>
    <row r="44" spans="45:71" x14ac:dyDescent="0.3">
      <c r="AS44"/>
      <c r="AU44"/>
      <c r="BO44" s="19"/>
      <c r="BS44"/>
    </row>
    <row r="45" spans="45:71" x14ac:dyDescent="0.3">
      <c r="AS45"/>
      <c r="AU45"/>
      <c r="BO45" s="19"/>
      <c r="BS45"/>
    </row>
    <row r="46" spans="45:71" x14ac:dyDescent="0.3">
      <c r="AS46"/>
      <c r="AU46"/>
      <c r="BO46" s="19"/>
      <c r="BS46"/>
    </row>
    <row r="47" spans="45:71" x14ac:dyDescent="0.3">
      <c r="AS47"/>
      <c r="AU47"/>
      <c r="BO47" s="19"/>
      <c r="BS47"/>
    </row>
    <row r="48" spans="45:71" x14ac:dyDescent="0.3">
      <c r="AS48"/>
      <c r="AU48"/>
      <c r="BK48" s="19"/>
      <c r="BS48"/>
    </row>
    <row r="49" spans="44:71" x14ac:dyDescent="0.3">
      <c r="AR49" s="18"/>
      <c r="AS49"/>
      <c r="AU49"/>
      <c r="BN49" s="19"/>
      <c r="BS49"/>
    </row>
    <row r="50" spans="44:71" x14ac:dyDescent="0.3">
      <c r="AR50" s="18"/>
      <c r="AS50"/>
      <c r="AU50"/>
      <c r="BN50" s="19"/>
      <c r="BS50"/>
    </row>
  </sheetData>
  <pageMargins left="0.7" right="0.7" top="0.75" bottom="0.75" header="0.3" footer="0.3"/>
  <pageSetup paperSize="9" orientation="portrait" r:id="rId32"/>
  <extLst>
    <ext xmlns:x14="http://schemas.microsoft.com/office/spreadsheetml/2009/9/main" uri="{05C60535-1F16-4fd2-B633-F4F36F0B64E0}">
      <x14:sparklineGroups xmlns:xm="http://schemas.microsoft.com/office/excel/2006/main">
        <x14:sparklineGroup displayEmptyCellsAs="gap" xr2:uid="{2F23361B-349E-4E71-9ED5-D1A146ED23B1}">
          <x14:colorSeries rgb="FF376092"/>
          <x14:colorNegative rgb="FFD00000"/>
          <x14:colorAxis rgb="FF000000"/>
          <x14:colorMarkers rgb="FFD00000"/>
          <x14:colorFirst rgb="FFD00000"/>
          <x14:colorLast rgb="FFD00000"/>
          <x14:colorHigh rgb="FFD00000"/>
          <x14:colorLow rgb="FFD00000"/>
          <x14:sparklines>
            <x14:sparkline>
              <xm:f>'Calculation Sheet'!AA4:AA47</xm:f>
              <xm:sqref>AA4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68D5A-195F-491B-AF28-1E63F4BECC7D}">
  <dimension ref="A1:G35"/>
  <sheetViews>
    <sheetView showGridLines="0" showRowColHeaders="0" zoomScaleNormal="100" workbookViewId="0"/>
  </sheetViews>
  <sheetFormatPr defaultColWidth="8.77734375" defaultRowHeight="14.4" x14ac:dyDescent="0.3"/>
  <cols>
    <col min="1" max="16384" width="8.77734375" style="10"/>
  </cols>
  <sheetData>
    <row r="1" spans="1:1" x14ac:dyDescent="0.3">
      <c r="A1" s="9"/>
    </row>
    <row r="35" spans="7:7" x14ac:dyDescent="0.3">
      <c r="G35" s="11"/>
    </row>
  </sheetData>
  <pageMargins left="0.70866141732283472" right="0.70866141732283472" top="0.74803149606299213" bottom="0.74803149606299213" header="0.31496062992125984" footer="0.31496062992125984"/>
  <pageSetup paperSize="8" scale="45" fitToWidth="0" fitToHeight="0"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3EB07-6B21-484D-BAA0-0160182EFC08}">
  <dimension ref="A1:L35"/>
  <sheetViews>
    <sheetView showGridLines="0" showRowColHeaders="0" zoomScaleNormal="100" workbookViewId="0"/>
  </sheetViews>
  <sheetFormatPr defaultColWidth="8.77734375" defaultRowHeight="14.4" x14ac:dyDescent="0.3"/>
  <cols>
    <col min="1" max="4" width="8.77734375" style="10"/>
    <col min="5" max="5" width="59.6640625" style="10" bestFit="1" customWidth="1"/>
    <col min="6" max="6" width="15.5546875" style="10" bestFit="1" customWidth="1"/>
    <col min="7" max="7" width="9.5546875" style="10" bestFit="1" customWidth="1"/>
    <col min="8" max="8" width="11.21875" style="10" bestFit="1" customWidth="1"/>
    <col min="9" max="9" width="14.44140625" style="10" bestFit="1" customWidth="1"/>
    <col min="10" max="16384" width="8.77734375" style="10"/>
  </cols>
  <sheetData>
    <row r="1" spans="1:12" x14ac:dyDescent="0.3">
      <c r="A1" s="9"/>
    </row>
    <row r="14" spans="1:12" x14ac:dyDescent="0.3">
      <c r="L14" s="10" t="s">
        <v>70</v>
      </c>
    </row>
    <row r="22" spans="5:11" x14ac:dyDescent="0.3">
      <c r="E22" s="1" t="s">
        <v>35</v>
      </c>
      <c r="F22" t="s">
        <v>69</v>
      </c>
      <c r="G22" t="s">
        <v>50</v>
      </c>
      <c r="H22" t="s">
        <v>5</v>
      </c>
      <c r="I22" t="s">
        <v>37</v>
      </c>
    </row>
    <row r="23" spans="5:11" x14ac:dyDescent="0.3">
      <c r="E23" s="2" t="s">
        <v>112</v>
      </c>
      <c r="F23" s="3">
        <v>2</v>
      </c>
      <c r="G23" s="3">
        <v>7</v>
      </c>
      <c r="H23" s="12">
        <v>1266.8599999999999</v>
      </c>
      <c r="I23" s="3"/>
    </row>
    <row r="24" spans="5:11" x14ac:dyDescent="0.3">
      <c r="E24" s="2" t="s">
        <v>107</v>
      </c>
      <c r="F24" s="3">
        <v>3</v>
      </c>
      <c r="G24" s="3">
        <v>11</v>
      </c>
      <c r="H24" s="12">
        <v>4308.4280000000008</v>
      </c>
      <c r="I24" s="3"/>
      <c r="K24" s="10" t="s">
        <v>42</v>
      </c>
    </row>
    <row r="25" spans="5:11" x14ac:dyDescent="0.3">
      <c r="E25" s="2" t="s">
        <v>108</v>
      </c>
      <c r="F25" s="3">
        <v>2</v>
      </c>
      <c r="G25" s="3">
        <v>9</v>
      </c>
      <c r="H25" s="12">
        <v>3568.8960000000002</v>
      </c>
      <c r="I25" s="3">
        <v>1</v>
      </c>
    </row>
    <row r="26" spans="5:11" x14ac:dyDescent="0.3">
      <c r="E26" s="2" t="s">
        <v>113</v>
      </c>
      <c r="F26" s="3">
        <v>1</v>
      </c>
      <c r="G26" s="3">
        <v>5</v>
      </c>
      <c r="H26" s="12">
        <v>1166.92</v>
      </c>
      <c r="I26" s="3"/>
    </row>
    <row r="27" spans="5:11" x14ac:dyDescent="0.3">
      <c r="E27" s="2" t="s">
        <v>114</v>
      </c>
      <c r="F27" s="3">
        <v>2</v>
      </c>
      <c r="G27" s="3">
        <v>7</v>
      </c>
      <c r="H27" s="12">
        <v>1165.4759999999999</v>
      </c>
      <c r="I27" s="3"/>
    </row>
    <row r="28" spans="5:11" x14ac:dyDescent="0.3">
      <c r="E28" s="2" t="s">
        <v>109</v>
      </c>
      <c r="F28" s="3">
        <v>1</v>
      </c>
      <c r="G28" s="3">
        <v>11</v>
      </c>
      <c r="H28" s="12">
        <v>2621.3220000000001</v>
      </c>
      <c r="I28" s="3"/>
    </row>
    <row r="29" spans="5:11" x14ac:dyDescent="0.3">
      <c r="E29" s="2" t="s">
        <v>115</v>
      </c>
      <c r="F29" s="3">
        <v>1</v>
      </c>
      <c r="G29" s="3">
        <v>10</v>
      </c>
      <c r="H29" s="12">
        <v>1408.1</v>
      </c>
      <c r="I29" s="3"/>
    </row>
    <row r="30" spans="5:11" x14ac:dyDescent="0.3">
      <c r="E30" s="2" t="s">
        <v>110</v>
      </c>
      <c r="F30" s="3">
        <v>1</v>
      </c>
      <c r="G30" s="3">
        <v>8</v>
      </c>
      <c r="H30" s="12">
        <v>2054.2720000000004</v>
      </c>
      <c r="I30" s="3"/>
    </row>
    <row r="31" spans="5:11" x14ac:dyDescent="0.3">
      <c r="E31" s="2" t="s">
        <v>116</v>
      </c>
      <c r="F31" s="3">
        <v>3</v>
      </c>
      <c r="G31" s="3">
        <v>13</v>
      </c>
      <c r="H31" s="12">
        <v>1375.29</v>
      </c>
      <c r="I31" s="3"/>
    </row>
    <row r="32" spans="5:11" x14ac:dyDescent="0.3">
      <c r="E32" s="2" t="s">
        <v>111</v>
      </c>
      <c r="F32" s="3">
        <v>3</v>
      </c>
      <c r="G32" s="3">
        <v>14</v>
      </c>
      <c r="H32" s="12">
        <v>3397.26</v>
      </c>
      <c r="I32" s="3"/>
    </row>
    <row r="33" spans="5:9" x14ac:dyDescent="0.3">
      <c r="E33" s="2" t="s">
        <v>4</v>
      </c>
      <c r="F33" s="3">
        <v>19</v>
      </c>
      <c r="G33" s="3">
        <v>95</v>
      </c>
      <c r="H33" s="12">
        <v>22332.824000000001</v>
      </c>
      <c r="I33" s="3">
        <v>1</v>
      </c>
    </row>
    <row r="35" spans="5:9" x14ac:dyDescent="0.3">
      <c r="G35" s="11"/>
    </row>
  </sheetData>
  <pageMargins left="0.70866141732283472" right="0.70866141732283472" top="0.74803149606299213" bottom="0.74803149606299213" header="0.31496062992125984" footer="0.31496062992125984"/>
  <pageSetup paperSize="8" scale="10" fitToWidth="0" fitToHeight="0"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500F-9129-434C-8BA8-3D7B975E9F11}">
  <dimension ref="A1:I35"/>
  <sheetViews>
    <sheetView showGridLines="0" showRowColHeaders="0" zoomScaleNormal="100" workbookViewId="0"/>
  </sheetViews>
  <sheetFormatPr defaultColWidth="8.77734375" defaultRowHeight="14.4" x14ac:dyDescent="0.3"/>
  <cols>
    <col min="1" max="17" width="8.77734375" style="10"/>
    <col min="18" max="18" width="13.109375" style="10" bestFit="1" customWidth="1"/>
    <col min="19" max="19" width="9.109375" style="10" bestFit="1" customWidth="1"/>
    <col min="20" max="16384" width="8.77734375" style="10"/>
  </cols>
  <sheetData>
    <row r="1" spans="1:1" x14ac:dyDescent="0.3">
      <c r="A1" s="9"/>
    </row>
    <row r="33" spans="7:9" x14ac:dyDescent="0.3">
      <c r="G33" s="10" t="s">
        <v>70</v>
      </c>
    </row>
    <row r="35" spans="7:9" x14ac:dyDescent="0.3">
      <c r="G35" s="11"/>
      <c r="I35" s="10" t="s">
        <v>42</v>
      </c>
    </row>
  </sheetData>
  <pageMargins left="0.70866141732283472" right="0.70866141732283472" top="0.74803149606299213" bottom="0.74803149606299213" header="0.31496062992125984" footer="0.31496062992125984"/>
  <pageSetup paperSize="8" scale="45" fitToWidth="0" fitToHeight="0"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C8FAF-FA4D-4B49-9E6F-9F5CD52D6610}">
  <dimension ref="A1:K35"/>
  <sheetViews>
    <sheetView showGridLines="0" showRowColHeaders="0" zoomScaleNormal="100" workbookViewId="0"/>
  </sheetViews>
  <sheetFormatPr defaultColWidth="8.77734375" defaultRowHeight="14.4" x14ac:dyDescent="0.3"/>
  <cols>
    <col min="1" max="8" width="8.77734375" style="10"/>
    <col min="9" max="9" width="51.88671875" style="10" bestFit="1" customWidth="1"/>
    <col min="10" max="11" width="14.88671875" style="10" bestFit="1" customWidth="1"/>
    <col min="12" max="16384" width="8.77734375" style="10"/>
  </cols>
  <sheetData>
    <row r="1" spans="1:1" x14ac:dyDescent="0.3">
      <c r="A1" s="9"/>
    </row>
    <row r="19" spans="9:11" x14ac:dyDescent="0.3">
      <c r="I19" s="1" t="s">
        <v>43</v>
      </c>
      <c r="J19" t="s">
        <v>37</v>
      </c>
      <c r="K19" t="s">
        <v>29</v>
      </c>
    </row>
    <row r="20" spans="9:11" x14ac:dyDescent="0.3">
      <c r="I20" s="2" t="s">
        <v>93</v>
      </c>
      <c r="J20" s="3">
        <v>1</v>
      </c>
      <c r="K20" s="3">
        <v>3</v>
      </c>
    </row>
    <row r="21" spans="9:11" x14ac:dyDescent="0.3">
      <c r="I21" s="2" t="s">
        <v>117</v>
      </c>
      <c r="J21" s="3">
        <v>1</v>
      </c>
      <c r="K21" s="3">
        <v>2</v>
      </c>
    </row>
    <row r="22" spans="9:11" x14ac:dyDescent="0.3">
      <c r="I22" s="2" t="s">
        <v>118</v>
      </c>
      <c r="J22" s="3">
        <v>1</v>
      </c>
      <c r="K22" s="3">
        <v>1</v>
      </c>
    </row>
    <row r="23" spans="9:11" x14ac:dyDescent="0.3">
      <c r="I23" s="2" t="s">
        <v>94</v>
      </c>
      <c r="J23" s="3">
        <v>1</v>
      </c>
      <c r="K23" s="3">
        <v>10</v>
      </c>
    </row>
    <row r="24" spans="9:11" x14ac:dyDescent="0.3">
      <c r="I24" s="2" t="s">
        <v>119</v>
      </c>
      <c r="J24" s="3">
        <v>1</v>
      </c>
      <c r="K24" s="3">
        <v>6</v>
      </c>
    </row>
    <row r="25" spans="9:11" x14ac:dyDescent="0.3">
      <c r="I25" s="2" t="s">
        <v>120</v>
      </c>
      <c r="J25" s="3">
        <v>1</v>
      </c>
      <c r="K25" s="3">
        <v>6</v>
      </c>
    </row>
    <row r="26" spans="9:11" x14ac:dyDescent="0.3">
      <c r="I26" s="2" t="s">
        <v>121</v>
      </c>
      <c r="J26" s="3">
        <v>1</v>
      </c>
      <c r="K26" s="3">
        <v>8</v>
      </c>
    </row>
    <row r="27" spans="9:11" x14ac:dyDescent="0.3">
      <c r="I27" s="2" t="s">
        <v>112</v>
      </c>
      <c r="J27" s="3">
        <v>1</v>
      </c>
      <c r="K27" s="3">
        <v>4</v>
      </c>
    </row>
    <row r="28" spans="9:11" x14ac:dyDescent="0.3">
      <c r="I28" s="2" t="s">
        <v>122</v>
      </c>
      <c r="J28" s="3">
        <v>1</v>
      </c>
      <c r="K28" s="3">
        <v>3</v>
      </c>
    </row>
    <row r="29" spans="9:11" x14ac:dyDescent="0.3">
      <c r="I29" s="2" t="s">
        <v>123</v>
      </c>
      <c r="J29" s="3">
        <v>1</v>
      </c>
      <c r="K29" s="3">
        <v>8</v>
      </c>
    </row>
    <row r="30" spans="9:11" x14ac:dyDescent="0.3">
      <c r="I30" s="2" t="s">
        <v>4</v>
      </c>
      <c r="J30" s="3">
        <v>9</v>
      </c>
      <c r="K30" s="3">
        <v>51</v>
      </c>
    </row>
    <row r="33" spans="7:9" x14ac:dyDescent="0.3">
      <c r="I33" s="10" t="s">
        <v>42</v>
      </c>
    </row>
    <row r="35" spans="7:9" x14ac:dyDescent="0.3">
      <c r="G35" s="11"/>
    </row>
  </sheetData>
  <pageMargins left="0.70866141732283472" right="0.70866141732283472" top="0.74803149606299213" bottom="0.74803149606299213" header="0.31496062992125984" footer="0.31496062992125984"/>
  <pageSetup paperSize="8" scale="45" fitToWidth="0" fitToHeight="0"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0D637-D7BB-4F94-AEC4-8870334B8000}">
  <dimension ref="A1"/>
  <sheetViews>
    <sheetView showGridLines="0" showRowColHeaders="0" tabSelected="1" workbookViewId="0">
      <selection activeCell="D14" sqref="D14"/>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83.xml.rels><?xml version="1.0" encoding="UTF-8" standalone="yes"?>
<Relationships xmlns="http://schemas.openxmlformats.org/package/2006/relationships"><Relationship Id="rId1" Type="http://schemas.openxmlformats.org/officeDocument/2006/relationships/customXmlProps" Target="itemProps83.xml"/></Relationships>
</file>

<file path=customXml/_rels/item84.xml.rels><?xml version="1.0" encoding="UTF-8" standalone="yes"?>
<Relationships xmlns="http://schemas.openxmlformats.org/package/2006/relationships"><Relationship Id="rId1" Type="http://schemas.openxmlformats.org/officeDocument/2006/relationships/customXmlProps" Target="itemProps84.xml"/></Relationships>
</file>

<file path=customXml/_rels/item85.xml.rels><?xml version="1.0" encoding="UTF-8" standalone="yes"?>
<Relationships xmlns="http://schemas.openxmlformats.org/package/2006/relationships"><Relationship Id="rId1" Type="http://schemas.openxmlformats.org/officeDocument/2006/relationships/customXmlProps" Target="itemProps85.xml"/></Relationships>
</file>

<file path=customXml/_rels/item86.xml.rels><?xml version="1.0" encoding="UTF-8" standalone="yes"?>
<Relationships xmlns="http://schemas.openxmlformats.org/package/2006/relationships"><Relationship Id="rId1" Type="http://schemas.openxmlformats.org/officeDocument/2006/relationships/customXmlProps" Target="itemProps86.xml"/></Relationships>
</file>

<file path=customXml/_rels/item87.xml.rels><?xml version="1.0" encoding="UTF-8" standalone="yes"?>
<Relationships xmlns="http://schemas.openxmlformats.org/package/2006/relationships"><Relationship Id="rId1" Type="http://schemas.openxmlformats.org/officeDocument/2006/relationships/customXmlProps" Target="itemProps87.xml"/></Relationships>
</file>

<file path=customXml/_rels/item88.xml.rels><?xml version="1.0" encoding="UTF-8" standalone="yes"?>
<Relationships xmlns="http://schemas.openxmlformats.org/package/2006/relationships"><Relationship Id="rId1" Type="http://schemas.openxmlformats.org/officeDocument/2006/relationships/customXmlProps" Target="itemProps88.xml"/></Relationships>
</file>

<file path=customXml/_rels/item89.xml.rels><?xml version="1.0" encoding="UTF-8" standalone="yes"?>
<Relationships xmlns="http://schemas.openxmlformats.org/package/2006/relationships"><Relationship Id="rId1" Type="http://schemas.openxmlformats.org/officeDocument/2006/relationships/customXmlProps" Target="itemProps89.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5 1 1 d 1 e 7 - 1 1 2 2 - 4 3 c 5 - b 2 0 6 - 1 9 5 6 2 4 d f c 0 2 b " > < 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10.xml>��< ? x m l   v e r s i o n = " 1 . 0 "   e n c o d i n g = " U T F - 1 6 " ? > < G e m i n i   x m l n s = " h t t p : / / g e m i n i / p i v o t c u s t o m i z a t i o n / 2 b c 5 a f c f - 5 e f a - 4 f 0 1 - 9 c 8 0 - f 5 5 e 4 1 a a c 2 2 9 " > < 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C a l c u l a t e d F i e l d s > < S A H o s t H a s h > 0 < / S A H o s t H a s h > < G e m i n i F i e l d L i s t V i s i b l e > T r u e < / G e m i n i F i e l d L i s t V i s i b l e > < / S e t t i n g s > ] ] > < / C u s t o m C o n t e n t > < / G e m i n i > 
</file>

<file path=customXml/item11.xml>��< ? x m l   v e r s i o n = " 1 . 0 "   e n c o d i n g = " U T F - 1 6 " ? > < G e m i n i   x m l n s = " h t t p : / / g e m i n i / p i v o t c u s t o m i z a t i o n / b 8 7 4 c e c 6 - a 4 4 e - 4 a 5 2 - 8 1 2 c - a 0 c 2 6 0 d 7 7 9 f f " > < 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12.xml>��< ? x m l   v e r s i o n = " 1 . 0 "   e n c o d i n g = " U T F - 1 6 " ? > < G e m i n i   x m l n s = " h t t p : / / g e m i n i / p i v o t c u s t o m i z a t i o n / 7 4 2 4 5 5 8 5 - 7 5 0 9 - 4 b 3 d - 9 3 9 0 - d 0 3 1 e 6 a 3 b f 2 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13.xml>��< ? x m l   v e r s i o n = " 1 . 0 "   e n c o d i n g = " U T F - 1 6 " ? > < G e m i n i   x m l n s = " h t t p : / / g e m i n i / p i v o t c u s t o m i z a t i o n / b b 3 8 b e 8 9 - a a e 7 - 4 9 a c - b 9 0 6 - a a 1 5 7 7 4 e e 3 6 8 " > < 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 L o s s < / M e a s u r e N a m e > < D i s p l a y N a m e > L o s s < / D i s p l a y N a m e > < V i s i b l e > F a l s e < / V i s i b l e > < / i t e m > < i t e m > < M e a s u r e N a m e > M e a s u r e < / M e a s u r e N a m e > < D i s p l a y N a m e > M e a s u r e < / D i s p l a y N a m e > < V i s i b l e > F a l s e < / V i s i b l e > < / i t e m > < i t e m > < M e a s u r e N a m e > M e a s u r e   3 < / M e a s u r e N a m e > < D i s p l a y N a m e > M e a s u r e   3 < / 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 M e a s u r e O r d e r s [ C O G S   f o r   u n i t   s o l d ] < / a : K e y > < a : V a l u e > < D e s c r i p t i o n > C o l u m n   ' C O G S '   i n   t a b l e   ' O r d e r s '   c a n n o t   b e   f o u n d   o r   m a y   n o t   b e   u s e d   i n   t h i s   e x p r e s s i o n . < / D e s c r i p t i o n > < R o w N u m b e r > - 1 < / R o w N u m b e r > < S o u r c e > < N a m e > C O G S   f o r   u n i t   s o l d < / N a m e > < T a b l e > O r d e r s < / T a b l e > < / S o u r c e > < / a : V a l u e > < / a : K e y V a l u e O f s t r i n g S a n d b o x E r r o r V S n 7 U v A O > < / E r r o r C a c h e D i c t i o n a r y > < L a s t P r o c e s s e d T i m e > 2 0 2 4 - 0 5 - 1 5 T 2 3 : 5 1 : 5 2 . 3 8 3 1 0 2 2 + 0 3 : 0 0 < / L a s t P r o c e s s e d T i m e > < / D a t a M o d e l i n g S a n d b o x . S e r i a l i z e d S a n d b o x E r r o r C a c h e > ] ] > < / C u s t o m C o n t e n t > < / G e m i n i > 
</file>

<file path=customXml/item15.xml>��< ? x m l   v e r s i o n = " 1 . 0 "   e n c o d i n g = " U T F - 1 6 " ? > < G e m i n i   x m l n s = " h t t p : / / g e m i n i / p i v o t c u s t o m i z a t i o n / I s S a n d b o x E m b e d d e d " > < C u s t o m C o n t e n t > < ! [ C D A T A [ y e s ] ] > < / C u s t o m C o n t e n t > < / G e m i n i > 
</file>

<file path=customXml/item16.xml>��< ? x m l   v e r s i o n = " 1 . 0 "   e n c o d i n g = " U T F - 1 6 " ? > < G e m i n i   x m l n s = " h t t p : / / g e m i n i / p i v o t c u s t o m i z a t i o n / 0 4 2 c a 6 a c - 9 6 a a - 4 e 0 f - b 3 d 5 - 8 e 9 3 5 4 5 7 7 4 d 3 " > < 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 L o s s < / M e a s u r e N a m e > < D i s p l a y N a m e > L o s s < / D i s p l a y N a m e > < V i s i b l e > F a l s e < / V i s i b l e > < / i t e m > < i t e m > < M e a s u r e N a m e > M e a s u r e < / M e a s u r e N a m e > < D i s p l a y N a m e > M e a s u r e < / D i s p l a y N a m e > < V i s i b l e > F a l s e < / V i s i b l e > < / i t e m > < i t e m > < M e a s u r e N a m e > M e a s u r e   3 < / M e a s u r e N a m e > < D i s p l a y N a m e > M e a s u r e   3 < / 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17.xml>��< ? x m l   v e r s i o n = " 1 . 0 "   e n c o d i n g = " U T F - 1 6 " ? > < G e m i n i   x m l n s = " h t t p : / / g e m i n i / p i v o t c u s t o m i z a t i o n / e d 3 1 e b 1 d - d d a 2 - 4 c d 4 - 9 a c d - 6 1 9 7 b d 4 1 8 4 f 9 " > < 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18.xml>��< ? x m l   v e r s i o n = " 1 . 0 "   e n c o d i n g = " U T F - 1 6 " ? > < G e m i n i   x m l n s = " h t t p : / / g e m i n i / p i v o t c u s t o m i z a t i o n / T a b l e X M L _ O r d e r s _ 8 3 9 f a e e 5 - e b e 2 - 4 9 8 f - 8 e 0 d - c a 8 5 4 d 7 9 b 3 b e " > < 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 1 6 1 < / i n t > < / v a l u e > < / i t e m > < i t e m > < k e y > < s t r i n g > O r d e r   D a t e < / s t r i n g > < / k e y > < v a l u e > < i n t > 1 4 7 < / 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 1 3 7 < / i n t > < / v a l u e > < / i t e m > < i t e m > < k e y > < s t r i n g > P o s t a l   C o d e < / s t r i n g > < / k e y > < v a l u e > < i n t > 2 2 6 < / i n t > < / v a l u e > < / i t e m > < i t e m > < k e y > < s t r i n g > R e g i o n < / s t r i n g > < / k e y > < v a l u e > < i n t > 3 1 4 < / i n t > < / v a l u e > < / i t e m > < i t e m > < k e y > < s t r i n g > P r o d u c t   I D < / s t r i n g > < / k e y > < v a l u e > < i n t > 3 4 2 < / i n t > < / v a l u e > < / i t e m > < i t e m > < k e y > < s t r i n g > C a t e g o r y < / s t r i n g > < / k e y > < v a l u e > < i n t > 3 7 6 < / i n t > < / v a l u e > < / i t e m > < i t e m > < k e y > < s t r i n g > S u b - C a t e g o r y < / s t r i n g > < / k e y > < v a l u e > < i n t > 2 6 8 < / i n t > < / v a l u e > < / i t e m > < i t e m > < k e y > < s t r i n g > P r o d u c t   N a m e < / s t r i n g > < / k e y > < v a l u e > < i n t > 1 9 3 < / i n t > < / v a l u e > < / i t e m > < i t e m > < k e y > < s t r i n g > S a l e s < / s t r i n g > < / k e y > < v a l u e > < i n t > 8 2 < / i n t > < / v a l u e > < / i t e m > < i t e m > < k e y > < s t r i n g > Q u a n t i t y < / s t r i n g > < / k e y > < v a l u e > < i n t > 1 1 1 < / i n t > < / v a l u e > < / i t e m > < i t e m > < k e y > < s t r i n g > D i s c o u n t < / s t r i n g > < / k e y > < v a l u e > < i n t > 1 1 1 < / i n t > < / v a l u e > < / i t e m > < i t e m > < k e y > < s t r i n g > D i s c o u n t   V a l u e < / s t r i n g > < / k e y > < v a l u e > < i n t > 1 5 7 < / i n t > < / v a l u e > < / i t e m > < i t e m > < k e y > < s t r i n g > P r o f i t < / s t r i n g > < / k e y > < v a l u e > < i n t > 1 1 3 < / i n t > < / v a l u e > < / i t e m > < i t e m > < k e y > < s t r i n g > S h i p p i n g   C o s t   P e r   O r d e r < / s t r i n g > < / k e y > < v a l u e > < i n t > 2 2 7 < / i n t > < / v a l u e > < / i t e m > < i t e m > < k e y > < s t r i n g > D e l i v e r y   D u r a t i o n < / s t r i n g > < / k e y > < v a l u e > < i n t > 1 7 9 < / i n t > < / v a l u e > < / i t e m > < i t e m > < k e y > < s t r i n g > O r d e r Y e a r < / s t r i n g > < / k e y > < v a l u e > < i n t > 1 2 2 < / i n t > < / v a l u e > < / i t e m > < i t e m > < k e y > < s t r i n g > O r d e r   D a t e   ( Y e a r ) < / s t r i n g > < / k e y > < v a l u e > < i n t > 1 7 8 < / i n t > < / v a l u e > < / i t e m > < i t e m > < k e y > < s t r i n g > O r d e r   D a t e   ( Q u a r t e r ) < / s t r i n g > < / k e y > < v a l u e > < i n t > 2 0 6 < / i n t > < / v a l u e > < / i t e m > < i t e m > < k e y > < s t r i n g > O r d e r   D a t e   ( M o n t h   I n d e x ) < / s t r i n g > < / k e y > < v a l u e > < i n t > 2 4 4 < / i n t > < / v a l u e > < / i t e m > < i t e m > < k e y > < s t r i n g > O r d e r   D a t e   ( M o n t h ) < / s t r i n g > < / k e y > < v a l u e > < i n t > 1 9 7 < / i n t > < / v a l u e > < / i t e m > < i t e m > < k e y > < s t r i n g > R e t u r n e d < / s t r i n g > < / k e y > < v a l u e > < i n t > 1 1 4 < / i n t > < / v a l u e > < / i t e m > < i t e m > < k e y > < s t r i n g > C O G S < / s t r i n g > < / k e y > < v a l u e > < i n t > 8 7 < / 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 D i s c o u n t   V a l u e < / s t r i n g > < / k e y > < v a l u e > < i n t > 2 0 < / i n t > < / v a l u e > < / i t e m > < i t e m > < k e y > < s t r i n g > P r o f i t < / s t r i n g > < / k e y > < v a l u e > < i n t > 2 1 < / i n t > < / v a l u e > < / i t e m > < i t e m > < k e y > < s t r i n g > S h i p p i n g   C o s t   P e r   O r d e r < / s t r i n g > < / k e y > < v a l u e > < i n t > 2 2 < / i n t > < / v a l u e > < / i t e m > < i t e m > < k e y > < s t r i n g > D e l i v e r y   D u r a t i o n < / s t r i n g > < / k e y > < v a l u e > < i n t > 2 3 < / i n t > < / v a l u e > < / i t e m > < i t e m > < k e y > < s t r i n g > O r d e r Y e a r < / 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 R e t u r n e d < / s t r i n g > < / k e y > < v a l u e > < i n t > 2 9 < / i n t > < / v a l u e > < / i t e m > < i t e m > < k e y > < s t r i n g > C O G S < / s t r i n g > < / k e y > < v a l u e > < i n t > 3 0 < / i n t > < / v a l u e > < / i t e m > < / C o l u m n D i s p l a y I n d e x > < C o l u m n F r o z e n   / > < C o l u m n C h e c k e d   / > < C o l u m n F i l t e r > < i t e m > < k e y > < s t r i n g > P r o f i t < / s t r i n g > < / k e y > < v a l u e > < F i l t e r E x p r e s s i o n   x s i : n i l = " t r u e "   / > < / v a l u e > < / i t e m > < i t e m > < k e y > < s t r i n g > O r d e r   D a t e < / s t r i n g > < / k e y > < v a l u e > < F i l t e r E x p r e s s i o n   x s i : n i l = " t r u e "   / > < / v a l u e > < / i t e m > < i t e m > < k e y > < s t r i n g > S h i p   M o d e < / s t r i n g > < / k e y > < v a l u e > < F i l t e r E x p r e s s i o n   x s i : n i l = " t r u e "   / > < / v a l u e > < / i t e m > < i t e m > < k e y > < s t r i n g > D e l i v e r y   D u r a t i o n < / s t r i n g > < / k e y > < v a l u e > < F i l t e r E x p r e s s i o n   x s i : n i l = " t r u e "   / > < / v a l u e > < / i t e m > < / C o l u m n F i l t e r > < S e l e c t i o n F i l t e r > < i t e m > < k e y > < s t r i n g > P r o f i t < / s t r i n g > < / k e y > < v a l u e > < S e l e c t i o n F i l t e r   x s i : n i l = " t r u e "   / > < / v a l u e > < / i t e m > < i t e m > < k e y > < s t r i n g > O r d e r   D a t e < / s t r i n g > < / k e y > < v a l u e > < S e l e c t i o n F i l t e r   x s i : n i l = " t r u e "   / > < / v a l u e > < / i t e m > < i t e m > < k e y > < s t r i n g > S h i p   M o d e < / s t r i n g > < / k e y > < v a l u e > < S e l e c t i o n F i l t e r   x s i : n i l = " t r u e "   / > < / v a l u e > < / i t e m > < i t e m > < k e y > < s t r i n g > D e l i v e r y   D u r a t i o n < / s t r i n g > < / k e y > < v a l u e > < S e l e c t i o n F i l t e r   x s i : n i l = " t r u e "   / > < / v a l u e > < / i t e m > < / S e l e c t i o n F i l t e r > < F i l t e r P a r a m e t e r s > < i t e m > < k e y > < s t r i n g > P r o f i t < / s t r i n g > < / k e y > < v a l u e > < C o m m a n d P a r a m e t e r s   / > < / v a l u e > < / i t e m > < i t e m > < k e y > < s t r i n g > O r d e r   D a t e < / s t r i n g > < / k e y > < v a l u e > < C o m m a n d P a r a m e t e r s   / > < / v a l u e > < / i t e m > < i t e m > < k e y > < s t r i n g > S h i p   M o d e < / s t r i n g > < / k e y > < v a l u e > < C o m m a n d P a r a m e t e r s   / > < / v a l u e > < / i t e m > < i t e m > < k e y > < s t r i n g > D e l i v e r y   D u r a t i o n < / s t r i n g > < / k e y > < v a l u e > < C o m m a n d P a r a m e t e r s   / > < / v a l u e > < / i t e m > < / F i l t e r P a r a m e t e r s > < I s S o r t D e s c e n d i n g > f a l s e < / I s S o r t D e s c e n d i n g > < / T a b l e W i d g e t G r i d S e r i a l i z a t i o n > ] ] > < / C u s t o m C o n t e n t > < / G e m i n i > 
</file>

<file path=customXml/item19.xml>��< ? x m l   v e r s i o n = " 1 . 0 "   e n c o d i n g = " U T F - 1 6 " ? > < G e m i n i   x m l n s = " h t t p : / / g e m i n i / p i v o t c u s t o m i z a t i o n / 8 e a 4 9 1 4 c - a 3 5 3 - 4 3 7 7 - a d 3 a - c 6 7 6 7 3 b 8 e a 5 0 " > < 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2.xml>��< ? x m l   v e r s i o n = " 1 . 0 "   e n c o d i n g = " U T F - 1 6 " ? > < G e m i n i   x m l n s = " h t t p : / / g e m i n i / p i v o t c u s t o m i z a t i o n / f 2 a 8 c 5 0 3 - 3 3 f 9 - 4 5 a 7 - b f f 8 - c 1 d c 4 c 4 5 e 6 2 c " > < 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C a l c u l a t e d F i e l d s > < S A H o s t H a s h > 0 < / S A H o s t H a s h > < G e m i n i F i e l d L i s t V i s i b l e > T r u e < / G e m i n i F i e l d L i s t V i s i b l e > < / S e t t i n g s > ] ] > < / C u s t o m C o n t e n t > < / G e m i n i > 
</file>

<file path=customXml/item20.xml>��< ? x m l   v e r s i o n = " 1 . 0 "   e n c o d i n g = " U T F - 1 6 " ? > < G e m i n i   x m l n s = " h t t p : / / g e m i n i / p i v o t c u s t o m i z a t i o n / 2 6 6 7 8 8 9 e - f e d 3 - 4 4 6 1 - b 1 0 1 - 4 5 0 d 7 4 0 b e d e 4 " > < 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21.xml>��< ? x m l   v e r s i o n = " 1 . 0 "   e n c o d i n g = " U T F - 1 6 " ? > < G e m i n i   x m l n s = " h t t p : / / g e m i n i / p i v o t c u s t o m i z a t i o n / 0 6 6 b 6 7 2 2 - b d 8 c - 4 9 f 5 - a f 8 b - 2 9 c 3 0 6 5 6 c 0 6 1 " > < 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M a n u a l C a l c M o d e " > < C u s t o m C o n t e n t > < ! [ C D A T A [ F a l s e ] ] > < / C u s t o m C o n t e n t > < / G e m i n i > 
</file>

<file path=customXml/item24.xml>��< ? x m l   v e r s i o n = " 1 . 0 "   e n c o d i n g = " U T F - 1 6 " ? > < G e m i n i   x m l n s = " h t t p : / / g e m i n i / p i v o t c u s t o m i z a t i o n / 8 f 7 8 c 2 c 9 - a b 9 f - 4 9 a 8 - 8 e 7 e - 0 1 5 5 5 d 7 1 9 2 0 6 " > < 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25.xml>��< ? x m l   v e r s i o n = " 1 . 0 "   e n c o d i n g = " U T F - 1 6 " ? > < G e m i n i   x m l n s = " h t t p : / / g e m i n i / p i v o t c u s t o m i z a t i o n / T a b l e X M L _ P e o p l e _ e 6 3 3 b b d 1 - 0 f f 5 - 4 7 e 9 - 8 e 6 3 - 0 9 5 7 b d e a a e c 1 " > < 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 9 7 < / i n t > < / v a l u e > < / i t e m > < i t e m > < k e y > < s t r i n g > R e g i o n < / s t r i n g > < / k e y > < v a l u e > < i n t > 9 5 < / 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4 f e b 5 7 7 - d 2 a 8 - 4 e a 0 - b a a 9 - 9 6 c a 1 0 c 4 c 8 7 0 " > < 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C a l c u l a t e d F i e l d s > < S A H o s t H a s h > 0 < / S A H o s t H a s h > < G e m i n i F i e l d L i s t V i s i b l e > T r u e < / G e m i n i F i e l d L i s t V i s i b l e > < / S e t t i n g s > ] ] > < / C u s t o m C o n t e n t > < / G e m i n i > 
</file>

<file path=customXml/item27.xml>��< ? x m l   v e r s i o n = " 1 . 0 "   e n c o d i n g = " U T F - 1 6 " ? > < G e m i n i   x m l n s = " h t t p : / / g e m i n i / p i v o t c u s t o m i z a t i o n / 4 5 3 f e 6 a 7 - 5 c f 5 - 4 9 d 2 - 9 c a 9 - 9 2 3 4 c f 3 3 f e c b " > < 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28.xml>��< ? x m l   v e r s i o n = " 1 . 0 "   e n c o d i n g = " U T F - 1 6 " ? > < G e m i n i   x m l n s = " h t t p : / / g e m i n i / p i v o t c u s t o m i z a t i o n / f f d 1 e 0 f b - b a c 1 - 4 2 5 e - 8 f 3 8 - 8 5 9 6 6 a 5 7 2 5 6 d " > < 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C a l c u l a t e d F i e l d s > < S A H o s t H a s h > 0 < / S A H o s t H a s h > < G e m i n i F i e l d L i s t V i s i b l e > T r u e < / G e m i n i F i e l d L i s t V i s i b l e > < / S e t t i n g s > ] ] > < / C u s t o m C o n t e n t > < / G e m i n i > 
</file>

<file path=customXml/item29.xml>��< ? x m l   v e r s i o n = " 1 . 0 "   e n c o d i n g = " U T F - 1 6 " ? > < G e m i n i   x m l n s = " h t t p : / / g e m i n i / p i v o t c u s t o m i z a t i o n / e b c d 4 4 8 6 - d a f 0 - 4 5 4 b - a 2 1 6 - b b 7 e 9 6 6 b f 0 d f " > < 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3.xml>��< ? x m l   v e r s i o n = " 1 . 0 "   e n c o d i n g = " U T F - 1 6 " ? > < G e m i n i   x m l n s = " h t t p : / / g e m i n i / p i v o t c u s t o m i z a t i o n / e e 2 5 4 9 3 2 - 9 0 b a - 4 9 9 a - a d a a - 2 6 5 d b e 9 8 d 9 4 e " > < 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 O r d e r s _ 8 3 9 f a e e 5 - e b e 2 - 4 9 8 f - 8 e 0 d - c a 8 5 4 d 7 9 b 3 b e < / K e y > < V a l u e   x m l n s : a = " h t t p : / / s c h e m a s . d a t a c o n t r a c t . o r g / 2 0 0 4 / 0 7 / M i c r o s o f t . A n a l y s i s S e r v i c e s . C o m m o n " > < a : H a s F o c u s > t r u e < / a : H a s F o c u s > < a : S i z e A t D p i 9 6 > 1 3 0 < / a : S i z e A t D p i 9 6 > < a : V i s i b l e > t r u e < / a : V i s i b l e > < / V a l u e > < / K e y V a l u e O f s t r i n g S a n d b o x E d i t o r . M e a s u r e G r i d S t a t e S c d E 3 5 R y > < K e y V a l u e O f s t r i n g S a n d b o x E d i t o r . M e a s u r e G r i d S t a t e S c d E 3 5 R y > < K e y > P e o p l e _ e 6 3 3 b b d 1 - 0 f f 5 - 4 7 e 9 - 8 e 6 3 - 0 9 5 7 b d e a a e c 1 < / K e y > < V a l u e   x m l n s : a = " h t t p : / / s c h e m a s . d a t a c o n t r a c t . o r g / 2 0 0 4 / 0 7 / M i c r o s o f t . A n a l y s i s S e r v i c e s . C o m m o n " > < a : H a s F o c u s > t r u e < / a : H a s F o c u s > < a : S i z e A t D p i 9 6 > 1 3 0 < / a : S i z e A t D p i 9 6 > < a : V i s i b l e > t r u e < / a : V i s i b l e > < / V a l u e > < / K e y V a l u e O f s t r i n g S a n d b o x E d i t o r . M e a s u r e G r i d S t a t e S c d E 3 5 R y > < K e y V a l u e O f s t r i n g S a n d b o x E d i t o r . M e a s u r e G r i d S t a t e S c d E 3 5 R y > < K e y > R e t u r n _ 6 4 0 b 2 8 2 e - c a 4 a - 4 2 5 9 - a 0 4 7 - e 3 a e 1 a b 5 9 8 6 f < / K e y > < V a l u e   x m l n s : a = " h t t p : / / s c h e m a s . d a t a c o n t r a c t . o r g / 2 0 0 4 / 0 7 / M i c r o s o f t . A n a l y s i s S e r v i c e s . C o m m o n " > < a : H a s F o c u s > t r u e < / a : H a s F o c u s > < a : S i z e A t D p i 9 6 > 1 3 0 < / a : S i z e A t D p i 9 6 > < a : V i s i b l e > t r u e < / a : V i s i b l e > < / V a l u e > < / K e y V a l u e O f s t r i n g S a n d b o x E d i t o r . M e a s u r e G r i d S t a t e S c d E 3 5 R y > < K e y V a l u e O f s t r i n g S a n d b o x E d i t o r . M e a s u r e G r i d S t a t e S c d E 3 5 R y > < K e y > S h i p p i n g   C o s t _ d 8 1 5 b f 8 7 - 0 0 9 2 - 4 b a 2 - a 0 8 c - 0 2 b 9 3 a d c 0 9 7 9 < / 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1.xml>��< ? x m l   v e r s i o n = " 1 . 0 "   e n c o d i n g = " U T F - 1 6 " ? > < G e m i n i   x m l n s = " h t t p : / / g e m i n i / p i v o t c u s t o m i z a t i o n / T a b l e X M L _ S h i p p i n g   C o s t _ d 8 1 5 b f 8 7 - 0 0 9 2 - 4 b a 2 - a 0 8 c - 0 2 b 9 3 a d c 0 9 7 9 " > < 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 1 5 4 < / i n t > < / v a l u e > < / i t e m > < i t e m > < k e y > < s t r i n g > S h i p p i n g   C o s t   P e r   U n i t < / s t r i n g > < / k e y > < v a l u e > < i n t > 2 1 3 < / 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f 1 b c c 7 4 6 - 5 2 8 c - 4 e 2 5 - a 8 f 4 - 2 0 1 e 8 a 4 f 4 3 3 3 " > < 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33.xml>��< ? x m l   v e r s i o n = " 1 . 0 "   e n c o d i n g = " U T F - 1 6 " ? > < G e m i n i   x m l n s = " h t t p : / / g e m i n i / p i v o t c u s t o m i z a t i o n / 2 2 7 f 0 3 f e - 2 3 c e - 4 7 8 d - 9 3 4 0 - 7 8 a 7 9 6 8 2 5 3 d 2 " > < 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34.xml>��< ? x m l   v e r s i o n = " 1 . 0 "   e n c o d i n g = " U T F - 1 6 " ? > < G e m i n i   x m l n s = " h t t p : / / g e m i n i / p i v o t c u s t o m i z a t i o n / 3 6 b 0 3 9 f 0 - 6 b 9 0 - 4 3 4 5 - 8 c b c - 1 6 9 5 c a 9 a 9 d 5 6 " > < 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35.xml>��< ? x m l   v e r s i o n = " 1 . 0 "   e n c o d i n g = " U T F - 1 6 " ? > < G e m i n i   x m l n s = " h t t p : / / g e m i n i / p i v o t c u s t o m i z a t i o n / 3 5 6 8 3 9 4 5 - f 6 b 0 - 4 d 9 6 - b 8 0 3 - d c 7 4 4 4 7 f 9 a b 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36.xml>��< ? x m l   v e r s i o n = " 1 . 0 "   e n c o d i n g = " U T F - 1 6 " ? > < G e m i n i   x m l n s = " h t t p : / / g e m i n i / p i v o t c u s t o m i z a t i o n / b 5 d f 0 3 5 2 - e 9 e 6 - 4 e 5 6 - 8 c f 7 - e 2 5 9 6 8 0 6 2 b d 3 " > < 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C a l c u l a t e d F i e l d s > < S A H o s t H a s h > 0 < / S A H o s t H a s h > < G e m i n i F i e l d L i s t V i s i b l e > T r u e < / G e m i n i F i e l d L i s t V i s i b l e > < / S e t t i n g s > ] ] > < / C u s t o m C o n t e n t > < / G e m i n i > 
</file>

<file path=customXml/item37.xml>��< ? x m l   v e r s i o n = " 1 . 0 "   e n c o d i n g = " U T F - 1 6 " ? > < G e m i n i   x m l n s = " h t t p : / / g e m i n i / p i v o t c u s t o m i z a t i o n / 3 8 e 5 3 f c f - a a 0 c - 4 3 8 a - 8 6 e b - 4 9 c 2 8 2 a 8 a e 8 1 " > < 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3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 T a g s \ T a b l e s \ & l t ; T a b l e s \ R e t u r n & g t ; < / K e y > < / D i a g r a m O b j e c t K e y > < D i a g r a m O b j e c t K e y > < K e y > D y n a m i c   T a g s \ T a b l e s \ & l t ; T a b l e s \ S h i p p i n g   C o s t & g t ; < / K e y > < / D i a g r a m O b j e c t K e y > < D i a g r a m O b j e c t K e y > < K e y > T a b l e s \ O r d e r s < / K e y > < / D i a g r a m O b j e c t K e y > < D i a g r a m O b j e c t K e y > < K e y > T a b l e s \ O r d e r s \ C o l u m n s \ R o w   I D < / K e y > < / D i a g r a m O b j e c t K e y > < D i a g r a m O b j e c t K e y > < K e y > T a b l e s \ O r d e r s \ C o l u m n s \ O r d e r   I D < / K e y > < / D i a g r a m O b j e c t K e y > < D i a g r a m O b j e c t K e y > < K e y > T a b l e s \ O r d e r s \ C o l u m n s \ O r d e r Y e a r < / K e y > < / D i a g r a m O b j e c t K e y > < D i a g r a m O b j e c t K e y > < K e y > T a b l e s \ O r d e r s \ C o l u m n s \ O r d e r   D a t e < / K e y > < / D i a g r a m O b j e c t K e y > < D i a g r a m O b j e c t K e y > < K e y > T a b l e s \ O r d e r s \ C o l u m n s \ S h i p   D a t e < / K e y > < / D i a g r a m O b j e c t K e y > < D i a g r a m O b j e c t K e y > < K e y > T a b l e s \ O r d e r s \ C o l u m n s \ D e l i v e r y   D u r a t i o n < / 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 T a b l e s \ O r d e r s \ C o l u m n s \ D i s c o u n t   V a l u e < / K e y > < / D i a g r a m O b j e c t K e y > < D i a g r a m O b j e c t K e y > < K e y > T a b l e s \ O r d e r s \ C o l u m n s \ P r o f i t < / K e y > < / D i a g r a m O b j e c t K e y > < D i a g r a m O b j e c t K e y > < K e y > T a b l e s \ O r d e r s \ C o l u m n s \ S h i p p i n g   C o s t   P e r   O r d e r < / 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 R o w   I D < / K e y > < / D i a g r a m O b j e c t K e y > < D i a g r a m O b j e c t K e y > < K e y > T a b l e s \ O r d e r s \ S u m   o f   R o w   I D \ A d d i t i o n a l   I n f o \ I m p l i c i t   M e a s u r e < / K e y > < / D i a g r a m O b j e c t K e y > < D i a g r a m O b j e c t K e y > < K e y > T a b l e s \ O r d e r s \ M e a s u r e s \ C o u n t   o f   O r d e r   I D < / K e y > < / D i a g r a m O b j e c t K e y > < D i a g r a m O b j e c t K e y > < K e y > T a b l e s \ O r d e r s \ C o u n t   o f   O r d e r   I D \ A d d i t i o n a l   I n f o \ I m p l i c i t   M e a s u r e < / K e y > < / D i a g r a m O b j e c t K e y > < D i a g r a m O b j e c t K e y > < K e y > T a b l e s \ O r d e r s \ M e a s u r e s \ S u m   o f   S a l e s < / K e y > < / D i a g r a m O b j e c t K e y > < D i a g r a m O b j e c t K e y > < K e y > T a b l e s \ O r d e r s \ S u m   o f   S a l e s \ A d d i t i o n a l   I n f o \ I m p l i c i t   M e a s u r e < / K e y > < / D i a g r a m O b j e c t K e y > < D i a g r a m O b j e c t K e y > < K e y > T a b l e s \ O r d e r s \ M e a s u r e s \ C o u n t   o f   C u s t o m e r   I D < / K e y > < / D i a g r a m O b j e c t K e y > < D i a g r a m O b j e c t K e y > < K e y > T a b l e s \ O r d e r s \ C o u n t   o f   C u s t o m e r   I D \ A d d i t i o n a l   I n f o \ I m p l i c i t   M e a s u r e < / K e y > < / D i a g r a m O b j e c t K e y > < D i a g r a m O b j e c t K e y > < K e y > T a b l e s \ O r d e r s \ M e a s u r e s \ S u m   o f   D i s c o u n t   V a l u e < / K e y > < / D i a g r a m O b j e c t K e y > < D i a g r a m O b j e c t K e y > < K e y > T a b l e s \ O r d e r s \ S u m   o f   D i s c o u n t   V a l u e \ A d d i t i o n a l   I n f o \ I m p l i c i t   M e a s u r e < / K e y > < / D i a g r a m O b j e c t K e y > < D i a g r a m O b j e c t K e y > < K e y > T a b l e s \ O r d e r s \ M e a s u r e s \ A v e r a g e   o f   D i s c o u n t   V a l u e < / K e y > < / D i a g r a m O b j e c t K e y > < D i a g r a m O b j e c t K e y > < K e y > T a b l e s \ O r d e r s \ A v e r a g e   o f   D i s c o u n t   V a l u e \ A d d i t i o n a l   I n f o \ I m p l i c i t   M e a s u r e < / K e y > < / D i a g r a m O b j e c t K e y > < D i a g r a m O b j e c t K e y > < K e y > T a b l e s \ O r d e r s \ M e a s u r e s \ S u m   o f   P r o f i t < / K e y > < / D i a g r a m O b j e c t K e y > < D i a g r a m O b j e c t K e y > < K e y > T a b l e s \ O r d e r s \ S u m   o f   P r o f i t \ A d d i t i o n a l   I n f o \ I m p l i c i t   M e a s u r e < / K e y > < / D i a g r a m O b j e c t K e y > < D i a g r a m O b j e c t K e y > < K e y > T a b l e s \ O r d e r s \ M e a s u r e s \ C o u n t   o f   S h i p   M o d e < / K e y > < / D i a g r a m O b j e c t K e y > < D i a g r a m O b j e c t K e y > < K e y > T a b l e s \ O r d e r s \ C o u n t   o f   S h i p   M o d e \ A d d i t i o n a l   I n f o \ I m p l i c i t   M e a s u r e < / K e y > < / D i a g r a m O b j e c t K e y > < D i a g r a m O b j e c t K e y > < K e y > T a b l e s \ O r d e r s \ M e a s u r e s \ D i s t i n c t   C o u n t   o f   O r d e r   I D < / K e y > < / D i a g r a m O b j e c t K e y > < D i a g r a m O b j e c t K e y > < K e y > T a b l e s \ O r d e r s \ D i s t i n c t   C o u n t   o f   O r d e r   I D \ A d d i t i o n a l   I n f o \ I m p l i c i t   M e a s u r e < / K e y > < / D i a g r a m O b j e c t K e y > < D i a g r a m O b j e c t K e y > < K e y > T a b l e s \ O r d e r s \ M e a s u r e s \ S u m   o f   D i s c o u n t < / K e y > < / D i a g r a m O b j e c t K e y > < D i a g r a m O b j e c t K e y > < K e y > T a b l e s \ O r d e r s \ S u m   o f   D i s c o u n t \ A d d i t i o n a l   I n f o \ I m p l i c i t   M e a s u r e < / K e y > < / D i a g r a m O b j e c t K e y > < D i a g r a m O b j e c t K e y > < K e y > T a b l e s \ O r d e r s \ M e a s u r e s \ A v e r a g e   o f   D i s c o u n t < / K e y > < / D i a g r a m O b j e c t K e y > < D i a g r a m O b j e c t K e y > < K e y > T a b l e s \ O r d e r s \ A v e r a g e   o f   D i s c o u n t \ A d d i t i o n a l   I n f o \ I m p l i c i t   M e a s u r e < / K e y > < / D i a g r a m O b j e c t K e y > < D i a g r a m O b j e c t K e y > < K e y > T a b l e s \ O r d e r s \ M e a s u r e s \ A v e r a g e   o f   P r o f i t < / K e y > < / D i a g r a m O b j e c t K e y > < D i a g r a m O b j e c t K e y > < K e y > T a b l e s \ O r d e r s \ A v e r a g e   o f   P r o f i t \ A d d i t i o n a l   I n f o \ I m p l i c i t   M e a s u r e < / K e y > < / D i a g r a m O b j e c t K e y > < D i a g r a m O b j e c t K e y > < K e y > T a b l e s \ O r d e r s \ M e a s u r e s \ S u m   o f   S h i p p i n g   C o s t   P e r   O r d e r < / K e y > < / D i a g r a m O b j e c t K e y > < D i a g r a m O b j e c t K e y > < K e y > T a b l e s \ O r d e r s \ S u m   o f   S h i p p i n g   C o s t   P e r   O r d e r \ A d d i t i o n a l   I n f o \ I m p l i c i t   M e a s u r e < / K e y > < / D i a g r a m O b j e c t K e y > < D i a g r a m O b j e c t K e y > < K e y > T a b l e s \ O r d e r s \ M e a s u r e s \ C o u n t   o f   C a t e g o r y < / K e y > < / D i a g r a m O b j e c t K e y > < D i a g r a m O b j e c t K e y > < K e y > T a b l e s \ O r d e r s \ C o u n t   o f   C a t e g o r y \ A d d i t i o n a l   I n f o \ I m p l i c i t   M e a s u r e < / K e y > < / D i a g r a m O b j e c t K e y > < D i a g r a m O b j e c t K e y > < K e y > T a b l e s \ O r d e r s \ M e a s u r e s \ D i s t i n c t   C o u n t   o f   C u s t o m e r   I D < / K e y > < / D i a g r a m O b j e c t K e y > < D i a g r a m O b j e c t K e y > < K e y > T a b l e s \ O r d e r s \ D i s t i n c t   C o u n t   o f   C u s t o m e r   I D \ A d d i t i o n a l   I n f o \ I m p l i c i t   M e a s u r e < / K e y > < / D i a g r a m O b j e c t K e y > < D i a g r a m O b j e c t K e y > < K e y > T a b l e s \ O r d e r s \ M e a s u r e s \ C o u n t   o f   D e l i v e r y   D u r a t i o n < / K e y > < / D i a g r a m O b j e c t K e y > < D i a g r a m O b j e c t K e y > < K e y > T a b l e s \ O r d e r s \ C o u n t   o f   D e l i v e r y   D u r a t i o n \ A d d i t i o n a l   I n f o \ I m p l i c i t   M e a s u r e < / K e y > < / D i a g r a m O b j e c t K e y > < D i a g r a m O b j e c t K e y > < K e y > T a b l e s \ O r d e r s \ M e a s u r e s \ A v e r a g e   o f   D e l i v e r y   D u r a t i o n < / K e y > < / D i a g r a m O b j e c t K e y > < D i a g r a m O b j e c t K e y > < K e y > T a b l e s \ O r d e r s \ A v e r a g e   o f   D e l i v e r y   D u r a t i o n \ A d d i t i o n a l   I n f o \ I m p l i c i t   M e a s u r e < / K e y > < / D i a g r a m O b j e c t K e y > < D i a g r a m O b j e c t K e y > < K e y > T a b l e s \ O r d e r s \ M e a s u r e s \ S u m   o f   Q u a n t i t y < / K e y > < / D i a g r a m O b j e c t K e y > < D i a g r a m O b j e c t K e y > < K e y > T a b l e s \ O r d e r s \ S u m   o f   Q u a n t i t y \ A d d i t i o n a l   I n f o \ I m p l i c i t   M e a s u r e < / K e y > < / D i a g r a m O b j e c t K e y > < D i a g r a m O b j e c t K e y > < K e y > T a b l e s \ O r d e r s \ M e a s u r e s \ C o u n t   o f   C i t y < / K e y > < / D i a g r a m O b j e c t K e y > < D i a g r a m O b j e c t K e y > < K e y > T a b l e s \ O r d e r s \ C o u n t   o f   C i t y \ A d d i t i o n a l   I n f o \ I m p l i c i t   M e a s u r e < / K e y > < / D i a g r a m O b j e c t K e y > < D i a g r a m O b j e c t K e y > < K e y > T a b l e s \ O r d e r s \ M e a s u r e s \ D i s t i n c t   C o u n t   o f   C i t y < / K e y > < / D i a g r a m O b j e c t K e y > < D i a g r a m O b j e c t K e y > < K e y > T a b l e s \ O r d e r s \ D i s t i n c t   C o u n t   o f   C i t y \ A d d i t i o n a l   I n f o \ I m p l i c i t   M e a s u r e < / K e y > < / D i a g r a m O b j e c t K e y > < D i a g r a m O b j e c t K e y > < K e y > T a b l e s \ O r d e r s \ M e a s u r e s \ D i s t i n c t   C o u n t   o f   S a l e s < / K e y > < / D i a g r a m O b j e c t K e y > < D i a g r a m O b j e c t K e y > < K e y > T a b l e s \ O r d e r s \ D i s t i n c t   C o u n t   o f   S a l e s \ A d d i t i o n a l   I n f o \ I m p l i c i t   M e a s u r e < / K e y > < / D i a g r a m O b j e c t K e y > < D i a g r a m O b j e c t K e y > < K e y > T a b l e s \ O r d e r s \ M e a s u r e s \ C o u n t   o f   S t a t e < / K e y > < / D i a g r a m O b j e c t K e y > < D i a g r a m O b j e c t K e y > < K e y > T a b l e s \ O r d e r s \ C o u n t   o f   S t a t e \ A d d i t i o n a l   I n f o \ I m p l i c i t   M e a s u r e < / K e y > < / D i a g r a m O b j e c t K e y > < D i a g r a m O b j e c t K e y > < K e y > T a b l e s \ O r d e r s \ M e a s u r e s \ C o u n t   o f   D i s c o u n t < / K e y > < / D i a g r a m O b j e c t K e y > < D i a g r a m O b j e c t K e y > < K e y > T a b l e s \ O r d e r s \ C o u n t   o f   D i s c o u n t \ A d d i t i o n a l   I n f o \ I m p l i c i t   M e a s u r e < / K e y > < / D i a g r a m O b j e c t K e y > < D i a g r a m O b j e c t K e y > < K e y > T a b l e s \ O r d e r s \ M e a s u r e s \ C o u n t   o f   C u s t o m e r   N a m e < / K e y > < / D i a g r a m O b j e c t K e y > < D i a g r a m O b j e c t K e y > < K e y > T a b l e s \ O r d e r s \ C o u n t   o f   C u s t o m e r   N a m e \ A d d i t i o n a l   I n f o \ I m p l i c i t   M e a s u r e < / K e y > < / D i a g r a m O b j e c t K e y > < D i a g r a m O b j e c t K e y > < K e y > T a b l e s \ O r d e r s \ M e a s u r e s \ D i s t i n c t   C o u n t   o f   C u s t o m e r   N a m e < / K e y > < / D i a g r a m O b j e c t K e y > < D i a g r a m O b j e c t K e y > < K e y > T a b l e s \ O r d e r s \ D i s t i n c t   C o u n t   o f   C u s t o m e r   N a m e \ A d d i t i o n a l   I n f o \ I m p l i c i t   M e a s u r e < / K e y > < / D i a g r a m O b j e c t K e y > < D i a g r a m O b j e c t K e y > < K e y > T a b l e s \ O r d e r s \ M e a s u r e s \ T o t a l   P r o f i t < / K e y > < / D i a g r a m O b j e c t K e y > < D i a g r a m O b j e c t K e y > < K e y > T a b l e s \ O r d e r s \ M e a s u r e s \ T o t a l   S a l e s < / K e y > < / D i a g r a m O b j e c t K e y > < D i a g r a m O b j e c t K e y > < K e y > T a b l e s \ O r d e r s \ M e a s u r e s \ C u s t o m e r s   N u m b e r < / K e y > < / D i a g r a m O b j e c t K e y > < D i a g r a m O b j e c t K e y > < K e y > T a b l e s \ O r d e r s \ M e a s u r e s \ T o t a l   O r d e r s < / K e y > < / D i a g r a m O b j e c t K e y > < D i a g r a m O b j e c t K e y > < K e y > T a b l e s \ O r d e r s \ M e a s u r e s \ A v e r a g e   o f   t i m e   d u r a t i o n < / K e y > < / D i a g r a m O b j e c t K e y > < D i a g r a m O b j e c t K e y > < K e y > T a b l e s \ O r d e r s \ M e a s u r e s \ S a l e s   f o r   R e t u r n e d   O r d e r s < / K e y > < / D i a g r a m O b j e c t K e y > < D i a g r a m O b j e c t K e y > < K e y > T a b l e s \ O r d e r s \ M e a s u r e s \ P r o f i t   f o r   R e t u r n e d   O r d e r s < / K e y > < / D i a g r a m O b j e c t K e y > < D i a g r a m O b j e c t K e y > < K e y > T a b l e s \ O r d e r s \ M e a s u r e s \ C o m p l e t e d   O r d e r s < / K e y > < / D i a g r a m O b j e c t K e y > < D i a g r a m O b j e c t K e y > < K e y > T a b l e s \ O r d e r s \ M e a s u r e s \ R e t u r n e d   O r d e r s < / 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 T a b l e s \ R e t u r n \ M e a s u r e s \ C o u n t   o f   R e t u r n e d < / K e y > < / D i a g r a m O b j e c t K e y > < D i a g r a m O b j e c t K e y > < K e y > T a b l e s \ R e t u r n \ C o u n t   o f   R e t u r n e d \ A d d i t i o n a l   I n f o \ I m p l i c i t   M e a s u r e < / K e y > < / D i a g r a m O b j e c t K e y > < D i a g r a m O b j e c t K e y > < K e y > T a b l e s \ S h i p p i n g   C o s t < / K e y > < / D i a g r a m O b j e c t K e y > < D i a g r a m O b j e c t K e y > < K e y > T a b l e s \ S h i p p i n g   C o s t \ C o l u m n s \ S t a t e < / K e y > < / D i a g r a m O b j e c t K e y > < D i a g r a m O b j e c t K e y > < K e y > T a b l e s \ S h i p p i n g   C o s t \ C o l u m n s \ S h i p p i n g   C o s t   P e r   U n i t < / K e y > < / D i a g r a m O b j e c t K e y > < D i a g r a m O b j e c t K e y > < K e y > T a b l e s \ S h i p p i n g   C o s t \ M e a s u r e s \ S u m   o f   S h i p p i n g   C o s t   P e r   U n i t < / K e y > < / D i a g r a m O b j e c t K e y > < D i a g r a m O b j e c t K e y > < K e y > T a b l e s \ S h i p p i n g   C o s t \ S u m   o f   S h i p p i n g   C o s t   P e r   U n i t \ A d d i t i o n a l   I n f o \ I m p l i c i t   M e a s u r e < / 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 R e l a t i o n s h i p s \ & l t ; T a b l e s \ O r d e r s \ C o l u m n s \ S t a t e & g t ; - & l t ; T a b l e s \ S h i p p i n g   C o s t \ C o l u m n s \ S t a t e & g t ; < / K e y > < / D i a g r a m O b j e c t K e y > < D i a g r a m O b j e c t K e y > < K e y > R e l a t i o n s h i p s \ & l t ; T a b l e s \ O r d e r s \ C o l u m n s \ S t a t e & g t ; - & l t ; T a b l e s \ S h i p p i n g   C o s t \ C o l u m n s \ S t a t e & g t ; \ F K < / K e y > < / D i a g r a m O b j e c t K e y > < D i a g r a m O b j e c t K e y > < K e y > R e l a t i o n s h i p s \ & l t ; T a b l e s \ O r d e r s \ C o l u m n s \ S t a t e & g t ; - & l t ; T a b l e s \ S h i p p i n g   C o s t \ C o l u m n s \ S t a t e & g t ; \ P K < / K e y > < / D i a g r a m O b j e c t K e y > < D i a g r a m O b j e c t K e y > < K e y > R e l a t i o n s h i p s \ & l t ; T a b l e s \ O r d e r s \ C o l u m n s \ S t a t e & g t ; - & l t ; T a b l e s \ S h i p p i n g   C o s t \ C o l u m n s \ S t a t e & g t ; \ C r o s s F i l t e r < / K e y > < / D i a g r a m O b j e c t K e y > < D i a g r a m O b j e c t K e y > < K e y > T a b l e s \ O r d e r s \ M e a s u r e s \ S a l e s   f o r   c o m p l e t e d   o r d e r s < / K e y > < / D i a g r a m O b j e c t K e y > < D i a g r a m O b j e c t K e y > < K e y > T a b l e s \ O r d e r s \ M e a s u r e s \ P r o f i t   f o r   c o m p l e t e d   o r d e r s < / K e y > < / D i a g r a m O b j e c t K e y > < / A l l K e y s > < S e l e c t e d K e y s > < D i a g r a m O b j e c t K e y > < K e y > R e l a t i o n s h i p s \ & l t ; T a b l e s \ O r d e r s \ C o l u m n s \ O r d e r   I D & g t ; - & l t ; T a b l e s \ R e t u r n \ C o l u m n s \ O r d e r   I D & g t ; \ F K 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  C o s t & g t ; 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 5 8 7 . 9 9 9 9 9 9 9 9 9 9 9 9 8 9 < / L e f t > < T a b I n d e x > 1 < / T a b I n d e x > < T o p > 1 0 7 . 1 9 9 9 9 9 9 9 9 9 9 9 9 3 < / 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I s F o c u s e d > t r u e < / I s F o c u s e d > < W i d t h > 2 0 0 < / W i d t h > < / a : V a l u e > < / a : K e y V a l u e O f D i a g r a m O b j e c t K e y a n y T y p e z b w N T n L X > < a : K e y V a l u e O f D i a g r a m O b j e c t K e y a n y T y p e z b w N T n L X > < a : K e y > < K e y > T a b l e s \ O r d e r s \ C o l u m n s \ O r d e r Y e a r < / 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 T a b l e s \ O r d e r s \ C o l u m n s \ D e l i v e r y   D u r a t i o n < / 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 T a b l e s \ O r d e r s \ C o l u m n s \ D i s c o u n t   V a l u e 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 T a b l e s \ O r d e r s \ C o l u m n s \ S h i p p i n g   C o s t   P e r   O r d e r < / 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 T a b l e s \ O r d e r s \ M e a s u r e s \ S u m   o f   D i s c o u n t   V a l u e < / K e y > < / a : K e y > < a : V a l u e   i : t y p e = " D i a g r a m D i s p l a y N o d e V i e w S t a t e " > < H e i g h t > 1 5 0 < / H e i g h t > < I s E x p a n d e d > t r u e < / I s E x p a n d e d > < W i d t h > 2 0 0 < / W i d t h > < / a : V a l u e > < / a : K e y V a l u e O f D i a g r a m O b j e c t K e y a n y T y p e z b w N T n L X > < a : K e y V a l u e O f D i a g r a m O b j e c t K e y a n y T y p e z b w N T n L X > < a : K e y > < K e y > T a b l e s \ O r d e r s \ S u m   o f   D i s c o u n t   V a l u e \ A d d i t i o n a l   I n f o \ I m p l i c i t   M e a s u r e < / K e y > < / a : K e y > < a : V a l u e   i : t y p e = " D i a g r a m D i s p l a y V i e w S t a t e I D i a g r a m T a g A d d i t i o n a l I n f o " / > < / a : K e y V a l u e O f D i a g r a m O b j e c t K e y a n y T y p e z b w N T n L X > < a : K e y V a l u e O f D i a g r a m O b j e c t K e y a n y T y p e z b w N T n L X > < a : K e y > < K e y > T a b l e s \ O r d e r s \ M e a s u r e s \ A v e r a g e   o f   D i s c o u n t   V a l u e < / K e y > < / a : K e y > < a : V a l u e   i : t y p e = " D i a g r a m D i s p l a y N o d e V i e w S t a t e " > < H e i g h t > 1 5 0 < / H e i g h t > < I s E x p a n d e d > t r u e < / I s E x p a n d e d > < W i d t h > 2 0 0 < / W i d t h > < / a : V a l u e > < / a : K e y V a l u e O f D i a g r a m O b j e c t K e y a n y T y p e z b w N T n L X > < a : K e y V a l u e O f D i a g r a m O b j e c t K e y a n y T y p e z b w N T n L X > < a : K e y > < K e y > T a b l e s \ O r d e r s \ A v e r a g e   o f   D i s c o u n t   V a l u e \ A d d i t i o n a l 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 T a b l e s \ O r d e r s \ M e a s u r e s \ D i s t i n c t   C o u n t   o f   O r d e r   I D < / K e y > < / a : K e y > < a : V a l u e   i : t y p e = " D i a g r a m D i s p l a y N o d e V i e w S t a t e " > < H e i g h t > 1 5 0 < / H e i g h t > < I s E x p a n d e d > t r u e < / I s E x p a n d e d > < W i d t h > 2 0 0 < / W i d t h > < / a : V a l u e > < / a : K e y V a l u e O f D i a g r a m O b j e c t K e y a n y T y p e z b w N T n L X > < a : K e y V a l u e O f D i a g r a m O b j e c t K e y a n y T y p e z b w N T n L X > < a : K e y > < K e y > T a b l e s \ O r d e r s \ D i s t i n c t   C o u n t   o f   O r d e r   I D \ A d d i t i o n a l 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 T a b l e s \ O r d e r s \ M e a s u r e s \ A v e r a g e   o f   D i s c o u n t < / K e y > < / a : K e y > < a : V a l u e   i : t y p e = " D i a g r a m D i s p l a y N o d e V i e w S t a t e " > < H e i g h t > 1 5 0 < / H e i g h t > < I s E x p a n d e d > t r u e < / I s E x p a n d e d > < W i d t h > 2 0 0 < / W i d t h > < / a : V a l u e > < / a : K e y V a l u e O f D i a g r a m O b j e c t K e y a n y T y p e z b w N T n L X > < a : K e y V a l u e O f D i a g r a m O b j e c t K e y a n y T y p e z b w N T n L X > < a : K e y > < K e y > T a b l e s \ O r d e r s \ A v e r a g e   o f   D i s c o u n t \ A d d i t i o n a l   I n f o \ I m p l i c i t   M e a s u r e < / K e y > < / a : K e y > < a : V a l u e   i : t y p e = " D i a g r a m D i s p l a y V i e w S t a t e I D i a g r a m T a g A d d i t i o n a l I n f o " / > < / a : K e y V a l u e O f D i a g r a m O b j e c t K e y a n y T y p e z b w N T n L X > < a : K e y V a l u e O f D i a g r a m O b j e c t K e y a n y T y p e z b w N T n L X > < a : K e y > < K e y > T a b l e s \ O r d e r s \ M e a s u r e s \ A v e r a g e   o f   P r o f i t < / K e y > < / a : K e y > < a : V a l u e   i : t y p e = " D i a g r a m D i s p l a y N o d e V i e w S t a t e " > < H e i g h t > 1 5 0 < / H e i g h t > < I s E x p a n d e d > t r u e < / I s E x p a n d e d > < W i d t h > 2 0 0 < / W i d t h > < / a : V a l u e > < / a : K e y V a l u e O f D i a g r a m O b j e c t K e y a n y T y p e z b w N T n L X > < a : K e y V a l u e O f D i a g r a m O b j e c t K e y a n y T y p e z b w N T n L X > < a : K e y > < K e y > T a b l e s \ O r d e r s \ A v e r a g e   o f   P r o f i t \ A d d i t i o n a l   I n f o \ I m p l i c i t   M e a s u r e < / K e y > < / a : K e y > < a : V a l u e   i : t y p e = " D i a g r a m D i s p l a y V i e w S t a t e I D i a g r a m T a g A d d i t i o n a l I n f o " / > < / a : K e y V a l u e O f D i a g r a m O b j e c t K e y a n y T y p e z b w N T n L X > < a : K e y V a l u e O f D i a g r a m O b j e c t K e y a n y T y p e z b w N T n L X > < a : K e y > < K e y > T a b l e s \ O r d e r s \ M e a s u r e s \ S u m   o f   S h i p p i n g   C o s t   P e r   O r d e r < / K e y > < / a : K e y > < a : V a l u e   i : t y p e = " D i a g r a m D i s p l a y N o d e V i e w S t a t e " > < H e i g h t > 1 5 0 < / H e i g h t > < I s E x p a n d e d > t r u e < / I s E x p a n d e d > < W i d t h > 2 0 0 < / W i d t h > < / a : V a l u e > < / a : K e y V a l u e O f D i a g r a m O b j e c t K e y a n y T y p e z b w N T n L X > < a : K e y V a l u e O f D i a g r a m O b j e c t K e y a n y T y p e z b w N T n L X > < a : K e y > < K e y > T a b l e s \ O r d e r s \ S u m   o f   S h i p p i n g   C o s t   P e r   O r d e r \ A d d i t i o n a l   I n f o \ I m p l i c i t   M e a s u r e < / K e y > < / a : K e y > < a : V a l u e   i : t y p e = " D i a g r a m D i s p l a y V i e w S t a t e I D i a g r a m T a g A d d i t i o n a l I n f o " / > < / a : K e y V a l u e O f D i a g r a m O b j e c t K e y a n y T y p e z b w N T n L X > < a : K e y V a l u e O f D i a g r a m O b j e c t K e y a n y T y p e z b w N T n L X > < a : K e y > < K e y > T a b l e s \ O r d e r s \ M e a s u r e s \ C o u n t   o f   C a t e g o r y < / K e y > < / a : K e y > < a : V a l u e   i : t y p e = " D i a g r a m D i s p l a y N o d e V i e w S t a t e " > < H e i g h t > 1 5 0 < / H e i g h t > < I s E x p a n d e d > t r u e < / I s E x p a n d e d > < W i d t h > 2 0 0 < / W i d t h > < / a : V a l u e > < / a : K e y V a l u e O f D i a g r a m O b j e c t K e y a n y T y p e z b w N T n L X > < a : K e y V a l u e O f D i a g r a m O b j e c t K e y a n y T y p e z b w N T n L X > < a : K e y > < K e y > T a b l e s \ O r d e r s \ C o u n t   o f   C a t e g o r y \ A d d i t i o n a l   I n f o \ I m p l i c i t   M e a s u r e < / K e y > < / a : K e y > < a : V a l u e   i : t y p e = " D i a g r a m D i s p l a y V i e w S t a t e I D i a g r a m T a g A d d i t i o n a l I n f o " / > < / a : K e y V a l u e O f D i a g r a m O b j e c t K e y a n y T y p e z b w N T n L X > < a : K e y V a l u e O f D i a g r a m O b j e c t K e y a n y T y p e z b w N T n L X > < a : K e y > < K e y > T a b l e s \ O r d e r s \ M e a s u r e s \ D i s t i n c t   C o u n t   o f   C u s t o m e r   I D < / K e y > < / a : K e y > < a : V a l u e   i : t y p e = " D i a g r a m D i s p l a y N o d e V i e w S t a t e " > < H e i g h t > 1 5 0 < / H e i g h t > < I s E x p a n d e d > t r u e < / I s E x p a n d e d > < W i d t h > 2 0 0 < / W i d t h > < / a : V a l u e > < / a : K e y V a l u e O f D i a g r a m O b j e c t K e y a n y T y p e z b w N T n L X > < a : K e y V a l u e O f D i a g r a m O b j e c t K e y a n y T y p e z b w N T n L X > < a : K e y > < K e y > T a b l e s \ O r d e r s \ D i s t i n c t   C o u n t   o f   C u s t o m e r   I D \ A d d i t i o n a l   I n f o \ I m p l i c i t   M e a s u r e < / K e y > < / a : K e y > < a : V a l u e   i : t y p e = " D i a g r a m D i s p l a y V i e w S t a t e I D i a g r a m T a g A d d i t i o n a l I n f o " / > < / a : K e y V a l u e O f D i a g r a m O b j e c t K e y a n y T y p e z b w N T n L X > < a : K e y V a l u e O f D i a g r a m O b j e c t K e y a n y T y p e z b w N T n L X > < a : K e y > < K e y > T a b l e s \ O r d e r s \ M e a s u r e s \ C o u n t   o f   D e l i v e r y   D u r a t i o n < / K e y > < / a : K e y > < a : V a l u e   i : t y p e = " D i a g r a m D i s p l a y N o d e V i e w S t a t e " > < H e i g h t > 1 5 0 < / H e i g h t > < I s E x p a n d e d > t r u e < / I s E x p a n d e d > < W i d t h > 2 0 0 < / W i d t h > < / a : V a l u e > < / a : K e y V a l u e O f D i a g r a m O b j e c t K e y a n y T y p e z b w N T n L X > < a : K e y V a l u e O f D i a g r a m O b j e c t K e y a n y T y p e z b w N T n L X > < a : K e y > < K e y > T a b l e s \ O r d e r s \ C o u n t   o f   D e l i v e r y   D u r a t i o n \ A d d i t i o n a l   I n f o \ I m p l i c i t   M e a s u r e < / K e y > < / a : K e y > < a : V a l u e   i : t y p e = " D i a g r a m D i s p l a y V i e w S t a t e I D i a g r a m T a g A d d i t i o n a l I n f o " / > < / a : K e y V a l u e O f D i a g r a m O b j e c t K e y a n y T y p e z b w N T n L X > < a : K e y V a l u e O f D i a g r a m O b j e c t K e y a n y T y p e z b w N T n L X > < a : K e y > < K e y > T a b l e s \ O r d e r s \ M e a s u r e s \ A v e r a g e   o f   D e l i v e r y   D u r a t i o n < / K e y > < / a : K e y > < a : V a l u e   i : t y p e = " D i a g r a m D i s p l a y N o d e V i e w S t a t e " > < H e i g h t > 1 5 0 < / H e i g h t > < I s E x p a n d e d > t r u e < / I s E x p a n d e d > < W i d t h > 2 0 0 < / W i d t h > < / a : V a l u e > < / a : K e y V a l u e O f D i a g r a m O b j e c t K e y a n y T y p e z b w N T n L X > < a : K e y V a l u e O f D i a g r a m O b j e c t K e y a n y T y p e z b w N T n L X > < a : K e y > < K e y > T a b l e s \ O r d e r s \ A v e r a g e   o f   D e l i v e r y   D u r a t i o n \ A d d i t i o n a l 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 C i t y < / K e y > < / a : K e y > < a : V a l u e   i : t y p e = " D i a g r a m D i s p l a y N o d e V i e w S t a t e " > < H e i g h t > 1 5 0 < / H e i g h t > < I s E x p a n d e d > t r u e < / I s E x p a n d e d > < W i d t h > 2 0 0 < / W i d t h > < / a : V a l u e > < / a : K e y V a l u e O f D i a g r a m O b j e c t K e y a n y T y p e z b w N T n L X > < a : K e y V a l u e O f D i a g r a m O b j e c t K e y a n y T y p e z b w N T n L X > < a : K e y > < K e y > T a b l e s \ O r d e r s \ C o u n t   o f   C i t y \ A d d i t i o n a l   I n f o \ I m p l i c i t   M e a s u r e < / K e y > < / a : K e y > < a : V a l u e   i : t y p e = " D i a g r a m D i s p l a y V i e w S t a t e I D i a g r a m T a g A d d i t i o n a l I n f o " / > < / a : K e y V a l u e O f D i a g r a m O b j e c t K e y a n y T y p e z b w N T n L X > < a : K e y V a l u e O f D i a g r a m O b j e c t K e y a n y T y p e z b w N T n L X > < a : K e y > < K e y > T a b l e s \ O r d e r s \ M e a s u r e s \ D i s t i n c t   C o u n t   o f   C i t y < / K e y > < / a : K e y > < a : V a l u e   i : t y p e = " D i a g r a m D i s p l a y N o d e V i e w S t a t e " > < H e i g h t > 1 5 0 < / H e i g h t > < I s E x p a n d e d > t r u e < / I s E x p a n d e d > < W i d t h > 2 0 0 < / W i d t h > < / a : V a l u e > < / a : K e y V a l u e O f D i a g r a m O b j e c t K e y a n y T y p e z b w N T n L X > < a : K e y V a l u e O f D i a g r a m O b j e c t K e y a n y T y p e z b w N T n L X > < a : K e y > < K e y > T a b l e s \ O r d e r s \ D i s t i n c t   C o u n t   o f   C i t y \ A d d i t i o n a l   I n f o \ I m p l i c i t   M e a s u r e < / K e y > < / a : K e y > < a : V a l u e   i : t y p e = " D i a g r a m D i s p l a y V i e w S t a t e I D i a g r a m T a g A d d i t i o n a l I n f o " / > < / a : K e y V a l u e O f D i a g r a m O b j e c t K e y a n y T y p e z b w N T n L X > < a : K e y V a l u e O f D i a g r a m O b j e c t K e y a n y T y p e z b w N T n L X > < a : K e y > < K e y > T a b l e s \ O r d e r s \ M e a s u r e s \ D i s t i n c t   C o u n t   o f   S a l e s < / K e y > < / a : K e y > < a : V a l u e   i : t y p e = " D i a g r a m D i s p l a y N o d e V i e w S t a t e " > < H e i g h t > 1 5 0 < / H e i g h t > < I s E x p a n d e d > t r u e < / I s E x p a n d e d > < W i d t h > 2 0 0 < / W i d t h > < / a : V a l u e > < / a : K e y V a l u e O f D i a g r a m O b j e c t K e y a n y T y p e z b w N T n L X > < a : K e y V a l u e O f D i a g r a m O b j e c t K e y a n y T y p e z b w N T n L X > < a : K e y > < K e y > T a b l e s \ O r d e r s \ D i s t i n c t   C o u n t   o f   S a l e s \ A d d i t i o n a l   I n f o \ I m p l i c i t   M e a s u r e < / K e y > < / a : K e y > < a : V a l u e   i : t y p e = " D i a g r a m D i s p l a y V i e w S t a t e I D i a g r a m T a g A d d i t i o n a l I n f o " / > < / a : K e y V a l u e O f D i a g r a m O b j e c t K e y a n y T y p e z b w N T n L X > < a : K e y V a l u e O f D i a g r a m O b j e c t K e y a n y T y p e z b w N T n L X > < a : K e y > < K e y > T a b l e s \ O r d e r s \ M e a s u r e s \ C o u n t   o f   S t a t e < / K e y > < / a : K e y > < a : V a l u e   i : t y p e = " D i a g r a m D i s p l a y N o d e V i e w S t a t e " > < H e i g h t > 1 5 0 < / H e i g h t > < I s E x p a n d e d > t r u e < / I s E x p a n d e d > < W i d t h > 2 0 0 < / W i d t h > < / a : V a l u e > < / a : K e y V a l u e O f D i a g r a m O b j e c t K e y a n y T y p e z b w N T n L X > < a : K e y V a l u e O f D i a g r a m O b j e c t K e y a n y T y p e z b w N T n L X > < a : K e y > < K e y > T a b l e s \ O r d e r s \ C o u n t   o f   S t a t e \ A d d i t i o n a l   I n f o \ I m p l i c i t   M e a s u r e < / K e y > < / a : K e y > < a : V a l u e   i : t y p e = " D i a g r a m D i s p l a y V i e w S t a t e I D i a g r a m T a g A d d i t i o n a l I n f o " / > < / a : K e y V a l u e O f D i a g r a m O b j e c t K e y a n y T y p e z b w N T n L X > < a : K e y V a l u e O f D i a g r a m O b j e c t K e y a n y T y p e z b w N T n L X > < a : K e y > < K e y > T a b l e s \ O r d e r s \ M e a s u r e s \ C o u n t   o f   D i s c o u n t < / K e y > < / a : K e y > < a : V a l u e   i : t y p e = " D i a g r a m D i s p l a y N o d e V i e w S t a t e " > < H e i g h t > 1 5 0 < / H e i g h t > < I s E x p a n d e d > t r u e < / I s E x p a n d e d > < W i d t h > 2 0 0 < / W i d t h > < / a : V a l u e > < / a : K e y V a l u e O f D i a g r a m O b j e c t K e y a n y T y p e z b w N T n L X > < a : K e y V a l u e O f D i a g r a m O b j e c t K e y a n y T y p e z b w N T n L X > < a : K e y > < K e y > T a b l e s \ O r d e r s \ C o u n t   o f   D i s c o u n t \ A d d i t i o n a l   I n f o \ I m p l i c i t   M e a s u r e < / K e y > < / a : K e y > < a : V a l u e   i : t y p e = " D i a g r a m D i s p l a y V i e w S t a t e I D i a g r a m T a g A d d i t i o n a l I n f o " / > < / a : K e y V a l u e O f D i a g r a m O b j e c t K e y a n y T y p e z b w N T n L X > < a : K e y V a l u e O f D i a g r a m O b j e c t K e y a n y T y p e z b w N T n L X > < a : K e y > < K e y > T a b l e s \ O r d e r s \ M e a s u r e s \ C o u n t   o f   C u s t o m e r   N a m e < / K e y > < / a : K e y > < a : V a l u e   i : t y p e = " D i a g r a m D i s p l a y N o d e V i e w S t a t e " > < H e i g h t > 1 5 0 < / H e i g h t > < I s E x p a n d e d > t r u e < / I s E x p a n d e d > < W i d t h > 2 0 0 < / W i d t h > < / a : V a l u e > < / a : K e y V a l u e O f D i a g r a m O b j e c t K e y a n y T y p e z b w N T n L X > < a : K e y V a l u e O f D i a g r a m O b j e c t K e y a n y T y p e z b w N T n L X > < a : K e y > < K e y > T a b l e s \ O r d e r s \ C o u n t   o f   C u s t o m e r   N a m e \ A d d i t i o n a l   I n f o \ I m p l i c i t   M e a s u r e < / K e y > < / a : K e y > < a : V a l u e   i : t y p e = " D i a g r a m D i s p l a y V i e w S t a t e I D i a g r a m T a g A d d i t i o n a l I n f o " / > < / a : K e y V a l u e O f D i a g r a m O b j e c t K e y a n y T y p e z b w N T n L X > < a : K e y V a l u e O f D i a g r a m O b j e c t K e y a n y T y p e z b w N T n L X > < a : K e y > < K e y > T a b l e s \ O r d e r s \ M e a s u r e s \ D i s t i n c t   C o u n t   o f   C u s t o m e r   N a m e < / K e y > < / a : K e y > < a : V a l u e   i : t y p e = " D i a g r a m D i s p l a y N o d e V i e w S t a t e " > < H e i g h t > 1 5 0 < / H e i g h t > < I s E x p a n d e d > t r u e < / I s E x p a n d e d > < W i d t h > 2 0 0 < / W i d t h > < / a : V a l u e > < / a : K e y V a l u e O f D i a g r a m O b j e c t K e y a n y T y p e z b w N T n L X > < a : K e y V a l u e O f D i a g r a m O b j e c t K e y a n y T y p e z b w N T n L X > < a : K e y > < K e y > T a b l e s \ O r d e r s \ D i s t i n c t   C o u n t   o f   C u s t o m e r   N a m e \ A d d i t i o n a l   I n f o \ I m p l i c i t   M e a s u r e < / K e y > < / a : K e y > < a : V a l u e   i : t y p e = " D i a g r a m D i s p l a y V i e w S t a t e I D i a g r a m T a g A d d i t i o n a l I n f o " / > < / 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 T a b l e s \ O r d e r s \ M e a s u r e s \ C u s t o m e r s   N u m b e r < / K e y > < / a : K e y > < a : V a l u e   i : t y p e = " D i a g r a m D i s p l a y N o d e V i e w S t a t e " > < H e i g h t > 1 5 0 < / H e i g h t > < I s E x p a n d e d > t r u e < / I s E x p a n d e d > < W i d t h > 2 0 0 < / W i d t h > < / a : V a l u e > < / a : K e y V a l u e O f D i a g r a m O b j e c t K e y a n y T y p e z b w N T n L X > < a : K e y V a l u e O f D i a g r a m O b j e c t K e y a n y T y p e z b w N T n L X > < a : K e y > < K e y > T a b l e s \ O r d e r s \ M e a s u r e s \ T o t a l   O r d e r s < / K e y > < / a : K e y > < a : V a l u e   i : t y p e = " D i a g r a m D i s p l a y N o d e V i e w S t a t e " > < H e i g h t > 1 5 0 < / H e i g h t > < I s E x p a n d e d > t r u e < / I s E x p a n d e d > < W i d t h > 2 0 0 < / W i d t h > < / a : V a l u e > < / a : K e y V a l u e O f D i a g r a m O b j e c t K e y a n y T y p e z b w N T n L X > < a : K e y V a l u e O f D i a g r a m O b j e c t K e y a n y T y p e z b w N T n L X > < a : K e y > < K e y > T a b l e s \ O r d e r s \ M e a s u r e s \ A v e r a g e   o f   t i m e   d u r a t i o n < / K e y > < / a : K e y > < a : V a l u e   i : t y p e = " D i a g r a m D i s p l a y N o d e V i e w S t a t e " > < H e i g h t > 1 5 0 < / H e i g h t > < I s E x p a n d e d > t r u e < / I s E x p a n d e d > < W i d t h > 2 0 0 < / W i d t h > < / a : V a l u e > < / a : K e y V a l u e O f D i a g r a m O b j e c t K e y a n y T y p e z b w N T n L X > < a : K e y V a l u e O f D i a g r a m O b j e c t K e y a n y T y p e z b w N T n L X > < a : K e y > < K e y > T a b l e s \ O r d e r s \ M e a s u r e s \ S a l e s   f o r   R e t u r n e d   O r d e r s < / K e y > < / a : K e y > < a : V a l u e   i : t y p e = " D i a g r a m D i s p l a y N o d e V i e w S t a t e " > < H e i g h t > 1 5 0 < / H e i g h t > < I s E x p a n d e d > t r u e < / I s E x p a n d e d > < W i d t h > 2 0 0 < / W i d t h > < / a : V a l u e > < / a : K e y V a l u e O f D i a g r a m O b j e c t K e y a n y T y p e z b w N T n L X > < a : K e y V a l u e O f D i a g r a m O b j e c t K e y a n y T y p e z b w N T n L X > < a : K e y > < K e y > T a b l e s \ O r d e r s \ M e a s u r e s \ P r o f i t   f o r   c o m p l e t e d   o r d e r s < / K e y > < / a : K e y > < a : V a l u e   i : t y p e = " D i a g r a m D i s p l a y N o d e V i e w S t a t e " > < H e i g h t > 1 5 0 < / H e i g h t > < I s E x p a n d e d > t r u e < / I s E x p a n d e d > < W i d t h > 2 0 0 < / W i d t h > < / a : V a l u e > < / a : K e y V a l u e O f D i a g r a m O b j e c t K e y a n y T y p e z b w N T n L X > < a : K e y V a l u e O f D i a g r a m O b j e c t K e y a n y T y p e z b w N T n L X > < a : K e y > < K e y > T a b l e s \ O r d e r s \ M e a s u r e s \ P r o f i t   f o r   R e t u r n e d   O r d e r s < / K e y > < / a : K e y > < a : V a l u e   i : t y p e = " D i a g r a m D i s p l a y N o d e V i e w S t a t e " > < H e i g h t > 1 5 0 < / H e i g h t > < I s E x p a n d e d > t r u e < / I s E x p a n d e d > < W i d t h > 2 0 0 < / W i d t h > < / a : V a l u e > < / a : K e y V a l u e O f D i a g r a m O b j e c t K e y a n y T y p e z b w N T n L X > < a : K e y V a l u e O f D i a g r a m O b j e c t K e y a n y T y p e z b w N T n L X > < a : K e y > < K e y > T a b l e s \ O r d e r s \ M e a s u r e s \ C o m p l e t e d   O r d e r s < / K e y > < / a : K e y > < a : V a l u e   i : t y p e = " D i a g r a m D i s p l a y N o d e V i e w S t a t e " > < H e i g h t > 1 5 0 < / H e i g h t > < I s E x p a n d e d > t r u e < / I s E x p a n d e d > < W i d t h > 2 0 0 < / W i d t h > < / a : V a l u e > < / a : K e y V a l u e O f D i a g r a m O b j e c t K e y a n y T y p e z b w N T n L X > < a : K e y V a l u e O f D i a g r a m O b j e c t K e y a n y T y p e z b w N T n L X > < a : K e y > < K e y > T a b l e s \ O r d e r s \ M e a s u r e s \ R e t u r n e d   O r d e r s < / 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 1 7 3 . 1 0 3 8 1 0 5 6 7 6 6 5 8 5 < / L e f t > < T o p > 2 2 1 . 6 0 0 0 0 0 0 0 0 0 0 0 0 2 < / 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 9 5 7 . 8 0 7 6 2 1 1 3 5 3 3 1 8 3 < / L e f t > < T a b I n d e x > 2 < / T a b I n d e x > < T o p > 2 1 2 . 3 9 9 9 9 9 9 9 9 9 9 9 9 8 < / 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 T a b l e s \ R e t u r n \ M e a s u r e s \ C o u n t   o f   R e t u r n e d < / K e y > < / a : K e y > < a : V a l u e   i : t y p e = " D i a g r a m D i s p l a y N o d e V i e w S t a t e " > < H e i g h t > 1 5 0 < / H e i g h t > < I s E x p a n d e d > t r u e < / I s E x p a n d e d > < W i d t h > 2 0 0 < / W i d t h > < / a : V a l u e > < / a : K e y V a l u e O f D i a g r a m O b j e c t K e y a n y T y p e z b w N T n L X > < a : K e y V a l u e O f D i a g r a m O b j e c t K e y a n y T y p e z b w N T n L X > < a : K e y > < K e y > T a b l e s \ R e t u r n \ C o u n t   o f   R e t u r n e d \ A d d i t i o n a l   I n f o \ I m p l i c i t   M e a s u r e < / K e y > < / a : K e y > < a : V a l u e   i : t y p e = " D i a g r a m D i s p l a y V i e w S t a t e I D i a g r a m T a g A d d i t i o n a l I n f o " / > < / a : K e y V a l u e O f D i a g r a m O b j e c t K e y a n y T y p e z b w N T n L X > < a : K e y V a l u e O f D i a g r a m O b j e c t K e y a n y T y p e z b w N T n L X > < a : K e y > < K e y > T a b l e s \ S h i p p i n g   C o s t < / K e y > < / a : K e y > < a : V a l u e   i : t y p e = " D i a g r a m D i s p l a y N o d e V i e w S t a t e " > < H e i g h t > 1 5 0 < / H e i g h t > < I s E x p a n d e d > t r u e < / I s E x p a n d e d > < L a y e d O u t > t r u e < / L a y e d O u t > < L e f t > 6 3 2 . 9 1 1 4 3 1 7 0 2 9 9 7 4 5 < / L e f t > < T a b I n d e x > 3 < / T a b I n d e x > < T o p > 4 3 9 . 2 0 0 0 0 0 0 0 0 0 0 0 0 5 < / T o p > < W i d t h > 2 0 0 < / W i d t h > < / a : V a l u e > < / a : K e y V a l u e O f D i a g r a m O b j e c t K e y a n y T y p e z b w N T n L X > < a : K e y V a l u e O f D i a g r a m O b j e c t K e y a n y T y p e z b w N T n L X > < a : K e y > < K e y > T a b l e s \ S h i p p i n g   C o s t \ C o l u m n s \ S t a t e < / K e y > < / a : K e y > < a : V a l u e   i : t y p e = " D i a g r a m D i s p l a y N o d e V i e w S t a t e " > < H e i g h t > 1 5 0 < / H e i g h t > < I s E x p a n d e d > t r u e < / I s E x p a n d e d > < W i d t h > 2 0 0 < / W i d t h > < / a : V a l u e > < / a : K e y V a l u e O f D i a g r a m O b j e c t K e y a n y T y p e z b w N T n L X > < a : K e y V a l u e O f D i a g r a m O b j e c t K e y a n y T y p e z b w N T n L X > < a : K e y > < K e y > T a b l e s \ S h i p p i n g   C o s t \ C o l u m n s \ S h i p p i n g   C o s t   P e r   U n i t < / K e y > < / a : K e y > < a : V a l u e   i : t y p e = " D i a g r a m D i s p l a y N o d e V i e w S t a t e " > < H e i g h t > 1 5 0 < / H e i g h t > < I s E x p a n d e d > t r u e < / I s E x p a n d e d > < W i d t h > 2 0 0 < / W i d t h > < / a : V a l u e > < / a : K e y V a l u e O f D i a g r a m O b j e c t K e y a n y T y p e z b w N T n L X > < a : K e y V a l u e O f D i a g r a m O b j e c t K e y a n y T y p e z b w N T n L X > < a : K e y > < K e y > T a b l e s \ S h i p p i n g   C o s t \ M e a s u r e s \ S u m   o f   S h i p p i n g   C o s t   P e r   U n i t < / K e y > < / a : K e y > < a : V a l u e   i : t y p e = " D i a g r a m D i s p l a y N o d e V i e w S t a t e " > < H e i g h t > 1 5 0 < / H e i g h t > < I s E x p a n d e d > t r u e < / I s E x p a n d e d > < W i d t h > 2 0 0 < / W i d t h > < / a : V a l u e > < / a : K e y V a l u e O f D i a g r a m O b j e c t K e y a n y T y p e z b w N T n L X > < a : K e y V a l u e O f D i a g r a m O b j e c t K e y a n y T y p e z b w N T n L X > < a : K e y > < K e y > T a b l e s \ S h i p p i n g   C o s t \ S u m   o f   S h i p p i n g   C o s t   P e r   U n i t \ A d d i t i o n a l   I n f o \ I m p l i c i t   M e a s u r e < / K e y > < / a : K e y > < a : V a l u e   i : t y p e = " D i a g r a m D i s p l a y V i e w S t a t e I D i a g r a m T a g A d d i t i o n a l I n f o " / > < / a : K e y V a l u e O f D i a g r a m O b j e c t K e y a n y T y p e z b w N T n L X > < a : K e y V a l u e O f D i a g r a m O b j e c t K e y a n y T y p e z b w N T n L X > < a : K e y > < K e y > R e l a t i o n s h i p s \ & l t ; T a b l e s \ O r d e r s \ C o l u m n s \ O r d e r   I D & g t ; - & l t ; T a b l e s \ R e t u r n \ C o l u m n s \ O r d e r   I D & g t ; < / K e y > < / a : K e y > < a : V a l u e   i : t y p e = " D i a g r a m D i s p l a y L i n k V i e w S t a t e " > < A u t o m a t i o n P r o p e r t y H e l p e r T e x t > E n d   p o i n t   1 :   ( 8 0 4 , 1 8 2 . 2 ) .   E n d   p o i n t   2 :   ( 9 4 1 . 8 0 7 6 2 1 1 3 5 3 3 2 , 2 8 7 . 4 )   < / A u t o m a t i o n P r o p e r t y H e l p e r T e x t > < L a y e d O u t > t r u e < / L a y e d O u t > < P o i n t s   x m l n s : b = " h t t p : / / s c h e m a s . d a t a c o n t r a c t . o r g / 2 0 0 4 / 0 7 / S y s t e m . W i n d o w s " > < b : P o i n t > < b : _ x > 8 0 3 . 9 9 9 9 9 9 9 9 9 9 9 9 7 7 < / b : _ x > < b : _ y > 1 8 2 . 2 < / b : _ y > < / b : P o i n t > < b : P o i n t > < b : _ x > 8 7 0 . 9 0 3 8 1 0 5 < / b : _ x > < b : _ y > 1 8 2 . 2 < / b : _ y > < / b : P o i n t > < b : P o i n t > < b : _ x > 8 7 2 . 9 0 3 8 1 0 5 < / b : _ x > < b : _ y > 1 8 4 . 2 < / b : _ y > < / b : P o i n t > < b : P o i n t > < b : _ x > 8 7 2 . 9 0 3 8 1 0 5 < / b : _ x > < b : _ y > 2 8 5 . 4 < / b : _ y > < / b : P o i n t > < b : P o i n t > < b : _ x > 8 7 4 . 9 0 3 8 1 0 5 < / b : _ x > < b : _ y > 2 8 7 . 4 < / b : _ y > < / b : P o i n t > < b : P o i n t > < b : _ x > 9 4 1 . 8 0 7 6 2 1 1 3 5 3 3 1 9 4 < / b : _ x > < b : _ y > 2 8 7 . 4 < / 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 7 8 7 . 9 9 9 9 9 9 9 9 9 9 9 9 7 7 < / b : _ x > < b : _ y > 1 7 4 . 2 < / b : _ y > < / L a b e l L o c a t i o n > < L o c a t i o n   x m l n s : b = " h t t p : / / s c h e m a s . d a t a c o n t r a c t . o r g / 2 0 0 4 / 0 7 / S y s t e m . W i n d o w s " > < b : _ x > 7 8 7 . 9 9 9 9 9 9 9 9 9 9 9 9 7 7 < / b : _ x > < b : _ y > 1 8 2 . 2 < / b : _ y > < / L o c a t i o n > < S h a p e R o t a t e A n g l e > 3 6 0 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 9 4 1 . 8 0 7 6 2 1 1 3 5 3 3 1 9 4 < / b : _ x > < b : _ y > 2 7 9 . 4 < / b : _ y > < / L a b e l L o c a t i o n > < L o c a t i o n   x m l n s : b = " h t t p : / / s c h e m a s . d a t a c o n t r a c t . o r g / 2 0 0 4 / 0 7 / S y s t e m . W i n d o w s " > < b : _ x > 9 5 7 . 8 0 7 6 2 1 1 3 5 3 3 1 8 3 < / b : _ x > < b : _ y > 2 8 7 . 4 < / 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 8 0 3 . 9 9 9 9 9 9 9 9 9 9 9 9 7 7 < / b : _ x > < b : _ y > 1 8 2 . 2 < / b : _ y > < / b : P o i n t > < b : P o i n t > < b : _ x > 8 7 0 . 9 0 3 8 1 0 5 < / b : _ x > < b : _ y > 1 8 2 . 2 < / b : _ y > < / b : P o i n t > < b : P o i n t > < b : _ x > 8 7 2 . 9 0 3 8 1 0 5 < / b : _ x > < b : _ y > 1 8 4 . 2 < / b : _ y > < / b : P o i n t > < b : P o i n t > < b : _ x > 8 7 2 . 9 0 3 8 1 0 5 < / b : _ x > < b : _ y > 2 8 5 . 4 < / b : _ y > < / b : P o i n t > < b : P o i n t > < b : _ x > 8 7 4 . 9 0 3 8 1 0 5 < / b : _ x > < b : _ y > 2 8 7 . 4 < / b : _ y > < / b : P o i n t > < b : P o i n t > < b : _ x > 9 4 1 . 8 0 7 6 2 1 1 3 5 3 3 1 9 4 < / b : _ x > < b : _ y > 2 8 7 . 4 < / b : _ y > < / b : P o i n t > < / P o i n t s > < / a : V a l u e > < / a : K e y V a l u e O f D i a g r a m O b j e c t K e y a n y T y p e z b w N T n L X > < a : K e y V a l u e O f D i a g r a m O b j e c t K e y a n y T y p e z b w N T n L X > < a : K e y > < K e y > R e l a t i o n s h i p s \ & l t ; T a b l e s \ O r d e r s \ C o l u m n s \ R e g i o n & g t ; - & l t ; T a b l e s \ P e o p l e \ C o l u m n s \ R e g i o n & g t ; < / K e y > < / a : K e y > < a : V a l u e   i : t y p e = " D i a g r a m D i s p l a y L i n k V i e w S t a t e " > < A u t o m a t i o n P r o p e r t y H e l p e r T e x t > E n d   p o i n t   1 :   ( 5 7 2 , 1 8 2 . 2 ) .   E n d   p o i n t   2 :   ( 3 8 9 . 1 0 3 8 1 0 5 6 7 6 6 6 , 2 9 6 . 6 )   < / A u t o m a t i o n P r o p e r t y H e l p e r T e x t > < L a y e d O u t > t r u e < / L a y e d O u t > < P o i n t s   x m l n s : b = " h t t p : / / s c h e m a s . d a t a c o n t r a c t . o r g / 2 0 0 4 / 0 7 / S y s t e m . W i n d o w s " > < b : P o i n t > < b : _ x > 5 7 1 . 9 9 9 9 9 9 9 9 9 9 9 9 8 9 < / b : _ x > < b : _ y > 1 8 2 . 2 < / b : _ y > < / b : P o i n t > < b : P o i n t > < b : _ x > 4 8 2 . 5 5 1 9 0 5 5 < / b : _ x > < b : _ y > 1 8 2 . 2 < / b : _ y > < / b : P o i n t > < b : P o i n t > < b : _ x > 4 8 0 . 5 5 1 9 0 5 5 < / b : _ x > < b : _ y > 1 8 4 . 2 < / b : _ y > < / b : P o i n t > < b : P o i n t > < b : _ x > 4 8 0 . 5 5 1 9 0 5 5 < / b : _ x > < b : _ y > 2 9 4 . 6 < / b : _ y > < / b : P o i n t > < b : P o i n t > < b : _ x > 4 7 8 . 5 5 1 9 0 5 5 < / b : _ x > < b : _ y > 2 9 6 . 6 < / b : _ y > < / b : P o i n t > < b : P o i n t > < b : _ x > 3 8 9 . 1 0 3 8 1 0 5 6 7 6 6 5 9 < / b : _ x > < b : _ y > 2 9 6 . 6 < / 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 5 7 1 . 9 9 9 9 9 9 9 9 9 9 9 9 8 9 < / b : _ x > < b : _ y > 1 7 4 . 2 < / b : _ y > < / L a b e l L o c a t i o n > < L o c a t i o n   x m l n s : b = " h t t p : / / s c h e m a s . d a t a c o n t r a c t . o r g / 2 0 0 4 / 0 7 / S y s t e m . W i n d o w s " > < b : _ x > 5 8 7 . 9 9 9 9 9 9 9 9 9 9 9 9 8 9 < / b : _ x > < b : _ y > 1 8 2 . 2 < / 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 3 7 3 . 1 0 3 8 1 0 5 6 7 6 6 5 9 < / b : _ x > < b : _ y > 2 8 8 . 6 < / b : _ y > < / L a b e l L o c a t i o n > < L o c a t i o n   x m l n s : b = " h t t p : / / s c h e m a s . d a t a c o n t r a c t . o r g / 2 0 0 4 / 0 7 / S y s t e m . W i n d o w s " > < b : _ x > 3 7 3 . 1 0 3 8 1 0 5 6 7 6 6 5 9 < / b : _ x > < b : _ y > 2 9 6 . 6 < / 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 5 7 1 . 9 9 9 9 9 9 9 9 9 9 9 9 8 9 < / b : _ x > < b : _ y > 1 8 2 . 2 < / b : _ y > < / b : P o i n t > < b : P o i n t > < b : _ x > 4 8 2 . 5 5 1 9 0 5 5 < / b : _ x > < b : _ y > 1 8 2 . 2 < / b : _ y > < / b : P o i n t > < b : P o i n t > < b : _ x > 4 8 0 . 5 5 1 9 0 5 5 < / b : _ x > < b : _ y > 1 8 4 . 2 < / b : _ y > < / b : P o i n t > < b : P o i n t > < b : _ x > 4 8 0 . 5 5 1 9 0 5 5 < / b : _ x > < b : _ y > 2 9 4 . 6 < / b : _ y > < / b : P o i n t > < b : P o i n t > < b : _ x > 4 7 8 . 5 5 1 9 0 5 5 < / b : _ x > < b : _ y > 2 9 6 . 6 < / b : _ y > < / b : P o i n t > < b : P o i n t > < b : _ x > 3 8 9 . 1 0 3 8 1 0 5 6 7 6 6 5 9 < / b : _ x > < b : _ y > 2 9 6 . 6 < / b : _ y > < / b : P o i n t > < / P o i n t s > < / a : V a l u e > < / a : K e y V a l u e O f D i a g r a m O b j e c t K e y a n y T y p e z b w N T n L X > < a : K e y V a l u e O f D i a g r a m O b j e c t K e y a n y T y p e z b w N T n L X > < a : K e y > < K e y > R e l a t i o n s h i p s \ & l t ; T a b l e s \ O r d e r s \ C o l u m n s \ S t a t e & g t ; - & l t ; T a b l e s \ S h i p p i n g   C o s t \ C o l u m n s \ S t a t e & g t ; < / K e y > < / a : K e y > < a : V a l u e   i : t y p e = " D i a g r a m D i s p l a y L i n k V i e w S t a t e " > < A u t o m a t i o n P r o p e r t y H e l p e r T e x t > E n d   p o i n t   1 :   ( 6 8 8 , 2 7 3 . 2 ) .   E n d   p o i n t   2 :   ( 7 3 2 . 9 1 1 4 3 2 , 4 2 3 . 2 )   < / A u t o m a t i o n P r o p e r t y H e l p e r T e x t > < L a y e d O u t > t r u e < / L a y e d O u t > < P o i n t s   x m l n s : b = " h t t p : / / s c h e m a s . d a t a c o n t r a c t . o r g / 2 0 0 4 / 0 7 / S y s t e m . W i n d o w s " > < b : P o i n t > < b : _ x > 6 8 8 < / b : _ x > < b : _ y > 2 7 3 . 1 9 9 9 9 9 9 9 9 9 9 9 9 3 < / b : _ y > < / b : P o i n t > < b : P o i n t > < b : _ x > 6 8 8 < / b : _ x > < b : _ y > 3 4 6 . 2 < / b : _ y > < / b : P o i n t > < b : P o i n t > < b : _ x > 6 9 0 < / b : _ x > < b : _ y > 3 4 8 . 2 < / b : _ y > < / b : P o i n t > < b : P o i n t > < b : _ x > 7 3 0 . 9 1 1 4 3 2 < / b : _ x > < b : _ y > 3 4 8 . 2 < / b : _ y > < / b : P o i n t > < b : P o i n t > < b : _ x > 7 3 2 . 9 1 1 4 3 2 < / b : _ x > < b : _ y > 3 5 0 . 2 < / b : _ y > < / b : P o i n t > < b : P o i n t > < b : _ x > 7 3 2 . 9 1 1 4 3 2 < / b : _ x > < b : _ y > 4 2 3 . 2 0 0 0 0 0 0 0 0 0 0 0 0 5 < / b : _ y > < / b : P o i n t > < / P o i n t s > < / a : V a l u e > < / a : K e y V a l u e O f D i a g r a m O b j e c t K e y a n y T y p e z b w N T n L X > < a : K e y V a l u e O f D i a g r a m O b j e c t K e y a n y T y p e z b w N T n L X > < a : K e y > < K e y > R e l a t i o n s h i p s \ & l t ; T a b l e s \ O r d e r s \ C o l u m n s \ S t a t e & g t ; - & l t ; T a b l e s \ S h i p p i n g   C o s t \ C o l u m n s \ S t a t e & g t ; \ F K < / K e y > < / a : K e y > < a : V a l u e   i : t y p e = " D i a g r a m D i s p l a y L i n k E n d p o i n t V i e w S t a t e " > < H e i g h t > 1 6 < / H e i g h t > < L a b e l L o c a t i o n   x m l n s : b = " h t t p : / / s c h e m a s . d a t a c o n t r a c t . o r g / 2 0 0 4 / 0 7 / S y s t e m . W i n d o w s " > < b : _ x > 6 8 0 < / b : _ x > < b : _ y > 2 5 7 . 1 9 9 9 9 9 9 9 9 9 9 9 9 3 < / b : _ y > < / L a b e l L o c a t i o n > < L o c a t i o n   x m l n s : b = " h t t p : / / s c h e m a s . d a t a c o n t r a c t . o r g / 2 0 0 4 / 0 7 / S y s t e m . W i n d o w s " > < b : _ x > 6 8 8 < / b : _ x > < b : _ y > 2 5 7 . 1 9 9 9 9 9 9 9 9 9 9 9 9 3 < / b : _ y > < / L o c a t i o n > < S h a p e R o t a t e A n g l e > 9 0 < / S h a p e R o t a t e A n g l e > < W i d t h > 1 6 < / W i d t h > < / a : V a l u e > < / a : K e y V a l u e O f D i a g r a m O b j e c t K e y a n y T y p e z b w N T n L X > < a : K e y V a l u e O f D i a g r a m O b j e c t K e y a n y T y p e z b w N T n L X > < a : K e y > < K e y > R e l a t i o n s h i p s \ & l t ; T a b l e s \ O r d e r s \ C o l u m n s \ S t a t e & g t ; - & l t ; T a b l e s \ S h i p p i n g   C o s t \ C o l u m n s \ S t a t e & g t ; \ P K < / K e y > < / a : K e y > < a : V a l u e   i : t y p e = " D i a g r a m D i s p l a y L i n k E n d p o i n t V i e w S t a t e " > < H e i g h t > 1 6 < / H e i g h t > < L a b e l L o c a t i o n   x m l n s : b = " h t t p : / / s c h e m a s . d a t a c o n t r a c t . o r g / 2 0 0 4 / 0 7 / S y s t e m . W i n d o w s " > < b : _ x > 7 2 4 . 9 1 1 4 3 2 < / b : _ x > < b : _ y > 4 2 3 . 2 0 0 0 0 0 0 0 0 0 0 0 0 5 < / b : _ y > < / L a b e l L o c a t i o n > < L o c a t i o n   x m l n s : b = " h t t p : / / s c h e m a s . d a t a c o n t r a c t . o r g / 2 0 0 4 / 0 7 / S y s t e m . W i n d o w s " > < b : _ x > 7 3 2 . 9 1 1 4 3 2 < / b : _ x > < b : _ y > 4 3 9 . 2 0 0 0 0 0 0 0 0 0 0 0 0 5 < / b : _ y > < / L o c a t i o n > < S h a p e R o t a t e A n g l e > 2 7 0 < / S h a p e R o t a t e A n g l e > < W i d t h > 1 6 < / W i d t h > < / a : V a l u e > < / a : K e y V a l u e O f D i a g r a m O b j e c t K e y a n y T y p e z b w N T n L X > < a : K e y V a l u e O f D i a g r a m O b j e c t K e y a n y T y p e z b w N T n L X > < a : K e y > < K e y > R e l a t i o n s h i p s \ & l t ; T a b l e s \ O r d e r s \ C o l u m n s \ S t a t e & g t ; - & l t ; T a b l e s \ S h i p p i n g   C o s t \ C o l u m n s \ S t a t e & g t ; \ C r o s s F i l t e r < / K e y > < / a : K e y > < a : V a l u e   i : t y p e = " D i a g r a m D i s p l a y L i n k C r o s s F i l t e r V i e w S t a t e " > < P o i n t s   x m l n s : b = " h t t p : / / s c h e m a s . d a t a c o n t r a c t . o r g / 2 0 0 4 / 0 7 / S y s t e m . W i n d o w s " > < b : P o i n t > < b : _ x > 6 8 8 < / b : _ x > < b : _ y > 2 7 3 . 1 9 9 9 9 9 9 9 9 9 9 9 9 3 < / b : _ y > < / b : P o i n t > < b : P o i n t > < b : _ x > 6 8 8 < / b : _ x > < b : _ y > 3 4 6 . 2 < / b : _ y > < / b : P o i n t > < b : P o i n t > < b : _ x > 6 9 0 < / b : _ x > < b : _ y > 3 4 8 . 2 < / b : _ y > < / b : P o i n t > < b : P o i n t > < b : _ x > 7 3 0 . 9 1 1 4 3 2 < / b : _ x > < b : _ y > 3 4 8 . 2 < / b : _ y > < / b : P o i n t > < b : P o i n t > < b : _ x > 7 3 2 . 9 1 1 4 3 2 < / b : _ x > < b : _ y > 3 5 0 . 2 < / b : _ y > < / b : P o i n t > < b : P o i n t > < b : _ x > 7 3 2 . 9 1 1 4 3 2 < / b : _ x > < b : _ y > 4 2 3 . 2 0 0 0 0 0 0 0 0 0 0 0 0 5 < / b : _ y > < / b : P o i n t > < / P o i n t s > < / a : V a l u e > < / a : K e y V a l u e O f D i a g r a m O b j e c t K e y a n y T y p e z b w N T n L X > < a : K e y V a l u e O f D i a g r a m O b j e c t K e y a n y T y p e z b w N T n L X > < a : K e y > < K e y > T a b l e s \ O r d e r s \ M e a s u r e s \ S a l e s   f o r   c o m p l e t e d   o r d e r s < / K e y > < / a : K e y > < a : V a l u e   i : t y p e = " D i a g r a m D i s p l a y N o d e V i e w S t a t e " > < H e i g h t > 1 5 0 < / H e i g h t > < I s E x p a n d e d > t r u e < / I s E x p a n d e d > < W i d t h > 2 0 0 < / W i d t h > < / 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 R e t u r n e d < / K e y > < / D i a g r a m O b j e c t K e y > < D i a g r a m O b j e c t K e y > < K e y > M e a s u r e s \ C o u n t   o f   R e t u r n e d \ T a g I n f o \ F o r m u l a < / K e y > < / D i a g r a m O b j e c t K e y > < D i a g r a m O b j e c t K e y > < K e y > M e a s u r e s \ C o u n t   o f   R e t u r n e d \ T a g I n f o \ V a l u e < / K e y > < / D i a g r a m O b j e c t K e y > < D i a g r a m O b j e c t K e y > < K e y > M e a s u r e s \ C o u n t   o f   O r d e r   I D   2 < / K e y > < / D i a g r a m O b j e c t K e y > < D i a g r a m O b j e c t K e y > < K e y > M e a s u r e s \ C o u n t   o f   O r d e r   I D   2 \ T a g I n f o \ F o r m u l a < / K e y > < / D i a g r a m O b j e c t K e y > < D i a g r a m O b j e c t K e y > < K e y > M e a s u r e s \ C o u n t   o f   O r d e r   I D   2 \ T a g I n f o \ V a l u e < / K e y > < / D i a g r a m O b j e c t K e y > < D i a g r a m O b j e c t K e y > < K e y > C o l u m n s \ R e t u r n e d < / K e y > < / D i a g r a m O b j e c t K e y > < D i a g r a m O b j e c t K e y > < K e y > C o l u m n s \ O r d e r   I D < / K e y > < / D i a g r a m O b j e c t K e y > < D i a g r a m O b j e c t K e y > < K e y > L i n k s \ & l t ; C o l u m n s \ C o u n t   o f   R e t u r n e d & g t ; - & l t ; M e a s u r e s \ R e t u r n e d & g t ; < / K e y > < / D i a g r a m O b j e c t K e y > < D i a g r a m O b j e c t K e y > < K e y > L i n k s \ & l t ; C o l u m n s \ C o u n t   o f   R e t u r n e d & g t ; - & l t ; M e a s u r e s \ R e t u r n e d & g t ; \ C O L U M N < / K e y > < / D i a g r a m O b j e c t K e y > < D i a g r a m O b j e c t K e y > < K e y > L i n k s \ & l t ; C o l u m n s \ C o u n t   o f   R e t u r n e d & g t ; - & l t ; M e a s u r e s \ R e t u r n e d & g t ; \ M E A S U R E < / K e y > < / D i a g r a m O b j e c t K e y > < D i a g r a m O b j e c t K e y > < K e y > L i n k s \ & l t ; C o l u m n s \ C o u n t   o f   O r d e r   I D   2 & g t ; - & l t ; M e a s u r e s \ O r d e r   I D & g t ; < / K e y > < / D i a g r a m O b j e c t K e y > < D i a g r a m O b j e c t K e y > < K e y > L i n k s \ & l t ; C o l u m n s \ C o u n t   o f   O r d e r   I D   2 & g t ; - & l t ; M e a s u r e s \ O r d e r   I D & g t ; \ C O L U M N < / K e y > < / D i a g r a m O b j e c t K e y > < D i a g r a m O b j e c t K e y > < K e y > L i n k s \ & l t ; C o l u m n s \ C o u n t   o f   O r d e r   I D   2 & g t ; - & l t ; M e a s u r e s \ O r d e r 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 R e t u r n e d < / K e y > < / a : K e y > < a : V a l u e   i : t y p e = " M e a s u r e G r i d N o d e V i e w S t a t e " > < L a y e d O u t > t r u e < / L a y e d O u t > < W a s U I I n v i s i b l e > t r u e < / W a s U I I n v i s i b l e > < / a : V a l u e > < / a : K e y V a l u e O f D i a g r a m O b j e c t K e y a n y T y p e z b w N T n L X > < a : K e y V a l u e O f D i a g r a m O b j e c t K e y a n y T y p e z b w N T n L X > < a : K e y > < K e y > M e a s u r e s \ C o u n t   o f   R e t u r n e d \ T a g I n f o \ F o r m u l a < / K e y > < / a : K e y > < a : V a l u e   i : t y p e = " M e a s u r e G r i d V i e w S t a t e I D i a g r a m T a g A d d i t i o n a l I n f o " / > < / a : K e y V a l u e O f D i a g r a m O b j e c t K e y a n y T y p e z b w N T n L X > < a : K e y V a l u e O f D i a g r a m O b j e c t K e y a n y T y p e z b w N T n L X > < a : K e y > < K e y > M e a s u r e s \ C o u n t   o f   R e t u r n e d \ T a g I n f o \ V a l u e < / K e y > < / a : K e y > < a : V a l u e   i : t y p e = " M e a s u r e G r i d V i e w S t a t e I D i a g r a m T a g A d d i t i o n a l I n f o " / > < / a : K e y V a l u e O f D i a g r a m O b j e c t K e y a n y T y p e z b w N T n L X > < a : K e y V a l u e O f D i a g r a m O b j e c t K e y a n y T y p e z b w N T n L X > < a : K e y > < K e y > M e a s u r e s \ C o u n t   o f   O r d e r   I D   2 < / K e y > < / a : K e y > < a : V a l u e   i : t y p e = " M e a s u r e G r i d N o d e V i e w S t a t e " > < C o l u m n > 1 < / C o l u m n > < L a y e d O u t > t r u e < / L a y e d O u t > < W a s U I I n v i s i b l e > t r u e < / W a s U I I n v i s i b l e > < / a : V a l u e > < / a : K e y V a l u e O f D i a g r a m O b j e c t K e y a n y T y p e z b w N T n L X > < a : K e y V a l u e O f D i a g r a m O b j e c t K e y a n y T y p e z b w N T n L X > < a : K e y > < K e y > M e a s u r e s \ C o u n t   o f   O r d e r   I D   2 \ T a g I n f o \ F o r m u l a < / K e y > < / a : K e y > < a : V a l u e   i : t y p e = " M e a s u r e G r i d V i e w S t a t e I D i a g r a m T a g A d d i t i o n a l I n f o " / > < / a : K e y V a l u e O f D i a g r a m O b j e c t K e y a n y T y p e z b w N T n L X > < a : K e y V a l u e O f D i a g r a m O b j e c t K e y a n y T y p e z b w N T n L X > < a : K e y > < K e y > M e a s u r e s \ C o u n t   o f   O r d e r   I D   2 \ T a g I n f o \ V a l u e < / K e y > < / a : K e y > < a : V a l u e   i : t y p e = " M e a s u r e G r i d V i e w S t a t e I D i a g r a m T a g A d d i t i o n a l I n f o " / > < / 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 L i n k s \ & l t ; C o l u m n s \ C o u n t   o f   R e t u r n e d & g t ; - & l t ; M e a s u r e s \ R e t u r n e d & g t ; < / K e y > < / a : K e y > < a : V a l u e   i : t y p e = " M e a s u r e G r i d V i e w S t a t e I D i a g r a m L i n k " / > < / a : K e y V a l u e O f D i a g r a m O b j e c t K e y a n y T y p e z b w N T n L X > < a : K e y V a l u e O f D i a g r a m O b j e c t K e y a n y T y p e z b w N T n L X > < a : K e y > < K e y > L i n k s \ & l t ; C o l u m n s \ C o u n t   o f   R e t u r n e d & g t ; - & l t ; M e a s u r e s \ R e t u r n e d & g t ; \ C O L U M N < / K e y > < / a : K e y > < a : V a l u e   i : t y p e = " M e a s u r e G r i d V i e w S t a t e I D i a g r a m L i n k E n d p o i n t " / > < / a : K e y V a l u e O f D i a g r a m O b j e c t K e y a n y T y p e z b w N T n L X > < a : K e y V a l u e O f D i a g r a m O b j e c t K e y a n y T y p e z b w N T n L X > < a : K e y > < K e y > L i n k s \ & l t ; C o l u m n s \ C o u n t   o f   R e t u r n e d & g t ; - & l t ; M e a s u r e s \ R e t u r n e d & g t ; \ M E A S U R E < / K e y > < / a : K e y > < a : V a l u e   i : t y p e = " M e a s u r e G r i d V i e w S t a t e I D i a g r a m L i n k E n d p o i n t " / > < / a : K e y V a l u e O f D i a g r a m O b j e c t K e y a n y T y p e z b w N T n L X > < a : K e y V a l u e O f D i a g r a m O b j e c t K e y a n y T y p e z b w N T n L X > < a : K e y > < K e y > L i n k s \ & l t ; C o l u m n s \ C o u n t   o f   O r d e r   I D   2 & g t ; - & l t ; M e a s u r e s \ O r d e r   I D & g t ; < / K e y > < / a : K e y > < a : V a l u e   i : t y p e = " M e a s u r e G r i d V i e w S t a t e I D i a g r a m L i n k " / > < / a : K e y V a l u e O f D i a g r a m O b j e c t K e y a n y T y p e z b w N T n L X > < a : K e y V a l u e O f D i a g r a m O b j e c t K e y a n y T y p e z b w N T n L X > < a : K e y > < K e y > L i n k s \ & l t ; C o l u m n s \ C o u n t   o f   O r d e r   I D   2 & g t ; - & l t ; M e a s u r e s \ O r d e r   I D & g t ; \ C O L U M N < / K e y > < / a : K e y > < a : V a l u e   i : t y p e = " M e a s u r e G r i d V i e w S t a t e I D i a g r a m L i n k E n d p o i n t " / > < / a : K e y V a l u e O f D i a g r a m O b j e c t K e y a n y T y p e z b w N T n L X > < a : K e y V a l u e O f D i a g r a m O b j e c t K e y a n y T y p e z b w N T n L X > < a : K e y > < K e y > L i n k s \ & l t ; C o l u m n s \ C o u n t   o f   O r d e r   I D   2 & g t ; - & l t ; M e a s u r e s \ O r d e r   I D & g t ; \ M E A S U R E < / K e y > < / a : K e y > < a : V a l u e   i : t y p e = " M e a s u r e G r i d V i e w S t a t e I D i a g r a m L i n k E n d p o i n t " / > < / 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 R o w   I D < / K e y > < / D i a g r a m O b j e c t K e y > < D i a g r a m O b j e c t K e y > < K e y > M e a s u r e s \ S u m   o f   R o w   I D \ T a g I n f o \ F o r m u l a < / K e y > < / D i a g r a m O b j e c t K e y > < D i a g r a m O b j e c t K e y > < K e y > M e a s u r e s \ S u m   o f   R o w 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 S a l e s < / K e y > < / D i a g r a m O b j e c t K e y > < D i a g r a m O b j e c t K e y > < K e y > M e a s u r e s \ S u m   o f   S a l e s \ T a g I n f o \ F o r m u l a < / K e y > < / D i a g r a m O b j e c t K e y > < D i a g r a m O b j e c t K e y > < K e y > M e a s u r e s \ S u m   o f   S a l e s \ T a g I n f o \ V a l u e 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 M e a s u r e s \ S u m   o f   D i s c o u n t   V a l u e < / K e y > < / D i a g r a m O b j e c t K e y > < D i a g r a m O b j e c t K e y > < K e y > M e a s u r e s \ S u m   o f   D i s c o u n t   V a l u e \ T a g I n f o \ F o r m u l a < / K e y > < / D i a g r a m O b j e c t K e y > < D i a g r a m O b j e c t K e y > < K e y > M e a s u r e s \ S u m   o f   D i s c o u n t   V a l u e \ T a g I n f o \ V a l u e < / K e y > < / D i a g r a m O b j e c t K e y > < D i a g r a m O b j e c t K e y > < K e y > M e a s u r e s \ A v e r a g e   o f   D i s c o u n t   V a l u e < / K e y > < / D i a g r a m O b j e c t K e y > < D i a g r a m O b j e c t K e y > < K e y > M e a s u r e s \ A v e r a g e   o f   D i s c o u n t   V a l u e \ T a g I n f o \ F o r m u l a < / K e y > < / D i a g r a m O b j e c t K e y > < D i a g r a m O b j e c t K e y > < K e y > M e a s u r e s \ A v e r a g e   o f   D i s c o u n t   V a l u e \ T a g I n f o \ V a l u e < / K e y > < / D i a g r a m O b j e c t K e y > < D i a g r a m O b j e c t K e y > < K e y > M e a s u r e s \ S u m   o f   P r o f i t < / K e y > < / D i a g r a m O b j e c t K e y > < D i a g r a m O b j e c t K e y > < K e y > M e a s u r e s \ S u m   o f   P r o f i t \ T a g I n f o \ F o r m u l a < / K e y > < / D i a g r a m O b j e c t K e y > < D i a g r a m O b j e c t K e y > < K e y > M e a s u r e s \ S u m   o f   P r o f i t \ T a g I n f o \ V a l u e < / K e y > < / D i a g r a m O b j e c t K e y > < D i a g r a m O b j e c t K e y > < K e y > M e a s u r e s \ C o u n t   o f   S h i p   M o d e < / K e y > < / D i a g r a m O b j e c t K e y > < D i a g r a m O b j e c t K e y > < K e y > M e a s u r e s \ C o u n t   o f   S h i p   M o d e \ T a g I n f o \ F o r m u l a < / K e y > < / D i a g r a m O b j e c t K e y > < D i a g r a m O b j e c t K e y > < K e y > M e a s u r e s \ C o u n t   o f   S h i p   M o d e \ T a g I n f o \ V a l u e 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 M e a s u r e s \ S u m   o f   D i s c o u n t < / K e y > < / D i a g r a m O b j e c t K e y > < D i a g r a m O b j e c t K e y > < K e y > M e a s u r e s \ S u m   o f   D i s c o u n t \ T a g I n f o \ F o r m u l a < / K e y > < / D i a g r a m O b j e c t K e y > < D i a g r a m O b j e c t K e y > < K e y > M e a s u r e s \ S u m   o f   D i s c o u n t \ T a g I n f o \ V a l u e < / K e y > < / D i a g r a m O b j e c t K e y > < D i a g r a m O b j e c t K e y > < K e y > M e a s u r e s \ A v e r a g e   o f   D i s c o u n t < / K e y > < / D i a g r a m O b j e c t K e y > < D i a g r a m O b j e c t K e y > < K e y > M e a s u r e s \ A v e r a g e   o f   D i s c o u n t \ T a g I n f o \ F o r m u l a < / K e y > < / D i a g r a m O b j e c t K e y > < D i a g r a m O b j e c t K e y > < K e y > M e a s u r e s \ A v e r a g e   o f   D i s c o u n t \ T a g I n f o \ V a l u e < / K e y > < / D i a g r a m O b j e c t K e y > < D i a g r a m O b j e c t K e y > < K e y > M e a s u r e s \ A v e r a g e   o f   P r o f i t < / K e y > < / D i a g r a m O b j e c t K e y > < D i a g r a m O b j e c t K e y > < K e y > M e a s u r e s \ A v e r a g e   o f   P r o f i t \ T a g I n f o \ F o r m u l a < / K e y > < / D i a g r a m O b j e c t K e y > < D i a g r a m O b j e c t K e y > < K e y > M e a s u r e s \ A v e r a g e   o f   P r o f i t \ T a g I n f o \ V a l u e < / K e y > < / D i a g r a m O b j e c t K e y > < D i a g r a m O b j e c t K e y > < K e y > M e a s u r e s \ S u m   o f   S h i p p i n g   C o s t   P e r   O r d e r < / K e y > < / D i a g r a m O b j e c t K e y > < D i a g r a m O b j e c t K e y > < K e y > M e a s u r e s \ S u m   o f   S h i p p i n g   C o s t   P e r   O r d e r \ T a g I n f o \ F o r m u l a < / K e y > < / D i a g r a m O b j e c t K e y > < D i a g r a m O b j e c t K e y > < K e y > M e a s u r e s \ S u m   o f   S h i p p i n g   C o s t   P e r   O r d e r \ T a g I n f o \ V a l u e < / K e y > < / D i a g r a m O b j e c t K e y > < D i a g r a m O b j e c t K e y > < K e y > M e a s u r e s \ C o u n t   o f   C a t e g o r y < / K e y > < / D i a g r a m O b j e c t K e y > < D i a g r a m O b j e c t K e y > < K e y > M e a s u r e s \ C o u n t   o f   C a t e g o r y \ T a g I n f o \ F o r m u l a < / K e y > < / D i a g r a m O b j e c t K e y > < D i a g r a m O b j e c t K e y > < K e y > M e a s u r e s \ C o u n t   o f   C a t e g o r y \ T a g I n f o \ V a l u e 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 D e l i v e r y   D u r a t i o n < / K e y > < / D i a g r a m O b j e c t K e y > < D i a g r a m O b j e c t K e y > < K e y > M e a s u r e s \ C o u n t   o f   D e l i v e r y   D u r a t i o n \ T a g I n f o \ F o r m u l a < / K e y > < / D i a g r a m O b j e c t K e y > < D i a g r a m O b j e c t K e y > < K e y > M e a s u r e s \ C o u n t   o f   D e l i v e r y   D u r a t i o n \ T a g I n f o \ V a l u e < / K e y > < / D i a g r a m O b j e c t K e y > < D i a g r a m O b j e c t K e y > < K e y > M e a s u r e s \ A v e r a g e   o f   D e l i v e r y   D u r a t i o n < / K e y > < / D i a g r a m O b j e c t K e y > < D i a g r a m O b j e c t K e y > < K e y > M e a s u r e s \ A v e r a g e   o f   D e l i v e r y   D u r a t i o n \ T a g I n f o \ F o r m u l a < / K e y > < / D i a g r a m O b j e c t K e y > < D i a g r a m O b j e c t K e y > < K e y > M e a s u r e s \ A v e r a g e   o f   D e l i v e r y   D u r a t i o n \ T a g I n f o \ V a l u e < / K e y > < / D i a g r a m O b j e c t K e y > < D i a g r a m O b j e c t K e y > < K e y > M e a s u r e s \ S u m   o f   Q u a n t i t y < / K e y > < / D i a g r a m O b j e c t K e y > < D i a g r a m O b j e c t K e y > < K e y > M e a s u r e s \ S u m   o f   Q u a n t i t y \ T a g I n f o \ F o r m u l a < / K e y > < / D i a g r a m O b j e c t K e y > < D i a g r a m O b j e c t K e y > < K e y > M e a s u r e s \ S u m   o f   Q u a n t i t y \ T a g I n f o \ V a l u e < / K e y > < / D i a g r a m O b j e c t K e y > < D i a g r a m O b j e c t K e y > < K e y > M e a s u r e s \ C o u n t   o f   C i t y < / K e y > < / D i a g r a m O b j e c t K e y > < D i a g r a m O b j e c t K e y > < K e y > M e a s u r e s \ C o u n t   o f   C i t y \ T a g I n f o \ F o r m u l a < / K e y > < / D i a g r a m O b j e c t K e y > < D i a g r a m O b j e c t K e y > < K e y > M e a s u r e s \ C o u n t   o f   C i t y \ T a g I n f o \ V a l u e < / K e y > < / D i a g r a m O b j e c t K e y > < D i a g r a m O b j e c t K e y > < K e y > M e a s u r e s \ D i s t i n c t   C o u n t   o f   C i t y < / K e y > < / D i a g r a m O b j e c t K e y > < D i a g r a m O b j e c t K e y > < K e y > M e a s u r e s \ D i s t i n c t   C o u n t   o f   C i t y \ T a g I n f o \ F o r m u l a < / K e y > < / D i a g r a m O b j e c t K e y > < D i a g r a m O b j e c t K e y > < K e y > M e a s u r e s \ D i s t i n c t   C o u n t   o f   C i t y \ T a g I n f o \ V a l u e < / K e y > < / D i a g r a m O b j e c t K e y > < D i a g r a m O b j e c t K e y > < K e y > M e a s u r e s \ D i s t i n c t   C o u n t   o f   S a l e s < / K e y > < / D i a g r a m O b j e c t K e y > < D i a g r a m O b j e c t K e y > < K e y > M e a s u r e s \ D i s t i n c t   C o u n t   o f   S a l e s \ T a g I n f o \ F o r m u l a < / K e y > < / D i a g r a m O b j e c t K e y > < D i a g r a m O b j e c t K e y > < K e y > M e a s u r e s \ D i s t i n c t   C o u n t   o f   S a l e s \ T a g I n f o \ V a l u e < / K e y > < / D i a g r a m O b j e c t K e y > < D i a g r a m O b j e c t K e y > < K e y > M e a s u r e s \ C o u n t   o f   S t a t e < / K e y > < / D i a g r a m O b j e c t K e y > < D i a g r a m O b j e c t K e y > < K e y > M e a s u r e s \ C o u n t   o f   S t a t e \ T a g I n f o \ F o r m u l a < / K e y > < / D i a g r a m O b j e c t K e y > < D i a g r a m O b j e c t K e y > < K e y > M e a s u r e s \ C o u n t   o f   S t a t e \ T a g I n f o \ V a l u e < / K e y > < / D i a g r a m O b j e c t K e y > < D i a g r a m O b j e c t K e y > < K e y > M e a s u r e s \ C o u n t   o f   D i s c o u n t < / K e y > < / D i a g r a m O b j e c t K e y > < D i a g r a m O b j e c t K e y > < K e y > M e a s u r e s \ C o u n t   o f   D i s c o u n t \ T a g I n f o \ F o r m u l a < / K e y > < / D i a g r a m O b j e c t K e y > < D i a g r a m O b j e c t K e y > < K e y > M e a s u r e s \ C o u n t   o f   D i s c o u n t \ T a g I n f o \ V a l u e 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 M e a s u r e s \ D i s t i n c t   C o u n t   o f   C u s t o m e r   N a m e < / K e y > < / D i a g r a m O b j e c t K e y > < D i a g r a m O b j e c t K e y > < K e y > M e a s u r e s \ D i s t i n c t   C o u n t   o f   C u s t o m e r   N a m e \ T a g I n f o \ F o r m u l a < / K e y > < / D i a g r a m O b j e c t K e y > < D i a g r a m O b j e c t K e y > < K e y > M e a s u r e s \ D i s t i n c t   C o u n t   o f   C u s t o m e r   N a m e \ T a g I n f o \ V a l u e < / K e y > < / D i a g r a m O b j e c t K e y > < D i a g r a m O b j e c t K e y > < K e y > M e a s u r e s \ S u m   o f   D e l i v e r y   D u r a t i o n < / K e y > < / D i a g r a m O b j e c t K e y > < D i a g r a m O b j e c t K e y > < K e y > M e a s u r e s \ S u m   o f   D e l i v e r y   D u r a t i o n \ T a g I n f o \ F o r m u l a < / K e y > < / D i a g r a m O b j e c t K e y > < D i a g r a m O b j e c t K e y > < K e y > M e a s u r e s \ S u m   o f   D e l i v e r y   D u r a t i o n \ T a g I n f o \ V a l u e < / K e y > < / D i a g r a m O b j e c t K e y > < D i a g r a m O b j e c t K e y > < K e y > M e a s u r e s \ A v e r a g e   o f   S h i p p i n g   C o s t   P e r   O r d e r < / K e y > < / D i a g r a m O b j e c t K e y > < D i a g r a m O b j e c t K e y > < K e y > M e a s u r e s \ A v e r a g e   o f   S h i p p i n g   C o s t   P e r   O r d e r \ T a g I n f o \ F o r m u l a < / K e y > < / D i a g r a m O b j e c t K e y > < D i a g r a m O b j e c t K e y > < K e y > M e a s u r e s \ A v e r a g e   o f   S h i p p i n g   C o s t   P e r   O r d e r \ T a g I n f o \ V a l u e < / K e y > < / D i a g r a m O b j e c t K e y > < D i a g r a m O b j e c t K e y > < K e y > M e a s u r e s \ T o t a l   P r o f i t < / K e y > < / D i a g r a m O b j e c t K e y > < D i a g r a m O b j e c t K e y > < K e y > M e a s u r e s \ T o t a l   P r o f i t \ T a g I n f o \ F o r m u l a < / K e y > < / D i a g r a m O b j e c t K e y > < D i a g r a m O b j e c t K e y > < K e y > M e a s u r e s \ T o t a l   P r o f i t \ T a g I n f o \ V a l u e < / K e y > < / D i a g r a m O b j e c t K e y > < D i a g r a m O b j e c t K e y > < K e y > M e a s u r e s \ T o t a l   S a l e s < / K e y > < / D i a g r a m O b j e c t K e y > < D i a g r a m O b j e c t K e y > < K e y > M e a s u r e s \ T o t a l   S a l e s \ T a g I n f o \ F o r m u l a < / K e y > < / D i a g r a m O b j e c t K e y > < D i a g r a m O b j e c t K e y > < K e y > M e a s u r e s \ T o t a l   S a l e s \ T a g I n f o \ V a l u e < / K e y > < / D i a g r a m O b j e c t K e y > < D i a g r a m O b j e c t K e y > < K e y > M e a s u r e s \ C u s t o m e r s   N u m b e r < / K e y > < / D i a g r a m O b j e c t K e y > < D i a g r a m O b j e c t K e y > < K e y > M e a s u r e s \ C u s t o m e r s   N u m b e r \ T a g I n f o \ F o r m u l a < / K e y > < / D i a g r a m O b j e c t K e y > < D i a g r a m O b j e c t K e y > < K e y > M e a s u r e s \ C u s t o m e r s   N u m b e r \ T a g I n f o \ V a l u e < / K e y > < / D i a g r a m O b j e c t K e y > < D i a g r a m O b j e c t K e y > < K e y > M e a s u r e s \ T o t a l   O r d e r s < / K e y > < / D i a g r a m O b j e c t K e y > < D i a g r a m O b j e c t K e y > < K e y > M e a s u r e s \ T o t a l   O r d e r s \ T a g I n f o \ F o r m u l a < / K e y > < / D i a g r a m O b j e c t K e y > < D i a g r a m O b j e c t K e y > < K e y > M e a s u r e s \ T o t a l   O r d e r s \ T a g I n f o \ V a l u e < / K e y > < / D i a g r a m O b j e c t K e y > < D i a g r a m O b j e c t K e y > < K e y > M e a s u r e s \ A v e r a g e   o f   t i m e   d u r a t i o n < / K e y > < / D i a g r a m O b j e c t K e y > < D i a g r a m O b j e c t K e y > < K e y > M e a s u r e s \ A v e r a g e   o f   t i m e   d u r a t i o n \ T a g I n f o \ F o r m u l a < / K e y > < / D i a g r a m O b j e c t K e y > < D i a g r a m O b j e c t K e y > < K e y > M e a s u r e s \ A v e r a g e   o f   t i m e   d u r a t i o n \ T a g I n f o \ V a l u e < / K e y > < / D i a g r a m O b j e c t K e y > < D i a g r a m O b j e c t K e y > < K e y > M e a s u r e s \ S a l e s   f o r   R e t u r n e d   O r d e r s < / K e y > < / D i a g r a m O b j e c t K e y > < D i a g r a m O b j e c t K e y > < K e y > M e a s u r e s \ S a l e s   f o r   R e t u r n e d   O r d e r s \ T a g I n f o \ F o r m u l a < / K e y > < / D i a g r a m O b j e c t K e y > < D i a g r a m O b j e c t K e y > < K e y > M e a s u r e s \ S a l e s   f o r   R e t u r n e d   O r d e r s \ T a g I n f o \ V a l u e < / K e y > < / D i a g r a m O b j e c t K e y > < D i a g r a m O b j e c t K e y > < K e y > M e a s u r e s \ S a l e s   f o r   c o m p l e t e d   o r d e r s < / K e y > < / D i a g r a m O b j e c t K e y > < D i a g r a m O b j e c t K e y > < K e y > M e a s u r e s \ S a l e s   f o r   c o m p l e t e d   o r d e r s \ T a g I n f o \ F o r m u l a < / K e y > < / D i a g r a m O b j e c t K e y > < D i a g r a m O b j e c t K e y > < K e y > M e a s u r e s \ S a l e s   f o r   c o m p l e t e d   o r d e r s \ T a g I n f o \ V a l u e < / K e y > < / D i a g r a m O b j e c t K e y > < D i a g r a m O b j e c t K e y > < K e y > M e a s u r e s \ P r o f i t   f o r   R e t u r n e d   O r d e r s < / K e y > < / D i a g r a m O b j e c t K e y > < D i a g r a m O b j e c t K e y > < K e y > M e a s u r e s \ P r o f i t   f o r   R e t u r n e d   O r d e r s \ T a g I n f o \ F o r m u l a < / K e y > < / D i a g r a m O b j e c t K e y > < D i a g r a m O b j e c t K e y > < K e y > M e a s u r e s \ P r o f i t   f o r   R e t u r n e d   O r d e r s \ T a g I n f o \ V a l u e < / K e y > < / D i a g r a m O b j e c t K e y > < D i a g r a m O b j e c t K e y > < K e y > M e a s u r e s \ P r o f i t   f o r   c o m p l e t e d   o r d e r s < / K e y > < / D i a g r a m O b j e c t K e y > < D i a g r a m O b j e c t K e y > < K e y > M e a s u r e s \ P r o f i t   f o r   c o m p l e t e d   o r d e r s \ T a g I n f o \ F o r m u l a < / K e y > < / D i a g r a m O b j e c t K e y > < D i a g r a m O b j e c t K e y > < K e y > M e a s u r e s \ P r o f i t   f o r   c o m p l e t e d   o r d e r s \ T a g I n f o \ V a l u e < / K e y > < / D i a g r a m O b j e c t K e y > < D i a g r a m O b j e c t K e y > < K e y > M e a s u r e s \ C o m p l e t e d   O r d e r s < / K e y > < / D i a g r a m O b j e c t K e y > < D i a g r a m O b j e c t K e y > < K e y > M e a s u r e s \ C o m p l e t e d   O r d e r s \ T a g I n f o \ F o r m u l a < / K e y > < / D i a g r a m O b j e c t K e y > < D i a g r a m O b j e c t K e y > < K e y > M e a s u r e s \ C o m p l e t e d   O r d e r s \ T a g I n f o \ V a l u e < / K e y > < / D i a g r a m O b j e c t K e y > < D i a g r a m O b j e c t K e y > < K e y > M e a s u r e s \ R e t u r n e d   O r d e r s < / K e y > < / D i a g r a m O b j e c t K e y > < D i a g r a m O b j e c t K e y > < K e y > M e a s u r e s \ R e t u r n e d   O r d e r s \ T a g I n f o \ F o r m u l a < / K e y > < / D i a g r a m O b j e c t K e y > < D i a g r a m O b j e c t K e y > < K e y > M e a s u r e s \ R e t u r n e d   O r d e r s \ T a g I n f o \ V a l u e < / K e y > < / D i a g r a m O b j e c t K e y > < D i a g r a m O b j e c t K e y > < K e y > M e a s u r e s \ D i s c o u n t   v a l u e   f o r   r e t u r n e d   o r d e r s < / K e y > < / D i a g r a m O b j e c t K e y > < D i a g r a m O b j e c t K e y > < K e y > M e a s u r e s \ D i s c o u n t   v a l u e   f o r   r e t u r n e d   o r d e r s \ T a g I n f o \ F o r m u l a < / K e y > < / D i a g r a m O b j e c t K e y > < D i a g r a m O b j e c t K e y > < K e y > M e a s u r e s \ D i s c o u n t   v a l u e   f o r   r e t u r n e d   o r d e r s \ T a g I n f o \ V a l u e < / K e y > < / D i a g r a m O b j e c t K e y > < D i a g r a m O b j e c t K e y > < K e y > M e a s u r e s \ T o t a l   d i s c o u n t   v a l u e < / K e y > < / D i a g r a m O b j e c t K e y > < D i a g r a m O b j e c t K e y > < K e y > M e a s u r e s \ T o t a l   d i s c o u n t   v a l u e \ T a g I n f o \ F o r m u l a < / K e y > < / D i a g r a m O b j e c t K e y > < D i a g r a m O b j e c t K e y > < K e y > M e a s u r e s \ T o t a l   d i s c o u n t   v a l u e \ T a g I n f o \ V a l u e < / K e y > < / D i a g r a m O b j e c t K e y > < D i a g r a m O b j e c t K e y > < K e y > M e a s u r e s \ D i s c o u n t   f o r   c o m p l e t e d   o r d e r s < / K e y > < / D i a g r a m O b j e c t K e y > < D i a g r a m O b j e c t K e y > < K e y > M e a s u r e s \ D i s c o u n t   f o r   c o m p l e t e d   o r d e r s \ T a g I n f o \ F o r m u l a < / K e y > < / D i a g r a m O b j e c t K e y > < D i a g r a m O b j e c t K e y > < K e y > M e a s u r e s \ D i s c o u n t   f o r   c o m p l e t e d   o r d e r s \ T a g I n f o \ V a l u e < / K e y > < / D i a g r a m O b j e c t K e y > < D i a g r a m O b j e c t K e y > < K e y > M e a s u r e s \ N e t   S a l e s < / K e y > < / D i a g r a m O b j e c t K e y > < D i a g r a m O b j e c t K e y > < K e y > M e a s u r e s \ N e t   S a l e s \ T a g I n f o \ F o r m u l a < / K e y > < / D i a g r a m O b j e c t K e y > < D i a g r a m O b j e c t K e y > < K e y > M e a s u r e s \ N e t   S a l e s \ T a g I n f o \ V a l u e < / K e y > < / D i a g r a m O b j e c t K e y > < D i a g r a m O b j e c t K e y > < K e y > M e a s u r e s \ Q u a n t i t y   o f   r e t u r n e d   o r d e r s < / K e y > < / D i a g r a m O b j e c t K e y > < D i a g r a m O b j e c t K e y > < K e y > M e a s u r e s \ Q u a n t i t y   o f   r e t u r n e d   o r d e r s \ T a g I n f o \ F o r m u l a < / K e y > < / D i a g r a m O b j e c t K e y > < D i a g r a m O b j e c t K e y > < K e y > M e a s u r e s \ Q u a n t i t y   o f   r e t u r n e d   o r d e r s \ T a g I n f o \ V a l u e < / K e y > < / D i a g r a m O b j e c t K e y > < D i a g r a m O b j e c t K e y > < K e y > M e a s u r e s \ S o l d   U n i t s   f o r   c o m p l e t e d   o r d e r s < / K e y > < / D i a g r a m O b j e c t K e y > < D i a g r a m O b j e c t K e y > < K e y > M e a s u r e s \ S o l d   U n i t s   f o r   c o m p l e t e d   o r d e r s \ T a g I n f o \ F o r m u l a < / K e y > < / D i a g r a m O b j e c t K e y > < D i a g r a m O b j e c t K e y > < K e y > M e a s u r e s \ S o l d   U n i t s   f o r   c o m p l e t e d   o r d e r s \ T a g I n f o \ V a l u e < / K e y > < / D i a g r a m O b j e c t K e y > < D i a g r a m O b j e c t K e y > < K e y > M e a s u r e s \ C O G S   f o r   u n i t   s o l d < / K e y > < / D i a g r a m O b j e c t K e y > < D i a g r a m O b j e c t K e y > < K e y > M e a s u r e s \ C O G S   f o r   u n i t   s o l d \ T a g I n f o \ F o r m u l a < / K e y > < / D i a g r a m O b j e c t K e y > < D i a g r a m O b j e c t K e y > < K e y > M e a s u r e s \ C O G S   f o r   u n i t   s o l d \ T a g I n f o \ V a l u e < / K e y > < / D i a g r a m O b j e c t K e y > < D i a g r a m O b j e c t K e y > < K e y > M e a s u r e s \ M e a s u r e < / K e y > < / D i a g r a m O b j e c t K e y > < D i a g r a m O b j e c t K e y > < K e y > M e a s u r e s \ M e a s u r e \ T a g I n f o \ F o r m u l a < / K e y > < / D i a g r a m O b j e c t K e y > < D i a g r a m O b j e c t K e y > < K e y > M e a s u r e s \ M e a s u r e \ T a g I n f o \ V a l u e < / K e y > < / D i a g r a m O b j e c t K e y > < D i a g r a m O b j e c t K e y > < K e y > M e a s u r e s \ M e a s u r e   3 < / K e y > < / D i a g r a m O b j e c t K e y > < D i a g r a m O b j e c t K e y > < K e y > M e a s u r e s \ M e a s u r e   3 \ T a g I n f o \ F o r m u l a < / K e y > < / D i a g r a m O b j e c t K e y > < D i a g r a m O b j e c t K e y > < K e y > M e a s u r e s \ M e a s u r e   3 \ T a g I n f o \ V a l u e < / K e y > < / D i a g r a m O b j e c t K e y > < D i a g r a m O b j e c t K e y > < K e y > M e a s u r e s \ L o s s < / K e y > < / D i a g r a m O b j e c t K e y > < D i a g r a m O b j e c t K e y > < K e y > M e a s u r e s \ L o s s \ T a g I n f o \ F o r m u l a < / K e y > < / D i a g r a m O b j e c t K e y > < D i a g r a m O b j e c t K e y > < K e y > M e a s u r e s \ L o s s \ T a g I n f o \ V a l u e < / K e y > < / D i a g r a m O b j e c t K e y > < D i a g r a m O b j e c t K e y > < K e y > M e a s u r e s \ M e a s u r e   2 < / K e y > < / D i a g r a m O b j e c t K e y > < D i a g r a m O b j e c t K e y > < K e y > M e a s u r e s \ M e a s u r e   2 \ T a g I n f o \ F o r m u l a < / K e y > < / D i a g r a m O b j e c t K e y > < D i a g r a m O b j e c t K e y > < K e y > M e a s u r e s \ M e a s u r e   2 \ T a g I n f o \ V a l u e < / K e y > < / D i a g r a m O b j e c t K e y > < D i a g r a m O b j e c t K e y > < K e y > M e a s u r e s \ M e a s u r e   4 < / K e y > < / D i a g r a m O b j e c t K e y > < D i a g r a m O b j e c t K e y > < K e y > M e a s u r e s \ M e a s u r e   4 \ T a g I n f o \ F o r m u l a < / K e y > < / D i a g r a m O b j e c t K e y > < D i a g r a m O b j e c t K e y > < K e y > M e a s u r e s \ M e a s u r e   4 \ T a g I n f o \ V a l u e < / K e y > < / D i a g r a m O b j e c t K e y > < D i a g r a m O b j e c t K e y > < K e y > M e a s u r e s \ N e t   P r o f i t < / K e y > < / D i a g r a m O b j e c t K e y > < D i a g r a m O b j e c t K e y > < K e y > M e a s u r e s \ N e t   P r o f i t \ T a g I n f o \ F o r m u l a < / K e y > < / D i a g r a m O b j e c t K e y > < D i a g r a m O b j e c t K e y > < K e y > M e a s u r e s \ N e t   P r o f i t \ T a g I n f o \ V a l u e < / K e y > < / D i a g r a m O b j e c t K e y > < D i a g r a m O b j e c t K e y > < K e y > C o l u m n s \ R o w   I D < / K e y > < / D i a g r a m O b j e c t K e y > < D i a g r a m O b j e c t K e y > < K e y > C o l u m n s \ O r d e r   I D < / K e y > < / D i a g r a m O b j e c t K e y > < D i a g r a m O b j e c t K e y > < K e y > C o l u m n s \ O r d e r Y e a r < / K e y > < / D i a g r a m O b j e c t K e y > < D i a g r a m O b j e c t K e y > < K e y > C o l u m n s \ O r d e r   D a t e < / K e y > < / D i a g r a m O b j e c t K e y > < D i a g r a m O b j e c t K e y > < K e y > C o l u m n s \ S h i p   D a t e < / K e y > < / D i a g r a m O b j e c t K e y > < D i a g r a m O b j e c t K e y > < K e y > C o l u m n s \ D e l i v e r y   D u r a t i o n < / 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 C o l u m n s \ D i s c o u n t   V a l u e < / K e y > < / D i a g r a m O b j e c t K e y > < D i a g r a m O b j e c t K e y > < K e y > C o l u m n s \ P r o f i t < / K e y > < / D i a g r a m O b j e c t K e y > < D i a g r a m O b j e c t K e y > < K e y > C o l u m n s \ C O G S < / K e y > < / D i a g r a m O b j e c t K e y > < D i a g r a m O b j e c t K e y > < K e y > C o l u m n s \ S h i p p i n g   C o s t   P e r   O r d e r < / 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 C o l u m n s \ R e t u r n e d < / 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 D i s c o u n t   V a l u e & g t ; - & l t ; M e a s u r e s \ D i s c o u n t   V a l u e & g t ; < / K e y > < / D i a g r a m O b j e c t K e y > < D i a g r a m O b j e c t K e y > < K e y > L i n k s \ & l t ; C o l u m n s \ S u m   o f   D i s c o u n t   V a l u e & g t ; - & l t ; M e a s u r e s \ D i s c o u n t   V a l u e & g t ; \ C O L U M N < / K e y > < / D i a g r a m O b j e c t K e y > < D i a g r a m O b j e c t K e y > < K e y > L i n k s \ & l t ; C o l u m n s \ S u m   o f   D i s c o u n t   V a l u e & g t ; - & l t ; M e a s u r e s \ D i s c o u n t   V a l u e & g t ; \ M E A S U R E < / K e y > < / D i a g r a m O b j e c t K e y > < D i a g r a m O b j e c t K e y > < K e y > L i n k s \ & l t ; C o l u m n s \ A v e r a g e   o f   D i s c o u n t   V a l u e & g t ; - & l t ; M e a s u r e s \ D i s c o u n t   V a l u e & g t ; < / K e y > < / D i a g r a m O b j e c t K e y > < D i a g r a m O b j e c t K e y > < K e y > L i n k s \ & l t ; C o l u m n s \ A v e r a g e   o f   D i s c o u n t   V a l u e & g t ; - & l t ; M e a s u r e s \ D i s c o u n t   V a l u e & g t ; \ C O L U M N < / K e y > < / D i a g r a m O b j e c t K e y > < D i a g r a m O b j e c t K e y > < K e y > L i n k s \ & l t ; C o l u m n s \ A v e r a g e   o f   D i s c o u n t   V a l u e & g t ; - & l t ; M e a s u r e s \ D i s c o u n t   V a l u e & g t ; \ M E A S U R E 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 L i n k s \ & l t ; C o l u m n s \ A v e r a g e   o f   D i s c o u n t & g t ; - & l t ; M e a s u r e s \ D i s c o u n t & g t ; < / K e y > < / D i a g r a m O b j e c t K e y > < D i a g r a m O b j e c t K e y > < K e y > L i n k s \ & l t ; C o l u m n s \ A v e r a g e   o f   D i s c o u n t & g t ; - & l t ; M e a s u r e s \ D i s c o u n t & g t ; \ C O L U M N < / K e y > < / D i a g r a m O b j e c t K e y > < D i a g r a m O b j e c t K e y > < K e y > L i n k s \ & l t ; C o l u m n s \ A v e r a g e   o f   D i s c o u n t & g t ; - & l t ; M e a s u r e s \ D i s c o u n t & g t ; \ M E A S U R E 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 L i n k s \ & l t ; C o l u m n s \ S u m   o f   S h i p p i n g   C o s t   P e r   O r d e r & g t ; - & l t ; M e a s u r e s \ S h i p p i n g   C o s t   P e r   O r d e r & g t ; < / K e y > < / D i a g r a m O b j e c t K e y > < D i a g r a m O b j e c t K e y > < K e y > L i n k s \ & l t ; C o l u m n s \ S u m   o f   S h i p p i n g   C o s t   P e r   O r d e r & g t ; - & l t ; M e a s u r e s \ S h i p p i n g   C o s t   P e r   O r d e r & g t ; \ C O L U M N < / K e y > < / D i a g r a m O b j e c t K e y > < D i a g r a m O b j e c t K e y > < K e y > L i n k s \ & l t ; C o l u m n s \ S u m   o f   S h i p p i n g   C o s t   P e r   O r d e r & g t ; - & l t ; M e a s u r e s \ S h i p p i n g   C o s t   P e r   O r d e r & g t ; \ M E A S U R E 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 D e l i v e r y   D u r a t i o n & g t ; - & l t ; M e a s u r e s \ D e l i v e r y   D u r a t i o n & g t ; < / K e y > < / D i a g r a m O b j e c t K e y > < D i a g r a m O b j e c t K e y > < K e y > L i n k s \ & l t ; C o l u m n s \ C o u n t   o f   D e l i v e r y   D u r a t i o n & g t ; - & l t ; M e a s u r e s \ D e l i v e r y   D u r a t i o n & g t ; \ C O L U M N < / K e y > < / D i a g r a m O b j e c t K e y > < D i a g r a m O b j e c t K e y > < K e y > L i n k s \ & l t ; C o l u m n s \ C o u n t   o f   D e l i v e r y   D u r a t i o n & g t ; - & l t ; M e a s u r e s \ D e l i v e r y   D u r a t i o n & g t ; \ M E A S U R E < / K e y > < / D i a g r a m O b j e c t K e y > < D i a g r a m O b j e c t K e y > < K e y > L i n k s \ & l t ; C o l u m n s \ A v e r a g e   o f   D e l i v e r y   D u r a t i o n & g t ; - & l t ; M e a s u r e s \ D e l i v e r y   D u r a t i o n & g t ; < / K e y > < / D i a g r a m O b j e c t K e y > < D i a g r a m O b j e c t K e y > < K e y > L i n k s \ & l t ; C o l u m n s \ A v e r a g e   o f   D e l i v e r y   D u r a t i o n & g t ; - & l t ; M e a s u r e s \ D e l i v e r y   D u r a t i o n & g t ; \ C O L U M N < / K e y > < / D i a g r a m O b j e c t K e y > < D i a g r a m O b j e c t K e y > < K e y > L i n k s \ & l t ; C o l u m n s \ A v e r a g e   o f   D e l i v e r y   D u r a t i o n & g t ; - & l t ; M e a s u r e s \ D e l i v e r y   D u r a t i o n & g t ; \ M E A S U R E 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 L i n k s \ & l t ; C o l u m n s \ D i s t i n c t   C o u n t   o f   C i t y & g t ; - & l t ; M e a s u r e s \ C i t y & g t ; < / K e y > < / D i a g r a m O b j e c t K e y > < D i a g r a m O b j e c t K e y > < K e y > L i n k s \ & l t ; C o l u m n s \ D i s t i n c t   C o u n t   o f   C i t y & g t ; - & l t ; M e a s u r e s \ C i t y & g t ; \ C O L U M N < / K e y > < / D i a g r a m O b j e c t K e y > < D i a g r a m O b j e c t K e y > < K e y > L i n k s \ & l t ; C o l u m n s \ D i s t i n c t   C o u n t   o f   C i t y & g t ; - & l t ; M e a s u r e s \ C i t y & g t ; \ M E A S U R E < / K e y > < / D i a g r a m O b j e c t K e y > < D i a g r a m O b j e c t K e y > < K e y > L i n k s \ & l t ; C o l u m n s \ D i s t i n c t   C o u n t   o f   S a l e s & g t ; - & l t ; M e a s u r e s \ S a l e s & g t ; < / K e y > < / D i a g r a m O b j e c t K e y > < D i a g r a m O b j e c t K e y > < K e y > L i n k s \ & l t ; C o l u m n s \ D i s t i n c t   C o u n t   o f   S a l e s & g t ; - & l t ; M e a s u r e s \ S a l e s & g t ; \ C O L U M N < / K e y > < / D i a g r a m O b j e c t K e y > < D i a g r a m O b j e c t K e y > < K e y > L i n k s \ & l t ; C o l u m n s \ D i s t i n c t   C o u n t   o f   S a l e s & g t ; - & l t ; M e a s u r e s \ S a l e s & g t ; \ M E A S U R E 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 L i n k s \ & l t ; C o l u m n s \ C o u n t   o f   D i s c o u n t & g t ; - & l t ; M e a s u r e s \ D i s c o u n t & g t ; < / K e y > < / D i a g r a m O b j e c t K e y > < D i a g r a m O b j e c t K e y > < K e y > L i n k s \ & l t ; C o l u m n s \ C o u n t   o f   D i s c o u n t & g t ; - & l t ; M e a s u r e s \ D i s c o u n t & g t ; \ C O L U M N < / K e y > < / D i a g r a m O b j e c t K e y > < D i a g r a m O b j e c t K e y > < K e y > L i n k s \ & l t ; C o l u m n s \ C o u n t   o f   D i s c o u n t & g t ; - & l t ; M e a s u r e s \ D i s c o u n t & g t ; \ M E A S U R E 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 L i n k s \ & l t ; C o l u m n s \ D i s t i n c t   C o u n t   o f   C u s t o m e r   N a m e & g t ; - & l t ; M e a s u r e s \ C u s t o m e r   N a m e & g t ; < / K e y > < / D i a g r a m O b j e c t K e y > < D i a g r a m O b j e c t K e y > < K e y > L i n k s \ & l t ; C o l u m n s \ D i s t i n c t   C o u n t   o f   C u s t o m e r   N a m e & g t ; - & l t ; M e a s u r e s \ C u s t o m e r   N a m e & g t ; \ C O L U M N < / K e y > < / D i a g r a m O b j e c t K e y > < D i a g r a m O b j e c t K e y > < K e y > L i n k s \ & l t ; C o l u m n s \ D i s t i n c t   C o u n t   o f   C u s t o m e r   N a m e & g t ; - & l t ; M e a s u r e s \ C u s t o m e r   N a m e & g t ; \ M E A S U R E < / K e y > < / D i a g r a m O b j e c t K e y > < D i a g r a m O b j e c t K e y > < K e y > L i n k s \ & l t ; C o l u m n s \ S u m   o f   D e l i v e r y   D u r a t i o n & g t ; - & l t ; M e a s u r e s \ D e l i v e r y   D u r a t i o n & g t ; < / K e y > < / D i a g r a m O b j e c t K e y > < D i a g r a m O b j e c t K e y > < K e y > L i n k s \ & l t ; C o l u m n s \ S u m   o f   D e l i v e r y   D u r a t i o n & g t ; - & l t ; M e a s u r e s \ D e l i v e r y   D u r a t i o n & g t ; \ C O L U M N < / K e y > < / D i a g r a m O b j e c t K e y > < D i a g r a m O b j e c t K e y > < K e y > L i n k s \ & l t ; C o l u m n s \ S u m   o f   D e l i v e r y   D u r a t i o n & g t ; - & l t ; M e a s u r e s \ D e l i v e r y   D u r a t i o n & g t ; \ M E A S U R E < / K e y > < / D i a g r a m O b j e c t K e y > < D i a g r a m O b j e c t K e y > < K e y > L i n k s \ & l t ; C o l u m n s \ A v e r a g e   o f   S h i p p i n g   C o s t   P e r   O r d e r & g t ; - & l t ; M e a s u r e s \ S h i p p i n g   C o s t   P e r   O r d e r & g t ; < / K e y > < / D i a g r a m O b j e c t K e y > < D i a g r a m O b j e c t K e y > < K e y > L i n k s \ & l t ; C o l u m n s \ A v e r a g e   o f   S h i p p i n g   C o s t   P e r   O r d e r & g t ; - & l t ; M e a s u r e s \ S h i p p i n g   C o s t   P e r   O r d e r & g t ; \ C O L U M N < / K e y > < / D i a g r a m O b j e c t K e y > < D i a g r a m O b j e c t K e y > < K e y > L i n k s \ & l t ; C o l u m n s \ A v e r a g e   o f   S h i p p i n g   C o s t   P e r   O r d e r & g t ; - & l t ; M e a s u r e s \ S h i p p i n g   C o s t   P e r 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 1 6 < / F o c u s C o l u m n > < F o c u s R o w > 6 < / F o c u s R o w > < S e l e c t i o n E n d C o l u m n > 1 6 < / S e l e c t i o n E n d C o l u m n > < S e l e c t i o n E n d R o w > 6 < / S e l e c t i o n E n d R o w > < S e l e c t i o n S t a r t C o l u m n > 1 6 < / S e l e c t i o n S t a r t C o l u m n > < S e l e c t i o n S t a r t R o w > 6 < / S e l e c t i o n S t a r t R o w > < T e x t s > < M e a s u r e G r i d T e x t > < L a y e d O u t > t r u e < / L a y e d O u t > < / M e a s u r e G r i d T e x t > < M e a s u r e G r i d T e x t > < C o l u m n > 1 2 < / C o l u m n > < L a y e d O u t > t r u e < / L a y e d O u t > < R o w > 5 < / R o w > < / M e a s u r e G r i d T e x t > < M e a s u r e G r i d T e x t > < C o l u m n > 1 5 < / C o l u m n > < L a y e d O u t > t r u e < / L a y e d O u t > < R o w > 4 < / R o w > < / M e a s u r e G r i d T e x t > < M e a s u r e G r i d T e x t > < C o l u m n > 1 5 < / C o l u m n > < L a y e d O u t > t r u e < / L a y e d O u t > < R o w > 3 < / R o w > < / M e a s u r e G r i d T e x t > < M e a s u r e G r i d T e x t > < C o l u m n > 1 5 < / C o l u m n > < 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 C u s t o m e r   I D < / K e y > < / a : K e y > < a : V a l u e   i : t y p e = " M e a s u r e G r i d N o d e V i e w S t a t e " > < C o l u m n > 5 < / 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 D i s c o u n t   V a l u e < / K e y > < / a : K e y > < a : V a l u e   i : t y p e = " M e a s u r e G r i d N o d e V i e w S t a t e " > < C o l u m n > 2 0 < / C o l u m n > < L a y e d O u t > t r u e < / L a y e d O u t > < W a s U I I n v i s i b l e > t r u e < / W a s U I I n v i s i b l e > < / a : V a l u e > < / a : K e y V a l u e O f D i a g r a m O b j e c t K e y a n y T y p e z b w N T n L X > < a : K e y V a l u e O f D i a g r a m O b j e c t K e y a n y T y p e z b w N T n L X > < a : K e y > < K e y > M e a s u r e s \ S u m   o f   D i s c o u n t   V a l u e \ T a g I n f o \ F o r m u l a < / K e y > < / a : K e y > < a : V a l u e   i : t y p e = " M e a s u r e G r i d V i e w S t a t e I D i a g r a m T a g A d d i t i o n a l I n f o " / > < / a : K e y V a l u e O f D i a g r a m O b j e c t K e y a n y T y p e z b w N T n L X > < a : K e y V a l u e O f D i a g r a m O b j e c t K e y a n y T y p e z b w N T n L X > < a : K e y > < K e y > M e a s u r e s \ S u m   o f   D i s c o u n t   V a l u e \ T a g I n f o \ V a l u e < / K e y > < / a : K e y > < a : V a l u e   i : t y p e = " M e a s u r e G r i d V i e w S t a t e I D i a g r a m T a g A d d i t i o n a l I n f o " / > < / a : K e y V a l u e O f D i a g r a m O b j e c t K e y a n y T y p e z b w N T n L X > < a : K e y V a l u e O f D i a g r a m O b j e c t K e y a n y T y p e z b w N T n L X > < a : K e y > < K e y > M e a s u r e s \ A v e r a g e   o f   D i s c o u n t   V a l u e < / K e y > < / a : K e y > < a : V a l u e   i : t y p e = " M e a s u r e G r i d N o d e V i e w S t a t e " > < C o l u m n > 2 0 < / C o l u m n > < L a y e d O u t > t r u e < / L a y e d O u t > < R o w > 1 < / R o w > < W a s U I I n v i s i b l e > t r u e < / W a s U I I n v i s i b l e > < / a : V a l u e > < / a : K e y V a l u e O f D i a g r a m O b j e c t K e y a n y T y p e z b w N T n L X > < a : K e y V a l u e O f D i a g r a m O b j e c t K e y a n y T y p e z b w N T n L X > < a : K e y > < K e y > M e a s u r e s \ A v e r a g e   o f   D i s c o u n t   V a l u e \ T a g I n f o \ F o r m u l a < / K e y > < / a : K e y > < a : V a l u e   i : t y p e = " M e a s u r e G r i d V i e w S t a t e I D i a g r a m T a g A d d i t i o n a l I n f o " / > < / a : K e y V a l u e O f D i a g r a m O b j e c t K e y a n y T y p e z b w N T n L X > < a : K e y V a l u e O f D i a g r a m O b j e c t K e y a n y T y p e z b w N T n L X > < a : K e y > < K e y > M e a s u r e s \ A v e r a g e   o f   D i s c o u n t   V a l u e \ T a g I n f o \ V a l u e 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 S h i p   M o d e < / K e y > < / a : K e y > < a : V a l u e   i : t y p e = " M e a s u r e G r i d N o d e V i e w S t a t e " > < C o l u m n > 4 < / 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 M e a s u r e s \ D i s t i n c t   C o u n t   o f   O r d e r   I D < / K e y > < / a : K e y > < a : V a l u e   i : t y p e = " M e a s u r e G r i d N o d e V i e w S t a t e " > < C o l u m n > 1 < / C o l u m n > < L a y e d O u t > t r u e < / L a y e d O u t > < 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 M e a s u r e s \ S u m   o f   D i s c o u n t < / K e y > < / a : K e y > < a : V a l u e   i : t y p e = " M e a s u r e G r i d N o d e V i e w S t a t e " > < C o l u m n > 1 9 < / 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 M e a s u r e s \ A v e r a g e   o f   D i s c o u n t < / K e y > < / a : K e y > < a : V a l u e   i : t y p e = " M e a s u r e G r i d N o d e V i e w S t a t e " > < C o l u m n > 1 9 < / C o l u m n > < L a y e d O u t > t r u e < / L a y e d O u t > < R o w > 1 < / R o w > < W a s U I I n v i s i b l e > t r u e < / W a s U I I n v i s i b l e > < / 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 M e a s u r e s \ A v e r a g e   o f   P r o f i t < / K e y > < / a : K e y > < a : V a l u e   i : t y p e = " M e a s u r e G r i d N o d e V i e w S t a t e " > < C o l u m n > 2 1 < / C o l u m n > < L a y e d O u t > t r u e < / L a y e d O u t > < 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 M e a s u r e s \ S u m   o f   S h i p p i n g   C o s t   P e r   O r d e r < / K e y > < / a : K e y > < a : V a l u e   i : t y p e = " M e a s u r e G r i d N o d e V i e w S t a t e " > < C o l u m n > 2 2 < / C o l u m n > < L a y e d O u t > t r u e < / L a y e d O u t > < W a s U I I n v i s i b l e > t r u e < / W a s U I I n v i s i b l e > < / a : V a l u e > < / a : K e y V a l u e O f D i a g r a m O b j e c t K e y a n y T y p e z b w N T n L X > < a : K e y V a l u e O f D i a g r a m O b j e c t K e y a n y T y p e z b w N T n L X > < a : K e y > < K e y > M e a s u r e s \ S u m   o f   S h i p p i n g   C o s t   P e r   O r d e r \ T a g I n f o \ F o r m u l a < / K e y > < / a : K e y > < a : V a l u e   i : t y p e = " M e a s u r e G r i d V i e w S t a t e I D i a g r a m T a g A d d i t i o n a l I n f o " / > < / a : K e y V a l u e O f D i a g r a m O b j e c t K e y a n y T y p e z b w N T n L X > < a : K e y V a l u e O f D i a g r a m O b j e c t K e y a n y T y p e z b w N T n L X > < a : K e y > < K e y > M e a s u r e s \ S u m   o f   S h i p p i n g   C o s t   P e r   O r d e r \ T a g I n f o \ V a l u e < / K e y > < / a : K e y > < a : V a l u e   i : t y p e = " M e a s u r e G r i d V i e w S t a t e I D i a g r a m T a g A d d i t i o n a l I n f o " / > < / a : K e y V a l u e O f D i a g r a m O b j e c t K e y a n y T y p e z b w N T n L X > < a : K e y V a l u e O f D i a g r a m O b j e c t K e y a n y T y p e z b w N T n L X > < a : K e y > < K e y > M e a s u r e s \ C o u n t   o f   C a t e g o r y < / K e y > < / a : K e y > < a : V a l u e   i : t y p e = " M e a s u r e G r i d N o d e V i e w S t a t e " > < C o l u m n > 1 4 < / 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 M e a s u r e s \ D i s t i n c t   C o u n t   o f   C u s t o m e r   I D < / K e y > < / a : K e y > < a : V a l u e   i : t y p e = " M e a s u r e G r i d N o d e V i e w S t a t e " > < C o l u m n > 5 < / C o l u m n > < L a y e d O u t > t r u e < / L a y e d O u t > < 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 D e l i v e r y   D u r a t i o n < / K e y > < / a : K e y > < a : V a l u e   i : t y p e = " M e a s u r e G r i d N o d e V i e w S t a t e " > < C o l u m n > 2 3 < / C o l u m n > < L a y e d O u t > t r u e < / L a y e d O u t > < W a s U I I n v i s i b l e > t r u e < / W a s U I I n v i s i b l e > < / a : V a l u e > < / a : K e y V a l u e O f D i a g r a m O b j e c t K e y a n y T y p e z b w N T n L X > < a : K e y V a l u e O f D i a g r a m O b j e c t K e y a n y T y p e z b w N T n L X > < a : K e y > < K e y > M e a s u r e s \ C o u n t   o f   D e l i v e r y   D u r a t i o n \ T a g I n f o \ F o r m u l a < / K e y > < / a : K e y > < a : V a l u e   i : t y p e = " M e a s u r e G r i d V i e w S t a t e I D i a g r a m T a g A d d i t i o n a l I n f o " / > < / a : K e y V a l u e O f D i a g r a m O b j e c t K e y a n y T y p e z b w N T n L X > < a : K e y V a l u e O f D i a g r a m O b j e c t K e y a n y T y p e z b w N T n L X > < a : K e y > < K e y > M e a s u r e s \ C o u n t   o f   D e l i v e r y   D u r a t i o n \ T a g I n f o \ V a l u e < / K e y > < / a : K e y > < a : V a l u e   i : t y p e = " M e a s u r e G r i d V i e w S t a t e I D i a g r a m T a g A d d i t i o n a l I n f o " / > < / a : K e y V a l u e O f D i a g r a m O b j e c t K e y a n y T y p e z b w N T n L X > < a : K e y V a l u e O f D i a g r a m O b j e c t K e y a n y T y p e z b w N T n L X > < a : K e y > < K e y > M e a s u r e s \ A v e r a g e   o f   D e l i v e r y   D u r a t i o n < / K e y > < / a : K e y > < a : V a l u e   i : t y p e = " M e a s u r e G r i d N o d e V i e w S t a t e " > < C o l u m n > 2 3 < / C o l u m n > < L a y e d O u t > t r u e < / L a y e d O u t > < R o w > 1 < / R o w > < W a s U I I n v i s i b l e > t r u e < / W a s U I I n v i s i b l e > < / a : V a l u e > < / a : K e y V a l u e O f D i a g r a m O b j e c t K e y a n y T y p e z b w N T n L X > < a : K e y V a l u e O f D i a g r a m O b j e c t K e y a n y T y p e z b w N T n L X > < a : K e y > < K e y > M e a s u r e s \ A v e r a g e   o f   D e l i v e r y   D u r a t i o n \ T a g I n f o \ F o r m u l a < / K e y > < / a : K e y > < a : V a l u e   i : t y p e = " M e a s u r e G r i d V i e w S t a t e I D i a g r a m T a g A d d i t i o n a l I n f o " / > < / a : K e y V a l u e O f D i a g r a m O b j e c t K e y a n y T y p e z b w N T n L X > < a : K e y V a l u e O f D i a g r a m O b j e c t K e y a n y T y p e z b w N T n L X > < a : K e y > < K e y > M e a s u r e s \ A v e r a g e   o f   D e l i v e r y   D u r a t i o n \ T a g I n f o \ V a l u e < / K e y > < / a : K e y > < a : V a l u e   i : t y p e = " M e a s u r e G r i d V i e w S t a t e I D i a g r a m T a g A d d i t i o n a l I n f o " / > < / a : K e y V a l u e O f D i a g r a m O b j e c t K e y a n y T y p e z b w N T n L X > < a : K e y V a l u e O f D i a g r a m O b j e c t K e y a n y T y p e z b w N T n L X > < a : K e y > < K e y > M e a s u r e s \ S u m   o f   Q u a n t i t y < / K e y > < / a : K e y > < a : V a l u e   i : t y p e = " M e a s u r e G r i d N o d e V i e w S t a t e " > < C o l u m n > 1 8 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 C i t y < / K e y > < / a : K e y > < a : V a l u e   i : t y p e = " M e a s u r e G r i d N o d e V i e w S t a t e " > < C o l u m n > 9 < / 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 M e a s u r e s \ D i s t i n c t   C o u n t   o f   C i t y < / K e y > < / a : K e y > < a : V a l u e   i : t y p e = " M e a s u r e G r i d N o d e V i e w S t a t e " > < C o l u m n > 9 < / C o l u m n > < L a y e d O u t > t r u e < / L a y e d O u t > < R o w > 1 < / R o w > < W a s U I I n v i s i b l e > t r u e < / W a s U I I n v i s i b l e > < / a : V a l u e > < / a : K e y V a l u e O f D i a g r a m O b j e c t K e y a n y T y p e z b w N T n L X > < a : K e y V a l u e O f D i a g r a m O b j e c t K e y a n y T y p e z b w N T n L X > < a : K e y > < K e y > M e a s u r e s \ D i s t i n c t   C o u n t   o f   C i t y \ T a g I n f o \ F o r m u l a < / K e y > < / a : K e y > < a : V a l u e   i : t y p e = " M e a s u r e G r i d V i e w S t a t e I D i a g r a m T a g A d d i t i o n a l I n f o " / > < / a : K e y V a l u e O f D i a g r a m O b j e c t K e y a n y T y p e z b w N T n L X > < a : K e y V a l u e O f D i a g r a m O b j e c t K e y a n y T y p e z b w N T n L X > < a : K e y > < K e y > M e a s u r e s \ D i s t i n c t   C o u n t   o f   C i t y \ T a g I n f o \ V a l u e < / K e y > < / a : K e y > < a : V a l u e   i : t y p e = " M e a s u r e G r i d V i e w S t a t e I D i a g r a m T a g A d d i t i o n a l I n f o " / > < / a : K e y V a l u e O f D i a g r a m O b j e c t K e y a n y T y p e z b w N T n L X > < a : K e y V a l u e O f D i a g r a m O b j e c t K e y a n y T y p e z b w N T n L X > < a : K e y > < K e y > M e a s u r e s \ D i s t i n c t   C o u n t   o f   S a l e s < / K e y > < / a : K e y > < a : V a l u e   i : t y p e = " M e a s u r e G r i d N o d e V i e w S t a t e " > < C o l u m n > 1 7 < / C o l u m n > < L a y e d O u t > t r u e < / L a y e d O u t > < W a s U I I n v i s i b l e > t r u e < / W a s U I I n v i s i b l e > < / a : V a l u e > < / a : K e y V a l u e O f D i a g r a m O b j e c t K e y a n y T y p e z b w N T n L X > < a : K e y V a l u e O f D i a g r a m O b j e c t K e y a n y T y p e z b w N T n L X > < a : K e y > < K e y > M e a s u r e s \ D i s t i n c t   C o u n t   o f   S a l e s \ T a g I n f o \ F o r m u l a < / K e y > < / a : K e y > < a : V a l u e   i : t y p e = " M e a s u r e G r i d V i e w S t a t e I D i a g r a m T a g A d d i t i o n a l I n f o " / > < / a : K e y V a l u e O f D i a g r a m O b j e c t K e y a n y T y p e z b w N T n L X > < a : K e y V a l u e O f D i a g r a m O b j e c t K e y a n y T y p e z b w N T n L X > < a : K e y > < K e y > M e a s u r e s \ D i s t i n c t   C o u n t   o f   S a l e s \ T a g I n f o \ V a l u e < / K e y > < / a : K e y > < a : V a l u e   i : t y p e = " M e a s u r e G r i d V i e w S t a t e I D i a g r a m T a g A d d i t i o n a l I n f o " / > < / a : K e y V a l u e O f D i a g r a m O b j e c t K e y a n y T y p e z b w N T n L X > < a : K e y V a l u e O f D i a g r a m O b j e c t K e y a n y T y p e z b w N T n L X > < a : K e y > < K e y > M e a s u r e s \ C o u n t   o f   S t a t e < / K e y > < / a : K e y > < a : V a l u e   i : t y p e = " M e a s u r e G r i d N o d e V i e w S t a t e " > < C o l u m n > 1 0 < / 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 M e a s u r e s \ C o u n t   o f   D i s c o u n t < / K e y > < / a : K e y > < a : V a l u e   i : t y p e = " M e a s u r e G r i d N o d e V i e w S t a t e " > < C o l u m n > 1 9 < / C o l u m n > < L a y e d O u t > t r u e < / L a y e d O u t > < W a s U I I n v i s i b l e > t r u e < / W a s U I I n v i s i b l e > < / a : V a l u e > < / a : K e y V a l u e O f D i a g r a m O b j e c t K e y a n y T y p e z b w N T n L X > < a : K e y V a l u e O f D i a g r a m O b j e c t K e y a n y T y p e z b w N T n L X > < a : K e y > < K e y > M e a s u r e s \ C o u n t   o f   D i s c o u n t \ T a g I n f o \ F o r m u l a < / K e y > < / a : K e y > < a : V a l u e   i : t y p e = " M e a s u r e G r i d V i e w S t a t e I D i a g r a m T a g A d d i t i o n a l I n f o " / > < / a : K e y V a l u e O f D i a g r a m O b j e c t K e y a n y T y p e z b w N T n L X > < a : K e y V a l u e O f D i a g r a m O b j e c t K e y a n y T y p e z b w N T n L X > < a : K e y > < K e y > M e a s u r e s \ C o u n t   o f   D i s c o u n t \ T a g I n f o \ V a l u e < / K e y > < / a : K e y > < a : V a l u e   i : t y p e = " M e a s u r e G r i d V i e w S t a t e I D i a g r a m T a g A d d i t i o n a l I n f o " / > < / a : K e y V a l u e O f D i a g r a m O b j e c t K e y a n y T y p e z b w N T n L X > < a : K e y V a l u e O f D i a g r a m O b j e c t K e y a n y T y p e z b w N T n L X > < a : K e y > < K e y > M e a s u r e s \ C o u n t   o f   C u s t o m e r   N a m e < / K e y > < / a : K e y > < a : V a l u e   i : t y p e = " M e a s u r e G r i d N o d e V i e w S t a t e " > < C o l u m n > 6 < / 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 M e a s u r e s \ D i s t i n c t   C o u n t   o f   C u s t o m e r   N a m e < / K e y > < / a : K e y > < a : V a l u e   i : t y p e = " M e a s u r e G r i d N o d e V i e w S t a t e " > < C o l u m n > 6 < / C o l u m n > < L a y e d O u t > t r u e < / L a y e d O u t > < W a s U I I n v i s i b l e > t r u e < / W a s U I I n v i s i b l e > < / a : V a l u e > < / a : K e y V a l u e O f D i a g r a m O b j e c t K e y a n y T y p e z b w N T n L X > < a : K e y V a l u e O f D i a g r a m O b j e c t K e y a n y T y p e z b w N T n L X > < a : K e y > < K e y > M e a s u r e s \ D i s t i n c t   C o u n t   o f   C u s t o m e r   N a m e \ T a g I n f o \ F o r m u l a < / K e y > < / a : K e y > < a : V a l u e   i : t y p e = " M e a s u r e G r i d V i e w S t a t e I D i a g r a m T a g A d d i t i o n a l I n f o " / > < / a : K e y V a l u e O f D i a g r a m O b j e c t K e y a n y T y p e z b w N T n L X > < a : K e y V a l u e O f D i a g r a m O b j e c t K e y a n y T y p e z b w N T n L X > < a : K e y > < K e y > M e a s u r e s \ D i s t i n c t   C o u n t   o f   C u s t o m e r   N a m e \ T a g I n f o \ V a l u e < / K e y > < / a : K e y > < a : V a l u e   i : t y p e = " M e a s u r e G r i d V i e w S t a t e I D i a g r a m T a g A d d i t i o n a l I n f o " / > < / a : K e y V a l u e O f D i a g r a m O b j e c t K e y a n y T y p e z b w N T n L X > < a : K e y V a l u e O f D i a g r a m O b j e c t K e y a n y T y p e z b w N T n L X > < a : K e y > < K e y > M e a s u r e s \ S u m   o f   D e l i v e r y   D u r a t i o n < / K e y > < / a : K e y > < a : V a l u e   i : t y p e = " M e a s u r e G r i d N o d e V i e w S t a t e " > < C o l u m n > 2 3 < / C o l u m n > < L a y e d O u t > t r u e < / L a y e d O u t > < W a s U I I n v i s i b l e > t r u e < / W a s U I I n v i s i b l e > < / a : V a l u e > < / a : K e y V a l u e O f D i a g r a m O b j e c t K e y a n y T y p e z b w N T n L X > < a : K e y V a l u e O f D i a g r a m O b j e c t K e y a n y T y p e z b w N T n L X > < a : K e y > < K e y > M e a s u r e s \ S u m   o f   D e l i v e r y   D u r a t i o n \ T a g I n f o \ F o r m u l a < / K e y > < / a : K e y > < a : V a l u e   i : t y p e = " M e a s u r e G r i d V i e w S t a t e I D i a g r a m T a g A d d i t i o n a l I n f o " / > < / a : K e y V a l u e O f D i a g r a m O b j e c t K e y a n y T y p e z b w N T n L X > < a : K e y V a l u e O f D i a g r a m O b j e c t K e y a n y T y p e z b w N T n L X > < a : K e y > < K e y > M e a s u r e s \ S u m   o f   D e l i v e r y   D u r a t i o n \ T a g I n f o \ V a l u e < / K e y > < / a : K e y > < a : V a l u e   i : t y p e = " M e a s u r e G r i d V i e w S t a t e I D i a g r a m T a g A d d i t i o n a l I n f o " / > < / a : K e y V a l u e O f D i a g r a m O b j e c t K e y a n y T y p e z b w N T n L X > < a : K e y V a l u e O f D i a g r a m O b j e c t K e y a n y T y p e z b w N T n L X > < a : K e y > < K e y > M e a s u r e s \ A v e r a g e   o f   S h i p p i n g   C o s t   P e r   O r d e r < / K e y > < / a : K e y > < a : V a l u e   i : t y p e = " M e a s u r e G r i d N o d e V i e w S t a t e " > < C o l u m n > 2 2 < / C o l u m n > < L a y e d O u t > t r u e < / L a y e d O u t > < W a s U I I n v i s i b l e > t r u e < / W a s U I I n v i s i b l e > < / a : V a l u e > < / a : K e y V a l u e O f D i a g r a m O b j e c t K e y a n y T y p e z b w N T n L X > < a : K e y V a l u e O f D i a g r a m O b j e c t K e y a n y T y p e z b w N T n L X > < a : K e y > < K e y > M e a s u r e s \ A v e r a g e   o f   S h i p p i n g   C o s t   P e r   O r d e r \ T a g I n f o \ F o r m u l a < / K e y > < / a : K e y > < a : V a l u e   i : t y p e = " M e a s u r e G r i d V i e w S t a t e I D i a g r a m T a g A d d i t i o n a l I n f o " / > < / a : K e y V a l u e O f D i a g r a m O b j e c t K e y a n y T y p e z b w N T n L X > < a : K e y V a l u e O f D i a g r a m O b j e c t K e y a n y T y p e z b w N T n L X > < a : K e y > < K e y > M e a s u r e s \ A v e r a g e   o f   S h i p p i n g   C o s t   P e r   O r d e r \ T a g I n f o \ V a l u e < / K e y > < / a : K e y > < a : V a l u e   i : t y p e = " M e a s u r e G r i d V i e w S t a t e I D i a g r a m T a g A d d i t i o n a l I n f o " / > < / a : K e y V a l u e O f D i a g r a m O b j e c t K e y a n y T y p e z b w N T n L X > < a : K e y V a l u e O f D i a g r a m O b j e c t K e y a n y T y p e z b w N T n L X > < a : K e y > < K e y > M e a s u r e s \ T o t a l   P r o f i t < / K e y > < / a : K e y > < a : V a l u e   i : t y p e = " M e a s u r e G r i d N o d e V i e w S t a t e " > < C o l u m n > 1 2 < / C o l u m n > < 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 S a l e s < / K e y > < / a : K e y > < a : V a l u e   i : t y p e = " M e a s u r e G r i d N o d e V i e w S t a t e " > < C o l u m n > 1 2 < / C o l u m n > < L a y e d O u t > t r u e < / L a y e d O u t > < R o w > 2 < / 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 M e a s u r e s \ C u s t o m e r s   N u m b e r < / K e y > < / a : K e y > < a : V a l u e   i : t y p e = " M e a s u r e G r i d N o d e V i e w S t a t e " > < C o l u m n > 1 2 < / C o l u m n > < L a y e d O u t > t r u e < / L a y e d O u t > < R o w > 3 < / R o w > < / a : V a l u e > < / a : K e y V a l u e O f D i a g r a m O b j e c t K e y a n y T y p e z b w N T n L X > < a : K e y V a l u e O f D i a g r a m O b j e c t K e y a n y T y p e z b w N T n L X > < a : K e y > < K e y > M e a s u r e s \ C u s t o m e r s   N u m b e r \ T a g I n f o \ F o r m u l a < / K e y > < / a : K e y > < a : V a l u e   i : t y p e = " M e a s u r e G r i d V i e w S t a t e I D i a g r a m T a g A d d i t i o n a l I n f o " / > < / a : K e y V a l u e O f D i a g r a m O b j e c t K e y a n y T y p e z b w N T n L X > < a : K e y V a l u e O f D i a g r a m O b j e c t K e y a n y T y p e z b w N T n L X > < a : K e y > < K e y > M e a s u r e s \ C u s t o m e r s   N u m b e r \ T a g I n f o \ V a l u e < / K e y > < / a : K e y > < a : V a l u e   i : t y p e = " M e a s u r e G r i d V i e w S t a t e I D i a g r a m T a g A d d i t i o n a l I n f o " / > < / a : K e y V a l u e O f D i a g r a m O b j e c t K e y a n y T y p e z b w N T n L X > < a : K e y V a l u e O f D i a g r a m O b j e c t K e y a n y T y p e z b w N T n L X > < a : K e y > < K e y > M e a s u r e s \ T o t a l   O r d e r s < / K e y > < / a : K e y > < a : V a l u e   i : t y p e = " M e a s u r e G r i d N o d e V i e w S t a t e " > < C o l u m n > 1 2 < / C o l u m n > < 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 o f   t i m e   d u r a t i o n < / K e y > < / a : K e y > < a : V a l u e   i : t y p e = " M e a s u r e G r i d N o d e V i e w S t a t e " > < C o l u m n > 1 3 < / C o l u m n > < L a y e d O u t > t r u e < / L a y e d O u t > < R o w > 3 < / R o w > < / a : V a l u e > < / a : K e y V a l u e O f D i a g r a m O b j e c t K e y a n y T y p e z b w N T n L X > < a : K e y V a l u e O f D i a g r a m O b j e c t K e y a n y T y p e z b w N T n L X > < a : K e y > < K e y > M e a s u r e s \ A v e r a g e   o f   t i m e   d u r a t i o n \ T a g I n f o \ F o r m u l a < / K e y > < / a : K e y > < a : V a l u e   i : t y p e = " M e a s u r e G r i d V i e w S t a t e I D i a g r a m T a g A d d i t i o n a l I n f o " / > < / a : K e y V a l u e O f D i a g r a m O b j e c t K e y a n y T y p e z b w N T n L X > < a : K e y V a l u e O f D i a g r a m O b j e c t K e y a n y T y p e z b w N T n L X > < a : K e y > < K e y > M e a s u r e s \ A v e r a g e   o f   t i m e   d u r a t i o n \ T a g I n f o \ V a l u e < / K e y > < / a : K e y > < a : V a l u e   i : t y p e = " M e a s u r e G r i d V i e w S t a t e I D i a g r a m T a g A d d i t i o n a l I n f o " / > < / a : K e y V a l u e O f D i a g r a m O b j e c t K e y a n y T y p e z b w N T n L X > < a : K e y V a l u e O f D i a g r a m O b j e c t K e y a n y T y p e z b w N T n L X > < a : K e y > < K e y > M e a s u r e s \ S a l e s   f o r   R e t u r n e d   O r d e r s < / K e y > < / a : K e y > < a : V a l u e   i : t y p e = " M e a s u r e G r i d N o d e V i e w S t a t e " > < C o l u m n > 1 3 < / C o l u m n > < L a y e d O u t > t r u e < / L a y e d O u t > < R o w > 4 < / R o w > < / a : V a l u e > < / a : K e y V a l u e O f D i a g r a m O b j e c t K e y a n y T y p e z b w N T n L X > < a : K e y V a l u e O f D i a g r a m O b j e c t K e y a n y T y p e z b w N T n L X > < a : K e y > < K e y > M e a s u r e s \ S a l e s   f o r   R e t u r n e d   O r d e r s \ T a g I n f o \ F o r m u l a < / K e y > < / a : K e y > < a : V a l u e   i : t y p e = " M e a s u r e G r i d V i e w S t a t e I D i a g r a m T a g A d d i t i o n a l I n f o " / > < / a : K e y V a l u e O f D i a g r a m O b j e c t K e y a n y T y p e z b w N T n L X > < a : K e y V a l u e O f D i a g r a m O b j e c t K e y a n y T y p e z b w N T n L X > < a : K e y > < K e y > M e a s u r e s \ S a l e s   f o r   R e t u r n e d   O r d e r s \ T a g I n f o \ V a l u e < / K e y > < / a : K e y > < a : V a l u e   i : t y p e = " M e a s u r e G r i d V i e w S t a t e I D i a g r a m T a g A d d i t i o n a l I n f o " / > < / a : K e y V a l u e O f D i a g r a m O b j e c t K e y a n y T y p e z b w N T n L X > < a : K e y V a l u e O f D i a g r a m O b j e c t K e y a n y T y p e z b w N T n L X > < a : K e y > < K e y > M e a s u r e s \ S a l e s   f o r   c o m p l e t e d   o r d e r s < / K e y > < / a : K e y > < a : V a l u e   i : t y p e = " M e a s u r e G r i d N o d e V i e w S t a t e " > < C o l u m n > 1 3 < / C o l u m n > < L a y e d O u t > t r u e < / L a y e d O u t > < R o w > 5 < / R o w > < / a : V a l u e > < / a : K e y V a l u e O f D i a g r a m O b j e c t K e y a n y T y p e z b w N T n L X > < a : K e y V a l u e O f D i a g r a m O b j e c t K e y a n y T y p e z b w N T n L X > < a : K e y > < K e y > M e a s u r e s \ S a l e s   f o r   c o m p l e t e d   o r d e r s \ T a g I n f o \ F o r m u l a < / K e y > < / a : K e y > < a : V a l u e   i : t y p e = " M e a s u r e G r i d V i e w S t a t e I D i a g r a m T a g A d d i t i o n a l I n f o " / > < / a : K e y V a l u e O f D i a g r a m O b j e c t K e y a n y T y p e z b w N T n L X > < a : K e y V a l u e O f D i a g r a m O b j e c t K e y a n y T y p e z b w N T n L X > < a : K e y > < K e y > M e a s u r e s \ S a l e s   f o r   c o m p l e t e d   o r d e r s \ T a g I n f o \ V a l u e < / K e y > < / a : K e y > < a : V a l u e   i : t y p e = " M e a s u r e G r i d V i e w S t a t e I D i a g r a m T a g A d d i t i o n a l I n f o " / > < / a : K e y V a l u e O f D i a g r a m O b j e c t K e y a n y T y p e z b w N T n L X > < a : K e y V a l u e O f D i a g r a m O b j e c t K e y a n y T y p e z b w N T n L X > < a : K e y > < K e y > M e a s u r e s \ P r o f i t   f o r   R e t u r n e d   O r d e r s < / K e y > < / a : K e y > < a : V a l u e   i : t y p e = " M e a s u r e G r i d N o d e V i e w S t a t e " > < C o l u m n > 1 3 < / C o l u m n > < L a y e d O u t > t r u e < / L a y e d O u t > < R o w > 1 < / R o w > < / a : V a l u e > < / a : K e y V a l u e O f D i a g r a m O b j e c t K e y a n y T y p e z b w N T n L X > < a : K e y V a l u e O f D i a g r a m O b j e c t K e y a n y T y p e z b w N T n L X > < a : K e y > < K e y > M e a s u r e s \ P r o f i t   f o r   R e t u r n e d   O r d e r s \ T a g I n f o \ F o r m u l a < / K e y > < / a : K e y > < a : V a l u e   i : t y p e = " M e a s u r e G r i d V i e w S t a t e I D i a g r a m T a g A d d i t i o n a l I n f o " / > < / a : K e y V a l u e O f D i a g r a m O b j e c t K e y a n y T y p e z b w N T n L X > < a : K e y V a l u e O f D i a g r a m O b j e c t K e y a n y T y p e z b w N T n L X > < a : K e y > < K e y > M e a s u r e s \ P r o f i t   f o r   R e t u r n e d   O r d e r s \ T a g I n f o \ V a l u e < / K e y > < / a : K e y > < a : V a l u e   i : t y p e = " M e a s u r e G r i d V i e w S t a t e I D i a g r a m T a g A d d i t i o n a l I n f o " / > < / a : K e y V a l u e O f D i a g r a m O b j e c t K e y a n y T y p e z b w N T n L X > < a : K e y V a l u e O f D i a g r a m O b j e c t K e y a n y T y p e z b w N T n L X > < a : K e y > < K e y > M e a s u r e s \ P r o f i t   f o r   c o m p l e t e d   o r d e r s < / K e y > < / a : K e y > < a : V a l u e   i : t y p e = " M e a s u r e G r i d N o d e V i e w S t a t e " > < C o l u m n > 1 3 < / C o l u m n > < L a y e d O u t > t r u e < / L a y e d O u t > < R o w > 2 < / R o w > < / a : V a l u e > < / a : K e y V a l u e O f D i a g r a m O b j e c t K e y a n y T y p e z b w N T n L X > < a : K e y V a l u e O f D i a g r a m O b j e c t K e y a n y T y p e z b w N T n L X > < a : K e y > < K e y > M e a s u r e s \ P r o f i t   f o r   c o m p l e t e d   o r d e r s \ T a g I n f o \ F o r m u l a < / K e y > < / a : K e y > < a : V a l u e   i : t y p e = " M e a s u r e G r i d V i e w S t a t e I D i a g r a m T a g A d d i t i o n a l I n f o " / > < / a : K e y V a l u e O f D i a g r a m O b j e c t K e y a n y T y p e z b w N T n L X > < a : K e y V a l u e O f D i a g r a m O b j e c t K e y a n y T y p e z b w N T n L X > < a : K e y > < K e y > M e a s u r e s \ P r o f i t   f o r   c o m p l e t e d   o r d e r s \ T a g I n f o \ V a l u e < / K e y > < / a : K e y > < a : V a l u e   i : t y p e = " M e a s u r e G r i d V i e w S t a t e I D i a g r a m T a g A d d i t i o n a l I n f o " / > < / a : K e y V a l u e O f D i a g r a m O b j e c t K e y a n y T y p e z b w N T n L X > < a : K e y V a l u e O f D i a g r a m O b j e c t K e y a n y T y p e z b w N T n L X > < a : K e y > < K e y > M e a s u r e s \ C o m p l e t e d   O r d e r s < / K e y > < / a : K e y > < a : V a l u e   i : t y p e = " M e a s u r e G r i d N o d e V i e w S t a t e " > < C o l u m n > 1 1 < / C o l u m n > < L a y e d O u t > t r u e < / L a y e d O u t > < R o w > 1 < / R o w > < / a : V a l u e > < / a : K e y V a l u e O f D i a g r a m O b j e c t K e y a n y T y p e z b w N T n L X > < a : K e y V a l u e O f D i a g r a m O b j e c t K e y a n y T y p e z b w N T n L X > < a : K e y > < K e y > M e a s u r e s \ C o m p l e t e d   O r d e r s \ T a g I n f o \ F o r m u l a < / K e y > < / a : K e y > < a : V a l u e   i : t y p e = " M e a s u r e G r i d V i e w S t a t e I D i a g r a m T a g A d d i t i o n a l I n f o " / > < / a : K e y V a l u e O f D i a g r a m O b j e c t K e y a n y T y p e z b w N T n L X > < a : K e y V a l u e O f D i a g r a m O b j e c t K e y a n y T y p e z b w N T n L X > < a : K e y > < K e y > M e a s u r e s \ C o m p l e t e d   O r d e r s \ T a g I n f o \ V a l u e < / K e y > < / a : K e y > < a : V a l u e   i : t y p e = " M e a s u r e G r i d V i e w S t a t e I D i a g r a m T a g A d d i t i o n a l I n f o " / > < / a : K e y V a l u e O f D i a g r a m O b j e c t K e y a n y T y p e z b w N T n L X > < a : K e y V a l u e O f D i a g r a m O b j e c t K e y a n y T y p e z b w N T n L X > < a : K e y > < K e y > M e a s u r e s \ R e t u r n e d   O r d e r s < / K e y > < / a : K e y > < a : V a l u e   i : t y p e = " M e a s u r e G r i d N o d e V i e w S t a t e " > < C o l u m n > 1 1 < / C o l u m n > < L a y e d O u t > t r u e < / L a y e d O u t > < R o w > 2 < / R o w > < / a : V a l u e > < / a : K e y V a l u e O f D i a g r a m O b j e c t K e y a n y T y p e z b w N T n L X > < a : K e y V a l u e O f D i a g r a m O b j e c t K e y a n y T y p e z b w N T n L X > < a : K e y > < K e y > M e a s u r e s \ R e t u r n e d   O r d e r s \ T a g I n f o \ F o r m u l a < / K e y > < / a : K e y > < a : V a l u e   i : t y p e = " M e a s u r e G r i d V i e w S t a t e I D i a g r a m T a g A d d i t i o n a l I n f o " / > < / a : K e y V a l u e O f D i a g r a m O b j e c t K e y a n y T y p e z b w N T n L X > < a : K e y V a l u e O f D i a g r a m O b j e c t K e y a n y T y p e z b w N T n L X > < a : K e y > < K e y > M e a s u r e s \ R e t u r n e d   O r d e r s \ T a g I n f o \ V a l u e < / K e y > < / a : K e y > < a : V a l u e   i : t y p e = " M e a s u r e G r i d V i e w S t a t e I D i a g r a m T a g A d d i t i o n a l I n f o " / > < / a : K e y V a l u e O f D i a g r a m O b j e c t K e y a n y T y p e z b w N T n L X > < a : K e y V a l u e O f D i a g r a m O b j e c t K e y a n y T y p e z b w N T n L X > < a : K e y > < K e y > M e a s u r e s \ D i s c o u n t   v a l u e   f o r   r e t u r n e d   o r d e r s < / K e y > < / a : K e y > < a : V a l u e   i : t y p e = " M e a s u r e G r i d N o d e V i e w S t a t e " > < C o l u m n > 1 4 < / C o l u m n > < L a y e d O u t > t r u e < / L a y e d O u t > < R o w > 1 < / R o w > < / a : V a l u e > < / a : K e y V a l u e O f D i a g r a m O b j e c t K e y a n y T y p e z b w N T n L X > < a : K e y V a l u e O f D i a g r a m O b j e c t K e y a n y T y p e z b w N T n L X > < a : K e y > < K e y > M e a s u r e s \ D i s c o u n t   v a l u e   f o r   r e t u r n e d   o r d e r s \ T a g I n f o \ F o r m u l a < / K e y > < / a : K e y > < a : V a l u e   i : t y p e = " M e a s u r e G r i d V i e w S t a t e I D i a g r a m T a g A d d i t i o n a l I n f o " / > < / a : K e y V a l u e O f D i a g r a m O b j e c t K e y a n y T y p e z b w N T n L X > < a : K e y V a l u e O f D i a g r a m O b j e c t K e y a n y T y p e z b w N T n L X > < a : K e y > < K e y > M e a s u r e s \ D i s c o u n t   v a l u e   f o r   r e t u r n e d   o r d e r s \ T a g I n f o \ V a l u e < / K e y > < / a : K e y > < a : V a l u e   i : t y p e = " M e a s u r e G r i d V i e w S t a t e I D i a g r a m T a g A d d i t i o n a l I n f o " / > < / a : K e y V a l u e O f D i a g r a m O b j e c t K e y a n y T y p e z b w N T n L X > < a : K e y V a l u e O f D i a g r a m O b j e c t K e y a n y T y p e z b w N T n L X > < a : K e y > < K e y > M e a s u r e s \ T o t a l   d i s c o u n t   v a l u e < / K e y > < / a : K e y > < a : V a l u e   i : t y p e = " M e a s u r e G r i d N o d e V i e w S t a t e " > < C o l u m n > 1 4 < / C o l u m n > < L a y e d O u t > t r u e < / L a y e d O u t > < R o w > 2 < / R o w > < / a : V a l u e > < / a : K e y V a l u e O f D i a g r a m O b j e c t K e y a n y T y p e z b w N T n L X > < a : K e y V a l u e O f D i a g r a m O b j e c t K e y a n y T y p e z b w N T n L X > < a : K e y > < K e y > M e a s u r e s \ T o t a l   d i s c o u n t   v a l u e \ T a g I n f o \ F o r m u l a < / K e y > < / a : K e y > < a : V a l u e   i : t y p e = " M e a s u r e G r i d V i e w S t a t e I D i a g r a m T a g A d d i t i o n a l I n f o " / > < / a : K e y V a l u e O f D i a g r a m O b j e c t K e y a n y T y p e z b w N T n L X > < a : K e y V a l u e O f D i a g r a m O b j e c t K e y a n y T y p e z b w N T n L X > < a : K e y > < K e y > M e a s u r e s \ T o t a l   d i s c o u n t   v a l u e \ T a g I n f o \ V a l u e < / K e y > < / a : K e y > < a : V a l u e   i : t y p e = " M e a s u r e G r i d V i e w S t a t e I D i a g r a m T a g A d d i t i o n a l I n f o " / > < / a : K e y V a l u e O f D i a g r a m O b j e c t K e y a n y T y p e z b w N T n L X > < a : K e y V a l u e O f D i a g r a m O b j e c t K e y a n y T y p e z b w N T n L X > < a : K e y > < K e y > M e a s u r e s \ D i s c o u n t   f o r   c o m p l e t e d   o r d e r s < / K e y > < / a : K e y > < a : V a l u e   i : t y p e = " M e a s u r e G r i d N o d e V i e w S t a t e " > < C o l u m n > 1 4 < / C o l u m n > < L a y e d O u t > t r u e < / L a y e d O u t > < R o w > 3 < / R o w > < / a : V a l u e > < / a : K e y V a l u e O f D i a g r a m O b j e c t K e y a n y T y p e z b w N T n L X > < a : K e y V a l u e O f D i a g r a m O b j e c t K e y a n y T y p e z b w N T n L X > < a : K e y > < K e y > M e a s u r e s \ D i s c o u n t   f o r   c o m p l e t e d   o r d e r s \ T a g I n f o \ F o r m u l a < / K e y > < / a : K e y > < a : V a l u e   i : t y p e = " M e a s u r e G r i d V i e w S t a t e I D i a g r a m T a g A d d i t i o n a l I n f o " / > < / a : K e y V a l u e O f D i a g r a m O b j e c t K e y a n y T y p e z b w N T n L X > < a : K e y V a l u e O f D i a g r a m O b j e c t K e y a n y T y p e z b w N T n L X > < a : K e y > < K e y > M e a s u r e s \ D i s c o u n t   f o r   c o m p l e t e d   o r d e r s \ T a g I n f o \ V a l u e < / K e y > < / a : K e y > < a : V a l u e   i : t y p e = " M e a s u r e G r i d V i e w S t a t e I D i a g r a m T a g A d d i t i o n a l I n f o " / > < / a : K e y V a l u e O f D i a g r a m O b j e c t K e y a n y T y p e z b w N T n L X > < a : K e y V a l u e O f D i a g r a m O b j e c t K e y a n y T y p e z b w N T n L X > < a : K e y > < K e y > M e a s u r e s \ N e t   S a l e s < / K e y > < / a : K e y > < a : V a l u e   i : t y p e = " M e a s u r e G r i d N o d e V i e w S t a t e " > < C o l u m n > 1 3 < / C o l u m n > < L a y e d O u t > t r u e < / L a y e d O u t > < R o w > 6 < / R o w > < / a : V a l u e > < / a : K e y V a l u e O f D i a g r a m O b j e c t K e y a n y T y p e z b w N T n L X > < a : K e y V a l u e O f D i a g r a m O b j e c t K e y a n y T y p e z b w N T n L X > < a : K e y > < K e y > M e a s u r e s \ N e t   S a l e s \ T a g I n f o \ F o r m u l a < / K e y > < / a : K e y > < a : V a l u e   i : t y p e = " M e a s u r e G r i d V i e w S t a t e I D i a g r a m T a g A d d i t i o n a l I n f o " / > < / a : K e y V a l u e O f D i a g r a m O b j e c t K e y a n y T y p e z b w N T n L X > < a : K e y V a l u e O f D i a g r a m O b j e c t K e y a n y T y p e z b w N T n L X > < a : K e y > < K e y > M e a s u r e s \ N e t   S a l e s \ T a g I n f o \ V a l u e < / K e y > < / a : K e y > < a : V a l u e   i : t y p e = " M e a s u r e G r i d V i e w S t a t e I D i a g r a m T a g A d d i t i o n a l I n f o " / > < / a : K e y V a l u e O f D i a g r a m O b j e c t K e y a n y T y p e z b w N T n L X > < a : K e y V a l u e O f D i a g r a m O b j e c t K e y a n y T y p e z b w N T n L X > < a : K e y > < K e y > M e a s u r e s \ Q u a n t i t y   o f   r e t u r n e d   o r d e r s < / K e y > < / a : K e y > < a : V a l u e   i : t y p e = " M e a s u r e G r i d N o d e V i e w S t a t e " > < C o l u m n > 1 2 < / C o l u m n > < L a y e d O u t > t r u e < / L a y e d O u t > < R o w > 6 < / R o w > < / a : V a l u e > < / a : K e y V a l u e O f D i a g r a m O b j e c t K e y a n y T y p e z b w N T n L X > < a : K e y V a l u e O f D i a g r a m O b j e c t K e y a n y T y p e z b w N T n L X > < a : K e y > < K e y > M e a s u r e s \ Q u a n t i t y   o f   r e t u r n e d   o r d e r s \ T a g I n f o \ F o r m u l a < / K e y > < / a : K e y > < a : V a l u e   i : t y p e = " M e a s u r e G r i d V i e w S t a t e I D i a g r a m T a g A d d i t i o n a l I n f o " / > < / a : K e y V a l u e O f D i a g r a m O b j e c t K e y a n y T y p e z b w N T n L X > < a : K e y V a l u e O f D i a g r a m O b j e c t K e y a n y T y p e z b w N T n L X > < a : K e y > < K e y > M e a s u r e s \ Q u a n t i t y   o f   r e t u r n e d   o r d e r s \ T a g I n f o \ V a l u e < / K e y > < / a : K e y > < a : V a l u e   i : t y p e = " M e a s u r e G r i d V i e w S t a t e I D i a g r a m T a g A d d i t i o n a l I n f o " / > < / a : K e y V a l u e O f D i a g r a m O b j e c t K e y a n y T y p e z b w N T n L X > < a : K e y V a l u e O f D i a g r a m O b j e c t K e y a n y T y p e z b w N T n L X > < a : K e y > < K e y > M e a s u r e s \ S o l d   U n i t s   f o r   c o m p l e t e d   o r d e r s < / K e y > < / a : K e y > < a : V a l u e   i : t y p e = " M e a s u r e G r i d N o d e V i e w S t a t e " > < C o l u m n > 1 2 < / C o l u m n > < L a y e d O u t > t r u e < / L a y e d O u t > < R o w > 7 < / R o w > < / a : V a l u e > < / a : K e y V a l u e O f D i a g r a m O b j e c t K e y a n y T y p e z b w N T n L X > < a : K e y V a l u e O f D i a g r a m O b j e c t K e y a n y T y p e z b w N T n L X > < a : K e y > < K e y > M e a s u r e s \ S o l d   U n i t s   f o r   c o m p l e t e d   o r d e r s \ T a g I n f o \ F o r m u l a < / K e y > < / a : K e y > < a : V a l u e   i : t y p e = " M e a s u r e G r i d V i e w S t a t e I D i a g r a m T a g A d d i t i o n a l I n f o " / > < / a : K e y V a l u e O f D i a g r a m O b j e c t K e y a n y T y p e z b w N T n L X > < a : K e y V a l u e O f D i a g r a m O b j e c t K e y a n y T y p e z b w N T n L X > < a : K e y > < K e y > M e a s u r e s \ S o l d   U n i t s   f o r   c o m p l e t e d   o r d e r s \ T a g I n f o \ V a l u e < / K e y > < / a : K e y > < a : V a l u e   i : t y p e = " M e a s u r e G r i d V i e w S t a t e I D i a g r a m T a g A d d i t i o n a l I n f o " / > < / a : K e y V a l u e O f D i a g r a m O b j e c t K e y a n y T y p e z b w N T n L X > < a : K e y V a l u e O f D i a g r a m O b j e c t K e y a n y T y p e z b w N T n L X > < a : K e y > < K e y > M e a s u r e s \ C O G S   f o r   u n i t   s o l d < / K e y > < / a : K e y > < a : V a l u e   i : t y p e = " M e a s u r e G r i d N o d e V i e w S t a t e " > < C o l u m n > 1 4 < / C o l u m n > < L a y e d O u t > t r u e < / L a y e d O u t > < R o w > 5 < / R o w > < / a : V a l u e > < / a : K e y V a l u e O f D i a g r a m O b j e c t K e y a n y T y p e z b w N T n L X > < a : K e y V a l u e O f D i a g r a m O b j e c t K e y a n y T y p e z b w N T n L X > < a : K e y > < K e y > M e a s u r e s \ C O G S   f o r   u n i t   s o l d \ T a g I n f o \ F o r m u l a < / K e y > < / a : K e y > < a : V a l u e   i : t y p e = " M e a s u r e G r i d V i e w S t a t e I D i a g r a m T a g A d d i t i o n a l I n f o " / > < / a : K e y V a l u e O f D i a g r a m O b j e c t K e y a n y T y p e z b w N T n L X > < a : K e y V a l u e O f D i a g r a m O b j e c t K e y a n y T y p e z b w N T n L X > < a : K e y > < K e y > M e a s u r e s \ C O G S   f o r   u n i t   s o l d \ T a g I n f o \ V a l u e < / K e y > < / a : K e y > < a : V a l u e   i : t y p e = " M e a s u r e G r i d V i e w S t a t e I D i a g r a m T a g A d d i t i o n a l I n f o " / > < / a : K e y V a l u e O f D i a g r a m O b j e c t K e y a n y T y p e z b w N T n L X > < a : K e y V a l u e O f D i a g r a m O b j e c t K e y a n y T y p e z b w N T n L X > < a : K e y > < K e y > M e a s u r e s \ M e a s u r e < / K e y > < / a : K e y > < a : V a l u e   i : t y p e = " M e a s u r e G r i d N o d e V i e w S t a t e " > < C o l u m n > 1 5 < / C o l u m n > < L a y e d O u t > t r u e < / L a y e d O u t > < R o w > 1 < / R o w > < / a : V a l u e > < / a : K e y V a l u e O f D i a g r a m O b j e c t K e y a n y T y p e z b w N T n L X > < a : K e y V a l u e O f D i a g r a m O b j e c t K e y a n y T y p e z b w N T n L X > < a : K e y > < K e y > M e a s u r e s \ M e a s u r e \ T a g I n f o \ F o r m u l a < / K e y > < / a : K e y > < a : V a l u e   i : t y p e = " M e a s u r e G r i d V i e w S t a t e I D i a g r a m T a g A d d i t i o n a l I n f o " / > < / a : K e y V a l u e O f D i a g r a m O b j e c t K e y a n y T y p e z b w N T n L X > < a : K e y V a l u e O f D i a g r a m O b j e c t K e y a n y T y p e z b w N T n L X > < a : K e y > < K e y > M e a s u r e s \ M e a s u r e \ T a g I n f o \ V a l u e < / K e y > < / a : K e y > < a : V a l u e   i : t y p e = " M e a s u r e G r i d V i e w S t a t e I D i a g r a m T a g A d d i t i o n a l I n f o " / > < / a : K e y V a l u e O f D i a g r a m O b j e c t K e y a n y T y p e z b w N T n L X > < a : K e y V a l u e O f D i a g r a m O b j e c t K e y a n y T y p e z b w N T n L X > < a : K e y > < K e y > M e a s u r e s \ M e a s u r e   3 < / K e y > < / a : K e y > < a : V a l u e   i : t y p e = " M e a s u r e G r i d N o d e V i e w S t a t e " > < C o l u m n > 1 5 < / C o l u m n > < L a y e d O u t > t r u e < / L a y e d O u t > < R o w > 5 < / R o w > < / 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 3 \ T a g I n f o \ V a l u e < / K e y > < / a : K e y > < a : V a l u e   i : t y p e = " M e a s u r e G r i d V i e w S t a t e I D i a g r a m T a g A d d i t i o n a l I n f o " / > < / a : K e y V a l u e O f D i a g r a m O b j e c t K e y a n y T y p e z b w N T n L X > < a : K e y V a l u e O f D i a g r a m O b j e c t K e y a n y T y p e z b w N T n L X > < a : K e y > < K e y > M e a s u r e s \ L o s s < / K e y > < / a : K e y > < a : V a l u e   i : t y p e = " M e a s u r e G r i d N o d e V i e w S t a t e " > < C o l u m n > 1 5 < / C o l u m n > < L a y e d O u t > t r u e < / L a y e d O u t > < R o w > 6 < / R o w > < / a : V a l u e > < / a : K e y V a l u e O f D i a g r a m O b j e c t K e y a n y T y p e z b w N T n L X > < a : K e y V a l u e O f D i a g r a m O b j e c t K e y a n y T y p e z b w N T n L X > < a : K e y > < K e y > M e a s u r e s \ L o s s \ T a g I n f o \ F o r m u l a < / K e y > < / a : K e y > < a : V a l u e   i : t y p e = " M e a s u r e G r i d V i e w S t a t e I D i a g r a m T a g A d d i t i o n a l I n f o " / > < / a : K e y V a l u e O f D i a g r a m O b j e c t K e y a n y T y p e z b w N T n L X > < a : K e y V a l u e O f D i a g r a m O b j e c t K e y a n y T y p e z b w N T n L X > < a : K e y > < K e y > M e a s u r e s \ L o s s \ T a g I n f o \ V a l u e < / K e y > < / a : K e y > < a : V a l u e   i : t y p e = " M e a s u r e G r i d V i e w S t a t e I D i a g r a m T a g A d d i t i o n a l I n f o " / > < / a : K e y V a l u e O f D i a g r a m O b j e c t K e y a n y T y p e z b w N T n L X > < a : K e y V a l u e O f D i a g r a m O b j e c t K e y a n y T y p e z b w N T n L X > < a : K e y > < K e y > M e a s u r e s \ M e a s u r e   2 < / K e y > < / a : K e y > < a : V a l u e   i : t y p e = " M e a s u r e G r i d N o d e V i e w S t a t e " > < C o l u m n > 1 6 < / C o l u m n > < 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 M e a s u r e s \ M e a s u r e   4 < / K e y > < / a : K e y > < a : V a l u e   i : t y p e = " M e a s u r e G r i d N o d e V i e w S t a t e " > < C o l u m n > 1 6 < / C o l u m n > < L a y e d O u t > t r u e < / L a y e d O u t > < R o w > 5 < / R o w > < / a : V a l u e > < / a : K e y V a l u e O f D i a g r a m O b j e c t K e y a n y T y p e z b w N T n L X > < a : K e y V a l u e O f D i a g r a m O b j e c t K e y a n y T y p e z b w N T n L X > < a : K e y > < K e y > M e a s u r e s \ M e a s u r e   4 \ T a g I n f o \ F o r m u l a < / K e y > < / a : K e y > < a : V a l u e   i : t y p e = " M e a s u r e G r i d V i e w S t a t e I D i a g r a m T a g A d d i t i o n a l I n f o " / > < / a : K e y V a l u e O f D i a g r a m O b j e c t K e y a n y T y p e z b w N T n L X > < a : K e y V a l u e O f D i a g r a m O b j e c t K e y a n y T y p e z b w N T n L X > < a : K e y > < K e y > M e a s u r e s \ M e a s u r e   4 \ T a g I n f o \ V a l u e < / K e y > < / a : K e y > < a : V a l u e   i : t y p e = " M e a s u r e G r i d V i e w S t a t e I D i a g r a m T a g A d d i t i o n a l I n f o " / > < / a : K e y V a l u e O f D i a g r a m O b j e c t K e y a n y T y p e z b w N T n L X > < a : K e y V a l u e O f D i a g r a m O b j e c t K e y a n y T y p e z b w N T n L X > < a : K e y > < K e y > M e a s u r e s \ N e t   P r o f i t < / K e y > < / a : K e y > < a : V a l u e   i : t y p e = " M e a s u r e G r i d N o d e V i e w S t a t e " > < C o l u m n > 1 6 < / C o l u m n > < L a y e d O u t > t r u e < / L a y e d O u t > < R o w > 6 < / R o w > < / a : V a l u e > < / a : K e y V a l u e O f D i a g r a m O b j e c t K e y a n y T y p e z b w N T n L X > < a : K e y V a l u e O f D i a g r a m O b j e c t K e y a n y T y p e z b w N T n L X > < a : K e y > < K e y > M e a s u r e s \ N e t   P r o f i t \ T a g I n f o \ F o r m u l a < / K e y > < / a : K e y > < a : V a l u e   i : t y p e = " M e a s u r e G r i d V i e w S t a t e I D i a g r a m T a g A d d i t i o n a l I n f o " / > < / a : K e y V a l u e O f D i a g r a m O b j e c t K e y a n y T y p e z b w N T n L X > < a : K e y V a l u e O f D i a g r a m O b j e c t K e y a n y T y p e z b w N T n L X > < a : K e y > < K e y > M e a s u r e s \ N e t 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 C o l u m n s \ O r d e r Y e a r < / K e y > < / a : K e y > < a : V a l u e   i : t y p e = " M e a s u r e G r i d N o d e V i e w S t a t e " > < C o l u m n > 2 4 < / 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 C o l u m n s \ D e l i v e r y   D u r a t i o n < / K e y > < / a : K e y > < a : V a l u e   i : t y p e = " M e a s u r e G r i d N o d e V i e w S t a t e " > < C o l u m n > 2 3 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 C o l u m n s \ D i s c o u n t   V a l u e 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 C o l u m n s \ C O G S < / K e y > < / a : K e y > < a : V a l u e   i : t y p e = " M e a s u r e G r i d N o d e V i e w S t a t e " > < C o l u m n > 3 0 < / C o l u m n > < L a y e d O u t > t r u e < / L a y e d O u t > < / a : V a l u e > < / a : K e y V a l u e O f D i a g r a m O b j e c t K e y a n y T y p e z b w N T n L X > < a : K e y V a l u e O f D i a g r a m O b j e c t K e y a n y T y p e z b w N T n L X > < a : K e y > < K e y > C o l u m n s \ S h i p p i n g   C o s t   P e r   O r d e r < / K e y > < / a : K e y > < a : V a l u e   i : t y p e = " M e a s u r e G r i d N o d e V i e w S t a t e " > < C o l u m n > 2 2 < / 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 C o l u m n s \ R e t u r n e d < / K e y > < / a : K e y > < a : V a l u e   i : t y p e = " M e a s u r e G r i d N o d e V i e w S t a t e " > < C o l u m n > 2 9 < / C o l u m n > < L a y e d O u t > t r u e < / L a y e d O u t > < / a : V a l u e > < / 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 D i s c o u n t   V a l u e & g t ; - & l t ; M e a s u r e s \ D i s c o u n t   V a l u e & g t ; < / K e y > < / a : K e y > < a : V a l u e   i : t y p e = " M e a s u r e G r i d V i e w S t a t e I D i a g r a m L i n k " / > < / a : K e y V a l u e O f D i a g r a m O b j e c t K e y a n y T y p e z b w N T n L X > < a : K e y V a l u e O f D i a g r a m O b j e c t K e y a n y T y p e z b w N T n L X > < a : K e y > < K e y > L i n k s \ & l t ; C o l u m n s \ S u m   o f   D i s c o u n t   V a l u e & g t ; - & l t ; M e a s u r e s \ D i s c o u n t   V a l u e & g t ; \ C O L U M N < / K e y > < / a : K e y > < a : V a l u e   i : t y p e = " M e a s u r e G r i d V i e w S t a t e I D i a g r a m L i n k E n d p o i n t " / > < / a : K e y V a l u e O f D i a g r a m O b j e c t K e y a n y T y p e z b w N T n L X > < a : K e y V a l u e O f D i a g r a m O b j e c t K e y a n y T y p e z b w N T n L X > < a : K e y > < K e y > L i n k s \ & l t ; C o l u m n s \ S u m   o f   D i s c o u n t   V a l u e & g t ; - & l t ; M e a s u r e s \ D i s c o u n t   V a l u e & g t ; \ M E A S U R E < / K e y > < / a : K e y > < a : V a l u e   i : t y p e = " M e a s u r e G r i d V i e w S t a t e I D i a g r a m L i n k E n d p o i n t " / > < / a : K e y V a l u e O f D i a g r a m O b j e c t K e y a n y T y p e z b w N T n L X > < a : K e y V a l u e O f D i a g r a m O b j e c t K e y a n y T y p e z b w N T n L X > < a : K e y > < K e y > L i n k s \ & l t ; C o l u m n s \ A v e r a g e   o f   D i s c o u n t   V a l u e & g t ; - & l t ; M e a s u r e s \ D i s c o u n t   V a l u e & g t ; < / K e y > < / a : K e y > < a : V a l u e   i : t y p e = " M e a s u r e G r i d V i e w S t a t e I D i a g r a m L i n k " / > < / a : K e y V a l u e O f D i a g r a m O b j e c t K e y a n y T y p e z b w N T n L X > < a : K e y V a l u e O f D i a g r a m O b j e c t K e y a n y T y p e z b w N T n L X > < a : K e y > < K e y > L i n k s \ & l t ; C o l u m n s \ A v e r a g e   o f   D i s c o u n t   V a l u e & g t ; - & l t ; M e a s u r e s \ D i s c o u n t   V a l u e & g t ; \ C O L U M N < / K e y > < / a : K e y > < a : V a l u e   i : t y p e = " M e a s u r e G r i d V i e w S t a t e I D i a g r a m L i n k E n d p o i n t " / > < / a : K e y V a l u e O f D i a g r a m O b j e c t K e y a n y T y p e z b w N T n L X > < a : K e y V a l u e O f D i a g r a m O b j e c t K e y a n y T y p e z b w N T n L X > < a : K e y > < K e y > L i n k s \ & l t ; C o l u m n s \ A v e r a g e   o f   D i s c o u n t   V a l u e & g t ; - & l t ; M e a s u r e s \ D i s c o u n t   V a l u e & g t ; \ M E A S U R E 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 L i n k s \ & l t ; C o l u m n s \ A v e r a g e   o f   D i s c o u n t & g t ; - & l t ; M e a s u r e s \ D i s c o u n t & g t ; < / K e y > < / a : K e y > < a : V a l u e   i : t y p e = " M e a s u r e G r i d V i e w S t a t e I D i a g r a m L i n k " / > < / a : K e y V a l u e O f D i a g r a m O b j e c t K e y a n y T y p e z b w N T n L X > < a : K e y V a l u e O f D i a g r a m O b j e c t K e y a n y T y p e z b w N T n L X > < a : K e y > < K e y > L i n k s \ & l t ; C o l u m n s \ A v e r a g e   o f   D i s c o u n t & g t ; - & l t ; M e a s u r e s \ D i s c o u n t & g t ; \ C O L U M N < / K e y > < / a : K e y > < a : V a l u e   i : t y p e = " M e a s u r e G r i d V i e w S t a t e I D i a g r a m L i n k E n d p o i n t " / > < / a : K e y V a l u e O f D i a g r a m O b j e c t K e y a n y T y p e z b w N T n L X > < a : K e y V a l u e O f D i a g r a m O b j e c t K e y a n y T y p e z b w N T n L X > < a : K e y > < K e y > L i n k s \ & l t ; C o l u m n s \ A v e r a g e   o f   D i s c o u n t & g t ; - & l t ; M e a s u r e s \ D i s c o u n t & g t ; \ M E A S U R E 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 L i n k s \ & l t ; C o l u m n s \ S u m   o f   S h i p p i n g   C o s t   P e r   O r d e r & g t ; - & l t ; M e a s u r e s \ S h i p p i n g   C o s t   P e r   O r d e r & g t ; < / K e y > < / a : K e y > < a : V a l u e   i : t y p e = " M e a s u r e G r i d V i e w S t a t e I D i a g r a m L i n k " / > < / a : K e y V a l u e O f D i a g r a m O b j e c t K e y a n y T y p e z b w N T n L X > < a : K e y V a l u e O f D i a g r a m O b j e c t K e y a n y T y p e z b w N T n L X > < a : K e y > < K e y > L i n k s \ & l t ; C o l u m n s \ S u m   o f   S h i p p i n g   C o s t   P e r   O r d e r & g t ; - & l t ; M e a s u r e s \ S h i p p i n g   C o s t   P e r   O r d e r & g t ; \ C O L U M N < / K e y > < / a : K e y > < a : V a l u e   i : t y p e = " M e a s u r e G r i d V i e w S t a t e I D i a g r a m L i n k E n d p o i n t " / > < / a : K e y V a l u e O f D i a g r a m O b j e c t K e y a n y T y p e z b w N T n L X > < a : K e y V a l u e O f D i a g r a m O b j e c t K e y a n y T y p e z b w N T n L X > < a : K e y > < K e y > L i n k s \ & l t ; C o l u m n s \ S u m   o f   S h i p p i n g   C o s t   P e r   O r d e r & g t ; - & l t ; M e a s u r e s \ S h i p p i n g   C o s t   P e r   O r d e r & g t ; \ M E A S U R E 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 D e l i v e r y   D u r a t i o n & g t ; - & l t ; M e a s u r e s \ D e l i v e r y   D u r a t i o n & g t ; < / K e y > < / a : K e y > < a : V a l u e   i : t y p e = " M e a s u r e G r i d V i e w S t a t e I D i a g r a m L i n k " / > < / a : K e y V a l u e O f D i a g r a m O b j e c t K e y a n y T y p e z b w N T n L X > < a : K e y V a l u e O f D i a g r a m O b j e c t K e y a n y T y p e z b w N T n L X > < a : K e y > < K e y > L i n k s \ & l t ; C o l u m n s \ C o u n t   o f   D e l i v e r y   D u r a t i o n & g t ; - & l t ; M e a s u r e s \ D e l i v e r y   D u r a t i o n & g t ; \ C O L U M N < / K e y > < / a : K e y > < a : V a l u e   i : t y p e = " M e a s u r e G r i d V i e w S t a t e I D i a g r a m L i n k E n d p o i n t " / > < / a : K e y V a l u e O f D i a g r a m O b j e c t K e y a n y T y p e z b w N T n L X > < a : K e y V a l u e O f D i a g r a m O b j e c t K e y a n y T y p e z b w N T n L X > < a : K e y > < K e y > L i n k s \ & l t ; C o l u m n s \ C o u n t   o f   D e l i v e r y   D u r a t i o n & g t ; - & l t ; M e a s u r e s \ D e l i v e r y   D u r a t i o n & g t ; \ M E A S U R E < / K e y > < / a : K e y > < a : V a l u e   i : t y p e = " M e a s u r e G r i d V i e w S t a t e I D i a g r a m L i n k E n d p o i n t " / > < / a : K e y V a l u e O f D i a g r a m O b j e c t K e y a n y T y p e z b w N T n L X > < a : K e y V a l u e O f D i a g r a m O b j e c t K e y a n y T y p e z b w N T n L X > < a : K e y > < K e y > L i n k s \ & l t ; C o l u m n s \ A v e r a g e   o f   D e l i v e r y   D u r a t i o n & g t ; - & l t ; M e a s u r e s \ D e l i v e r y   D u r a t i o n & g t ; < / K e y > < / a : K e y > < a : V a l u e   i : t y p e = " M e a s u r e G r i d V i e w S t a t e I D i a g r a m L i n k " / > < / a : K e y V a l u e O f D i a g r a m O b j e c t K e y a n y T y p e z b w N T n L X > < a : K e y V a l u e O f D i a g r a m O b j e c t K e y a n y T y p e z b w N T n L X > < a : K e y > < K e y > L i n k s \ & l t ; C o l u m n s \ A v e r a g e   o f   D e l i v e r y   D u r a t i o n & g t ; - & l t ; M e a s u r e s \ D e l i v e r y   D u r a t i o n & g t ; \ C O L U M N < / K e y > < / a : K e y > < a : V a l u e   i : t y p e = " M e a s u r e G r i d V i e w S t a t e I D i a g r a m L i n k E n d p o i n t " / > < / a : K e y V a l u e O f D i a g r a m O b j e c t K e y a n y T y p e z b w N T n L X > < a : K e y V a l u e O f D i a g r a m O b j e c t K e y a n y T y p e z b w N T n L X > < a : K e y > < K e y > L i n k s \ & l t ; C o l u m n s \ A v e r a g e   o f   D e l i v e r y   D u r a t i o n & g t ; - & l t ; M e a s u r e s \ D e l i v e r y   D u r a t i o n & g t ; \ M E A S U R E 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 L i n k s \ & l t ; C o l u m n s \ D i s t i n c t   C o u n t   o f   C i t y & g t ; - & l t ; M e a s u r e s \ C i t y & g t ; < / K e y > < / a : K e y > < a : V a l u e   i : t y p e = " M e a s u r e G r i d V i e w S t a t e I D i a g r a m L i n k " / > < / a : K e y V a l u e O f D i a g r a m O b j e c t K e y a n y T y p e z b w N T n L X > < a : K e y V a l u e O f D i a g r a m O b j e c t K e y a n y T y p e z b w N T n L X > < a : K e y > < K e y > L i n k s \ & l t ; C o l u m n s \ D i s t i n c t   C o u n t   o f   C i t y & g t ; - & l t ; M e a s u r e s \ C i t y & g t ; \ C O L U M N < / K e y > < / a : K e y > < a : V a l u e   i : t y p e = " M e a s u r e G r i d V i e w S t a t e I D i a g r a m L i n k E n d p o i n t " / > < / a : K e y V a l u e O f D i a g r a m O b j e c t K e y a n y T y p e z b w N T n L X > < a : K e y V a l u e O f D i a g r a m O b j e c t K e y a n y T y p e z b w N T n L X > < a : K e y > < K e y > L i n k s \ & l t ; C o l u m n s \ D i s t i n c t   C o u n t   o f   C i t y & g t ; - & l t ; M e a s u r e s \ C i t y & g t ; \ M E A S U R E < / K e y > < / a : K e y > < a : V a l u e   i : t y p e = " M e a s u r e G r i d V i e w S t a t e I D i a g r a m L i n k E n d p o i n t " / > < / a : K e y V a l u e O f D i a g r a m O b j e c t K e y a n y T y p e z b w N T n L X > < a : K e y V a l u e O f D i a g r a m O b j e c t K e y a n y T y p e z b w N T n L X > < a : K e y > < K e y > L i n k s \ & l t ; C o l u m n s \ D i s t i n c t   C o u n t   o f   S a l e s & g t ; - & l t ; M e a s u r e s \ S a l e s & g t ; < / K e y > < / a : K e y > < a : V a l u e   i : t y p e = " M e a s u r e G r i d V i e w S t a t e I D i a g r a m L i n k " / > < / a : K e y V a l u e O f D i a g r a m O b j e c t K e y a n y T y p e z b w N T n L X > < a : K e y V a l u e O f D i a g r a m O b j e c t K e y a n y T y p e z b w N T n L X > < a : K e y > < K e y > L i n k s \ & l t ; C o l u m n s \ D i s t i n c t   C o u n t   o f   S a l e s & g t ; - & l t ; M e a s u r e s \ S a l e s & g t ; \ C O L U M N < / K e y > < / a : K e y > < a : V a l u e   i : t y p e = " M e a s u r e G r i d V i e w S t a t e I D i a g r a m L i n k E n d p o i n t " / > < / a : K e y V a l u e O f D i a g r a m O b j e c t K e y a n y T y p e z b w N T n L X > < a : K e y V a l u e O f D i a g r a m O b j e c t K e y a n y T y p e z b w N T n L X > < a : K e y > < K e y > L i n k s \ & l t ; C o l u m n s \ D i s t i n c t   C o u n t   o f   S a l e s & g t ; - & l t ; M e a s u r e s \ S a l e s & g t ; \ M E A S U R E 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 L i n k s \ & l t ; C o l u m n s \ C o u n t   o f   D i s c o u n t & g t ; - & l t ; M e a s u r e s \ D i s c o u n t & g t ; < / K e y > < / a : K e y > < a : V a l u e   i : t y p e = " M e a s u r e G r i d V i e w S t a t e I D i a g r a m L i n k " / > < / a : K e y V a l u e O f D i a g r a m O b j e c t K e y a n y T y p e z b w N T n L X > < a : K e y V a l u e O f D i a g r a m O b j e c t K e y a n y T y p e z b w N T n L X > < a : K e y > < K e y > L i n k s \ & l t ; C o l u m n s \ C o u n t   o f   D i s c o u n t & g t ; - & l t ; M e a s u r e s \ D i s c o u n t & g t ; \ C O L U M N < / K e y > < / a : K e y > < a : V a l u e   i : t y p e = " M e a s u r e G r i d V i e w S t a t e I D i a g r a m L i n k E n d p o i n t " / > < / a : K e y V a l u e O f D i a g r a m O b j e c t K e y a n y T y p e z b w N T n L X > < a : K e y V a l u e O f D i a g r a m O b j e c t K e y a n y T y p e z b w N T n L X > < a : K e y > < K e y > L i n k s \ & l t ; C o l u m n s \ C o u n t   o f   D i s c o u n t & g t ; - & l t ; M e a s u r e s \ D i s c o u n t & g t ; \ M E A S U R E 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 L i n k s \ & l t ; C o l u m n s \ D i s t i n c t   C o u n t   o f   C u s t o m e r   N a m e & g t ; - & l t ; M e a s u r e s \ C u s t o m e r   N a m e & g t ; < / K e y > < / a : K e y > < a : V a l u e   i : t y p e = " M e a s u r e G r i d V i e w S t a t e I D i a g r a m L i n k " / > < / a : K e y V a l u e O f D i a g r a m O b j e c t K e y a n y T y p e z b w N T n L X > < a : K e y V a l u e O f D i a g r a m O b j e c t K e y a n y T y p e z b w N T n L X > < a : K e y > < K e y > L i n k s \ & l t ; C o l u m n s \ D i s t i n c t   C o u n t   o f   C u s t o m e r   N a m e & g t ; - & l t ; M e a s u r e s \ C u s t o m e r   N a m e & g t ; \ C O L U M N < / K e y > < / a : K e y > < a : V a l u e   i : t y p e = " M e a s u r e G r i d V i e w S t a t e I D i a g r a m L i n k E n d p o i n t " / > < / a : K e y V a l u e O f D i a g r a m O b j e c t K e y a n y T y p e z b w N T n L X > < a : K e y V a l u e O f D i a g r a m O b j e c t K e y a n y T y p e z b w N T n L X > < a : K e y > < K e y > L i n k s \ & l t ; C o l u m n s \ D i s t i n c t   C o u n t   o f   C u s t o m e r   N a m e & g t ; - & l t ; M e a s u r e s \ C u s t o m e r   N a m e & g t ; \ M E A S U R E < / K e y > < / a : K e y > < a : V a l u e   i : t y p e = " M e a s u r e G r i d V i e w S t a t e I D i a g r a m L i n k E n d p o i n t " / > < / a : K e y V a l u e O f D i a g r a m O b j e c t K e y a n y T y p e z b w N T n L X > < a : K e y V a l u e O f D i a g r a m O b j e c t K e y a n y T y p e z b w N T n L X > < a : K e y > < K e y > L i n k s \ & l t ; C o l u m n s \ S u m   o f   D e l i v e r y   D u r a t i o n & g t ; - & l t ; M e a s u r e s \ D e l i v e r y   D u r a t i o n & g t ; < / K e y > < / a : K e y > < a : V a l u e   i : t y p e = " M e a s u r e G r i d V i e w S t a t e I D i a g r a m L i n k " / > < / a : K e y V a l u e O f D i a g r a m O b j e c t K e y a n y T y p e z b w N T n L X > < a : K e y V a l u e O f D i a g r a m O b j e c t K e y a n y T y p e z b w N T n L X > < a : K e y > < K e y > L i n k s \ & l t ; C o l u m n s \ S u m   o f   D e l i v e r y   D u r a t i o n & g t ; - & l t ; M e a s u r e s \ D e l i v e r y   D u r a t i o n & g t ; \ C O L U M N < / K e y > < / a : K e y > < a : V a l u e   i : t y p e = " M e a s u r e G r i d V i e w S t a t e I D i a g r a m L i n k E n d p o i n t " / > < / a : K e y V a l u e O f D i a g r a m O b j e c t K e y a n y T y p e z b w N T n L X > < a : K e y V a l u e O f D i a g r a m O b j e c t K e y a n y T y p e z b w N T n L X > < a : K e y > < K e y > L i n k s \ & l t ; C o l u m n s \ S u m   o f   D e l i v e r y   D u r a t i o n & g t ; - & l t ; M e a s u r e s \ D e l i v e r y   D u r a t i o n & g t ; \ M E A S U R E < / K e y > < / a : K e y > < a : V a l u e   i : t y p e = " M e a s u r e G r i d V i e w S t a t e I D i a g r a m L i n k E n d p o i n t " / > < / a : K e y V a l u e O f D i a g r a m O b j e c t K e y a n y T y p e z b w N T n L X > < a : K e y V a l u e O f D i a g r a m O b j e c t K e y a n y T y p e z b w N T n L X > < a : K e y > < K e y > L i n k s \ & l t ; C o l u m n s \ A v e r a g e   o f   S h i p p i n g   C o s t   P e r   O r d e r & g t ; - & l t ; M e a s u r e s \ S h i p p i n g   C o s t   P e r   O r d e r & g t ; < / K e y > < / a : K e y > < a : V a l u e   i : t y p e = " M e a s u r e G r i d V i e w S t a t e I D i a g r a m L i n k " / > < / a : K e y V a l u e O f D i a g r a m O b j e c t K e y a n y T y p e z b w N T n L X > < a : K e y V a l u e O f D i a g r a m O b j e c t K e y a n y T y p e z b w N T n L X > < a : K e y > < K e y > L i n k s \ & l t ; C o l u m n s \ A v e r a g e   o f   S h i p p i n g   C o s t   P e r   O r d e r & g t ; - & l t ; M e a s u r e s \ S h i p p i n g   C o s t   P e r   O r d e r & g t ; \ C O L U M N < / K e y > < / a : K e y > < a : V a l u e   i : t y p e = " M e a s u r e G r i d V i e w S t a t e I D i a g r a m L i n k E n d p o i n t " / > < / a : K e y V a l u e O f D i a g r a m O b j e c t K e y a n y T y p e z b w N T n L X > < a : K e y V a l u e O f D i a g r a m O b j e c t K e y a n y T y p e z b w N T n L X > < a : K e y > < K e y > L i n k s \ & l t ; C o l u m n s \ A v e r a g e   o f   S h i p p i n g   C o s t   P e r   O r d e r & g t ; - & l t ; M e a s u r e s \ S h i p p i n g   C o s t   P e r   O r d e r & g t ; \ M E A S U R E < / K e y > < / a : K e y > < a : V a l u e   i : t y p e = " M e a s u r e G r i d V i e w S t a t e I D i a g r a m L i n k E n d p o i n t " / > < / a : K e y V a l u e O f D i a g r a m O b j e c t K e y a n y T y p e z b w N T n L X > < / V i e w S t a t e s > < / D i a g r a m M a n a g e r . S e r i a l i z a b l e D i a g r a m > < D i a g r a m M a n a g e r . S e r i a l i z a b l e D i a g r a m > < A d a p t e r   i : t y p e = " M e a s u r e D i a g r a m S a n d b o x A d a p t e r " > < T a b l e N a m e > S h i p p i n g   C o s t 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  C o s t 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  P e r   U n i t < / K e y > < / D i a g r a m O b j e c t K e y > < D i a g r a m O b j e c t K e y > < K e y > M e a s u r e s \ S u m   o f   S h i p p i n g   C o s t   P e r   U n i t \ T a g I n f o \ F o r m u l a < / K e y > < / D i a g r a m O b j e c t K e y > < D i a g r a m O b j e c t K e y > < K e y > M e a s u r e s \ S u m   o f   S h i p p i n g   C o s t   P e r   U n i t \ T a g I n f o \ V a l u e < / K e y > < / D i a g r a m O b j e c t K e y > < D i a g r a m O b j e c t K e y > < K e y > M e a s u r e s \ A v e r a g e   o f   S h i p p i n g   C o s t   P e r   U n i t < / K e y > < / D i a g r a m O b j e c t K e y > < D i a g r a m O b j e c t K e y > < K e y > M e a s u r e s \ A v e r a g e   o f   S h i p p i n g   C o s t   P e r   U n i t \ T a g I n f o \ F o r m u l a < / K e y > < / D i a g r a m O b j e c t K e y > < D i a g r a m O b j e c t K e y > < K e y > M e a s u r e s \ A v e r a g e   o f   S h i p p i n g   C o s t   P e r   U n i t \ T a g I n f o \ V a l u e < / K e y > < / D i a g r a m O b j e c t K e y > < D i a g r a m O b j e c t K e y > < K e y > C o l u m n s \ S t a t e < / K e y > < / D i a g r a m O b j e c t K e y > < D i a g r a m O b j e c t K e y > < K e y > C o l u m n s \ S h i p p i n g   C o s t   P e r   U n i t < / K e y > < / D i a g r a m O b j e c t K e y > < D i a g r a m O b j e c t K e y > < K e y > L i n k s \ & l t ; C o l u m n s \ S u m   o f   S h i p p i n g   C o s t   P e r   U n i t & g t ; - & l t ; M e a s u r e s \ S h i p p i n g   C o s t   P e r   U n i t & g t ; < / K e y > < / D i a g r a m O b j e c t K e y > < D i a g r a m O b j e c t K e y > < K e y > L i n k s \ & l t ; C o l u m n s \ S u m   o f   S h i p p i n g   C o s t   P e r   U n i t & g t ; - & l t ; M e a s u r e s \ S h i p p i n g   C o s t   P e r   U n i t & g t ; \ C O L U M N < / K e y > < / D i a g r a m O b j e c t K e y > < D i a g r a m O b j e c t K e y > < K e y > L i n k s \ & l t ; C o l u m n s \ S u m   o f   S h i p p i n g   C o s t   P e r   U n i t & g t ; - & l t ; M e a s u r e s \ S h i p p i n g   C o s t   P e r   U n i t & g t ; \ M E A S U R E < / K e y > < / D i a g r a m O b j e c t K e y > < D i a g r a m O b j e c t K e y > < K e y > L i n k s \ & l t ; C o l u m n s \ A v e r a g e   o f   S h i p p i n g   C o s t   P e r   U n i t & g t ; - & l t ; M e a s u r e s \ S h i p p i n g   C o s t   P e r   U n i t & g t ; < / K e y > < / D i a g r a m O b j e c t K e y > < D i a g r a m O b j e c t K e y > < K e y > L i n k s \ & l t ; C o l u m n s \ A v e r a g e   o f   S h i p p i n g   C o s t   P e r   U n i t & g t ; - & l t ; M e a s u r e s \ S h i p p i n g   C o s t   P e r   U n i t & g t ; \ C O L U M N < / K e y > < / D i a g r a m O b j e c t K e y > < D i a g r a m O b j e c t K e y > < K e y > L i n k s \ & l t ; C o l u m n s \ A v e r a g e   o f   S h i p p i n g   C o s t   P e r   U n i t & g t ; - & l t ; M e a s u r e s \ S h i p p i n g   C o s t   P e r   U n i t & g t ; \ M E A S U R E 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  P e r   U n i t < / K e y > < / a : K e y > < a : V a l u e   i : t y p e = " M e a s u r e G r i d N o d e V i e w S t a t e " > < C o l u m n > 1 < / C o l u m n > < L a y e d O u t > t r u e < / L a y e d O u t > < W a s U I I n v i s i b l e > t r u e < / W a s U I I n v i s i b l e > < / a : V a l u e > < / a : K e y V a l u e O f D i a g r a m O b j e c t K e y a n y T y p e z b w N T n L X > < a : K e y V a l u e O f D i a g r a m O b j e c t K e y a n y T y p e z b w N T n L X > < a : K e y > < K e y > M e a s u r e s \ S u m   o f   S h i p p i n g   C o s t   P e r   U n i t \ T a g I n f o \ F o r m u l a < / K e y > < / a : K e y > < a : V a l u e   i : t y p e = " M e a s u r e G r i d V i e w S t a t e I D i a g r a m T a g A d d i t i o n a l I n f o " / > < / a : K e y V a l u e O f D i a g r a m O b j e c t K e y a n y T y p e z b w N T n L X > < a : K e y V a l u e O f D i a g r a m O b j e c t K e y a n y T y p e z b w N T n L X > < a : K e y > < K e y > M e a s u r e s \ S u m   o f   S h i p p i n g   C o s t   P e r   U n i t \ T a g I n f o \ V a l u e < / K e y > < / a : K e y > < a : V a l u e   i : t y p e = " M e a s u r e G r i d V i e w S t a t e I D i a g r a m T a g A d d i t i o n a l I n f o " / > < / a : K e y V a l u e O f D i a g r a m O b j e c t K e y a n y T y p e z b w N T n L X > < a : K e y V a l u e O f D i a g r a m O b j e c t K e y a n y T y p e z b w N T n L X > < a : K e y > < K e y > M e a s u r e s \ A v e r a g e   o f   S h i p p i n g   C o s t   P e r   U n i t < / K e y > < / a : K e y > < a : V a l u e   i : t y p e = " M e a s u r e G r i d N o d e V i e w S t a t e " > < C o l u m n > 1 < / C o l u m n > < L a y e d O u t > t r u e < / L a y e d O u t > < W a s U I I n v i s i b l e > t r u e < / W a s U I I n v i s i b l e > < / a : V a l u e > < / a : K e y V a l u e O f D i a g r a m O b j e c t K e y a n y T y p e z b w N T n L X > < a : K e y V a l u e O f D i a g r a m O b j e c t K e y a n y T y p e z b w N T n L X > < a : K e y > < K e y > M e a s u r e s \ A v e r a g e   o f   S h i p p i n g   C o s t   P e r   U n i t \ T a g I n f o \ F o r m u l a < / K e y > < / a : K e y > < a : V a l u e   i : t y p e = " M e a s u r e G r i d V i e w S t a t e I D i a g r a m T a g A d d i t i o n a l I n f o " / > < / a : K e y V a l u e O f D i a g r a m O b j e c t K e y a n y T y p e z b w N T n L X > < a : K e y V a l u e O f D i a g r a m O b j e c t K e y a n y T y p e z b w N T n L X > < a : K e y > < K e y > M e a s u r e s \ A v e r a g e   o f   S h i p p i n g   C o s t   P e r   U n i t \ T a g I n f o \ V a l u e 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a : K e y V a l u e O f D i a g r a m O b j e c t K e y a n y T y p e z b w N T n L X > < a : K e y > < K e y > L i n k s \ & l t ; C o l u m n s \ S u m   o f   S h i p p i n g   C o s t   P e r   U n i t & g t ; - & l t ; M e a s u r e s \ S h i p p i n g   C o s t   P e r   U n i t & g t ; < / K e y > < / a : K e y > < a : V a l u e   i : t y p e = " M e a s u r e G r i d V i e w S t a t e I D i a g r a m L i n k " / > < / a : K e y V a l u e O f D i a g r a m O b j e c t K e y a n y T y p e z b w N T n L X > < a : K e y V a l u e O f D i a g r a m O b j e c t K e y a n y T y p e z b w N T n L X > < a : K e y > < K e y > L i n k s \ & l t ; C o l u m n s \ S u m   o f   S h i p p i n g   C o s t   P e r   U n i t & g t ; - & l t ; M e a s u r e s \ S h i p p i n g   C o s t   P e r   U n i t & g t ; \ C O L U M N < / K e y > < / a : K e y > < a : V a l u e   i : t y p e = " M e a s u r e G r i d V i e w S t a t e I D i a g r a m L i n k E n d p o i n t " / > < / a : K e y V a l u e O f D i a g r a m O b j e c t K e y a n y T y p e z b w N T n L X > < a : K e y V a l u e O f D i a g r a m O b j e c t K e y a n y T y p e z b w N T n L X > < a : K e y > < K e y > L i n k s \ & l t ; C o l u m n s \ S u m   o f   S h i p p i n g   C o s t   P e r   U n i t & g t ; - & l t ; M e a s u r e s \ S h i p p i n g   C o s t   P e r   U n i t & g t ; \ M E A S U R E < / K e y > < / a : K e y > < a : V a l u e   i : t y p e = " M e a s u r e G r i d V i e w S t a t e I D i a g r a m L i n k E n d p o i n t " / > < / a : K e y V a l u e O f D i a g r a m O b j e c t K e y a n y T y p e z b w N T n L X > < a : K e y V a l u e O f D i a g r a m O b j e c t K e y a n y T y p e z b w N T n L X > < a : K e y > < K e y > L i n k s \ & l t ; C o l u m n s \ A v e r a g e   o f   S h i p p i n g   C o s t   P e r   U n i t & g t ; - & l t ; M e a s u r e s \ S h i p p i n g   C o s t   P e r   U n i t & g t ; < / K e y > < / a : K e y > < a : V a l u e   i : t y p e = " M e a s u r e G r i d V i e w S t a t e I D i a g r a m L i n k " / > < / a : K e y V a l u e O f D i a g r a m O b j e c t K e y a n y T y p e z b w N T n L X > < a : K e y V a l u e O f D i a g r a m O b j e c t K e y a n y T y p e z b w N T n L X > < a : K e y > < K e y > L i n k s \ & l t ; C o l u m n s \ A v e r a g e   o f   S h i p p i n g   C o s t   P e r   U n i t & g t ; - & l t ; M e a s u r e s \ S h i p p i n g   C o s t   P e r   U n i t & g t ; \ C O L U M N < / K e y > < / a : K e y > < a : V a l u e   i : t y p e = " M e a s u r e G r i d V i e w S t a t e I D i a g r a m L i n k E n d p o i n t " / > < / a : K e y V a l u e O f D i a g r a m O b j e c t K e y a n y T y p e z b w N T n L X > < a : K e y V a l u e O f D i a g r a m O b j e c t K e y a n y T y p e z b w N T n L X > < a : K e y > < K e y > L i n k s \ & l t ; C o l u m n s \ A v e r a g e   o f   S h i p p i n g   C o s t   P e r   U n i t & g t ; - & l t ; M e a s u r e s \ S h i p p i n g   C o s t   P e r   U n i t & g t ; \ M E A S U R E < / K e y > < / a : K e y > < a : V a l u e   i : t y p e = " M e a s u r e G r i d V i e w S t a t e I D i a g r a m L i n k E n d p o i n t " / > < / a : K e y V a l u e O f D i a g r a m O b j e c t K e y a n y T y p e z b w N T n L X > < / V i e w S t a t e s > < / D i a g r a m M a n a g e r . S e r i a l i z a b l e D i a g r a m > < / A r r a y O f D i a g r a m M a n a g e r . S e r i a l i z a b l e D i a g r a m > ] ] > < / C u s t o m C o n t e n t > < / G e m i n i > 
</file>

<file path=customXml/item39.xml>��< ? x m l   v e r s i o n = " 1 . 0 "   e n c o d i n g = " U T F - 1 6 " ? > < G e m i n i   x m l n s = " h t t p : / / g e m i n i / p i v o t c u s t o m i z a t i o n / 7 5 e b 1 3 8 b - 5 4 0 4 - 4 c c e - 8 6 7 b - 8 e 5 b 4 c 7 d c e 1 3 " > < 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4.xml>��< ? x m l   v e r s i o n = " 1 . 0 "   e n c o d i n g = " U T F - 1 6 " ? > < G e m i n i   x m l n s = " h t t p : / / g e m i n i / p i v o t c u s t o m i z a t i o n / 7 c e 9 d 2 5 7 - c 9 0 4 - 4 0 9 f - b 3 e 3 - a f b 0 8 0 5 8 c 8 3 b " > < 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C a l c u l a t e d F i e l d s > < S A H o s t H a s h > 0 < / S A H o s t H a s h > < G e m i n i F i e l d L i s t V i s i b l e > T r u e < / G e m i n i F i e l d L i s t V i s i b l e > < / S e t t i n g s > ] ] > < / C u s t o m C o n t e n t > < / G e m i n i > 
</file>

<file path=customXml/item40.xml>��< ? x m l   v e r s i o n = " 1 . 0 "   e n c o d i n g = " U T F - 1 6 " ? > < G e m i n i   x m l n s = " h t t p : / / g e m i n i / p i v o t c u s t o m i z a t i o n / 3 6 d e d d 4 4 - 4 8 3 8 - 4 c b 7 - 9 5 c 2 - 9 e 8 8 9 4 f b c b a 2 " > < 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41.xml>��< ? x m l   v e r s i o n = " 1 . 0 "   e n c o d i n g = " U T F - 1 6 " ? > < G e m i n i   x m l n s = " h t t p : / / g e m i n i / p i v o t c u s t o m i z a t i o n / f 2 0 c e 6 b 2 - 2 2 2 5 - 4 3 f 9 - b e 2 9 - 0 1 e 7 8 8 7 6 7 0 f 6 " > < 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C a l c u l a t e d F i e l d s > < S A H o s t H a s h > 0 < / S A H o s t H a s h > < G e m i n i F i e l d L i s t V i s i b l e > T r u e < / G e m i n i F i e l d L i s t V i s i b l e > < / S e t t i n g s > ] ] > < / C u s t o m C o n t e n t > < / G e m i n i > 
</file>

<file path=customXml/item42.xml>��< ? x m l   v e r s i o n = " 1 . 0 "   e n c o d i n g = " U T F - 1 6 " ? > < G e m i n i   x m l n s = " h t t p : / / g e m i n i / p i v o t c u s t o m i z a t i o n / 4 c b 2 3 e f 2 - d f 7 2 - 4 6 b 8 - b 7 1 3 - 4 d 0 c 0 0 8 2 f a 3 f " > < 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43.xml>��< ? x m l   v e r s i o n = " 1 . 0 "   e n c o d i n g = " U T F - 1 6 " ? > < G e m i n i   x m l n s = " h t t p : / / g e m i n i / p i v o t c u s t o m i z a t i o n / 0 c d 6 7 a b 6 - 1 a 3 4 - 4 e 6 5 - b 7 6 a - 3 7 7 f e 0 c 3 b e f 0 " > < 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C a l c u l a t e d F i e l d s > < S A H o s t H a s h > 0 < / S A H o s t H a s h > < G e m i n i F i e l d L i s t V i s i b l e > T r u e < / G e m i n i F i e l d L i s t V i s i b l e > < / S e t t i n g s > ] ] > < / C u s t o m C o n t e n t > < / G e m i n i > 
</file>

<file path=customXml/item44.xml>��< ? x m l   v e r s i o n = " 1 . 0 "   e n c o d i n g = " U T F - 1 6 " ? > < G e m i n i   x m l n s = " h t t p : / / g e m i n i / p i v o t c u s t o m i z a t i o n / 5 9 1 d d e 3 b - 6 1 f 6 - 4 0 7 8 - a 3 8 1 - 6 9 6 d 8 c 5 e 9 b f d " > < 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45.xml>��< ? x m l   v e r s i o n = " 1 . 0 "   e n c o d i n g = " U T F - 1 6 " ? > < G e m i n i   x m l n s = " h t t p : / / g e m i n i / p i v o t c u s t o m i z a t i o n / 5 9 1 5 f 7 3 3 - 3 8 3 0 - 4 5 a 7 - b c 5 8 - f a b 2 6 f d d 5 f e 0 " > < 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C a l c u l a t e d F i e l d s > < S A H o s t H a s h > 0 < / S A H o s t H a s h > < G e m i n i F i e l d L i s t V i s i b l e > T r u e < / G e m i n i F i e l d L i s t V i s i b l e > < / S e t t i n g s > ] ] > < / C u s t o m C o n t e n t > < / G e m i n i > 
</file>

<file path=customXml/item46.xml>��< ? x m l   v e r s i o n = " 1 . 0 "   e n c o d i n g = " U T F - 1 6 " ? > < G e m i n i   x m l n s = " h t t p : / / g e m i n i / p i v o t c u s t o m i z a t i o n / 5 2 2 f 3 6 f 2 - 9 0 1 1 - 4 e 2 b - b 3 e 4 - 9 7 f c b d 2 f 9 2 d c " > < 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47.xml>��< ? x m l   v e r s i o n = " 1 . 0 "   e n c o d i n g = " U T F - 1 6 " ? > < G e m i n i   x m l n s = " h t t p : / / g e m i n i / p i v o t c u s t o m i z a t i o n / e 2 e c e c 2 2 - c 9 4 f - 4 f 1 5 - b 0 7 7 - 8 5 e 0 7 2 9 f f 0 7 f " > < 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48.xml>��< ? x m l   v e r s i o n = " 1 . 0 "   e n c o d i n g = " U T F - 1 6 " ? > < G e m i n i   x m l n s = " h t t p : / / g e m i n i / p i v o t c u s t o m i z a t i o n / 1 5 9 d b 4 5 b - c 1 d c - 4 e a d - b 4 c d - b c 1 0 1 0 7 4 0 a 8 1 " > < 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49.xml>��< ? x m l   v e r s i o n = " 1 . 0 "   e n c o d i n g = " U T F - 1 6 " ? > < G e m i n i   x m l n s = " h t t p : / / g e m i n i / p i v o t c u s t o m i z a t i o n / 3 3 a 6 e b f f - 6 c b 9 - 4 7 e e - b c c 9 - f b 9 f d 0 9 8 c e 7 f " > < 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5.xml>��< ? x m l   v e r s i o n = " 1 . 0 "   e n c o d i n g = " u t f - 1 6 " ? > < D a t a M a s h u p   s q m i d = " f a e 7 c e 7 0 - 1 b 7 8 - 4 7 6 7 - 9 6 f 5 - 1 7 5 0 e f 4 b 6 4 a c "   x m l n s = " h t t p : / / s c h e m a s . m i c r o s o f t . c o m / D a t a M a s h u p " > A A A A A O 8 I A A B Q S w M E F A A C A A g A L 7 6 v W O o D F c e n A A A A 9 w A A A B I A H A B D b 2 5 m a W c v U G F j a 2 F n Z S 5 4 b W w g o h g A K K A U A A A A A A A A A A A A A A A A A A A A A A A A A A A A h Y 8 x D o I w G I W v Q r r T A h I i 5 K c M x r h I Y m J i X J t a o R G K a Y v l b g 4 e y S u I U d T N 8 X 3 v G 9 6 7 X 2 9 Q D G 3 j X Y Q 2 s l M 5 C n G A P K F 4 d 5 C q y l F v j / 4 c F R Q 2 j J 9 Y J b x R V i Y b z C F H t b X n j B D n H H Y z 3 O m K R E E Q k n 2 5 3 v J a t A x 9 Z P l f 9 q U y l i k u E I X d a w y N c J r g M E 3 i G A d A J g q l V F 8 j G g c / 2 x 8 I i 7 6 x v R a U a X + 5 A j J F I O 8 T 9 A F Q S w M E F A A C A A g A L 7 6 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r 1 i h d 3 1 I 5 g U A A H k i A A A T A B w A R m 9 y b X V s Y X M v U 2 V j d G l v b j E u b S C i G A A o o B Q A A A A A A A A A A A A A A A A A A A A A A A A A A A D t W l 1 v 2 z Y U f Q + Q / 0 C o L / a g u J H s J O 3 a F M i c d A u 2 d m m c b S g c Y Z B t x t Y q i w Z F Z T G M / P d R o j 7 4 K c l O t g L b + l K b l 7 7 3 8 p 5 z y S M x M Z y S A E V g x P 5 3 3 u z v 7 e / F C x / D G f g Z z y C O w S k I I d n f A / T f C C V 4 C u n I x c M U h r 3 f E P 4 y Q e h L 5 3 0 Q w t 4 Q R Q R G J O 5 Y 5 9 / e n g W 3 2 R y w w u g P 6 j u + / Y w S k k w g O P e J D 8 4 i P 1 z H Q Q y G 1 G M M e w 9 h / G B 1 b R A l Y W g D g h P Y t V l I l s T v o w W E h A Z m G W z G l w Q u T y 1 m t O w f g 2 h 2 a m V z L O 9 x n I b w 8 t + / s K 4 w W i J C 1 / M D 9 L P p 1 M 2 N P 6 E Z 5 5 Z 8 v M O H s s E 4 t 5 6 F 4 W j q h z 6 O T 9 O 8 v G 7 p e L j w o z n 1 e 7 N e w c r p D f a j + A 7 h 5 R C F y T J K j X F H k 4 W 9 2 V j X 6 E 9 w e W 7 Z 4 D I i x 4 N e O v f R B h u 2 L m Y h d A w Q + E A 4 A 1 0 f L E w z + j k z j R b B q r B I 7 j L T B z S D i r 9 h E h O 0 1 M c q b R / 9 p f r L E Z w v K d r K + E 9 o 6 q d M U n 9 A u K z L 0 S s U E z + k N J h p 8 r 6 G c 5 0 n W s p Z M i X a n G m M O c J r N X o y O T A a C 4 f 6 h f o h j I v R K F l O I M 7 G P y V + R A K y V t M + D + I p S q r a c D + i k e 4 C 2 f B Y U W q 0 C g M C G H P A Z A 1 o e Y K s m i W 9 s h l s Q q e W c A I 7 a W y R I d U a a V 6 W j w 8 u v k / 7 T 5 i T h S I Q s 5 g 3 d P J 3 6 y K h u L M 5 t M H g s W h W n o A 9 x + I 9 9 V y r Z o X n M A y W A Y 2 y w x K N 1 R K X m + X T u O B s l m 7 J F / 5 0 U W b Z 2 V i H F v X w K a H N P C L r d N + L 7 / V V k O v g i J X g A X I b 9 w 9 z 3 e y N G l W 3 A Z Q 5 C M V o 5 p 7 z R P K 5 C h x t A T F C I r L Q N b B Q h 0 A N B v 2 t M a g q p G D Q h A L D g Z v A J X U N l + i e J s U C c e c V M + T D H T l 7 W 8 a 5 T d f t A q 6 c n w p v e 4 D / j q 7 T 4 1 6 D / G D 3 7 t N C 3 w x + T R t K 1 X X a w T + Q 4 V c W b F x C / + k U c B g H V H W i g V + Y p E O + Q t 1 6 a c m Y d 0 U V x I D m v r v S 9 7 4 J 8 + P d M e 9 n m E t B J d G g I U T d D C M b z m a z t M y Z F O O o Q I d z m O R V 0 e W z 2 f Q T p D 0 E g j s w 5 n P 1 T l 8 D P 5 o J g 4 7 3 d i w l 5 A G y g B F 4 D W A Y w 5 Z O 3 h m c O I c m L 9 T S P p c t 3 R i z c Z i b s Q K S x 3 c h S n 1 V F H f 5 P s x s V S O K I N m c r u e V f C N t S 9 x E A m t 2 M u 2 x J m m u 4 m u u + y W p r 6 h 7 T t D z G r 6 U 7 Z J S r 7 S 5 K M d 5 B S 6 L b l l n l 9 K a 1 9 K 8 e i 7 k s q G F X z W 2 s A b F t H X L Q m t b 7 g P E c 9 3 p O 0 T L S R A Z 9 t 9 X 6 v 4 r Y S r o Y T t 3 h g u v T V v f R x T R k 4 6 T 5 6 Z 8 n Z q E p Z X Z 2 + 6 k u 2 b N b f n G c 8 4 1 n 3 P y A j U n n W P i i N O C I 1 I e t v Y k 0 z 5 n V 5 Y 2 B 6 2 r P 2 j l h M U G b K O N b J 0 2 u v P p J t f l H 8 l 7 g m 9 R H V z D i D a l V n O m h g q M m t W l h R N j D d N G p r 0 v v B n I G y N t d 9 N J 5 + p P O j l J b r c A v / p h A o s z b 5 z t L N 4 3 4 8 J c t 7 O 3 3 N j d N h u 7 0 O h P 2 Y K L y h W V + t o 7 s V J n z d 7 M V 8 s E o F z 7 1 D V l 0 D 3 E l E o J L l i f o 1 h U 0 j v g j v Y 6 L J 2 W Y O 6 E p S 7 R / x T A / D 5 1 t P 3 h y 5 6 V d F U 0 v E A r c 1 F e o w k F a h T O g 2 b h f K Q K 5 5 a U G 7 S k 3 M D M O Z 3 w + 5 9 9 M v u M J 8 9 g p w d Y B c b s E V Y n D Y X H 1 3 J C m 4 P 5 Z e 1 L C + Y q P y n Z Z + M r i p P d H 1 c H n O a t H k R L P V N G V t q w I o n 0 k p 0 B 2 O b t R b / d 2 4 u T t D f K D M 2 y x D H r E i U w t + h K y n 6 G P h Z U x / s g J B k N a G d y S m A E Q z g l 6 Z g q O 5 x i g + i M l Z 7 0 q I d D g D D Q m x y z y T W b + m b T w G w 6 M p u O z a a T b v Y k 3 R m X 5 f L A 2 3 f A P X Q G 3 e 7 + X h D p C 8 d f G 1 5 B t A r h V 7 4 2 Z E k Y r g 2 Z s e H a c I v b P T 5 Y R r v M p r 7 z Y e P G d z 2 t L y q V y 5 3 t 7 i q b n 4 m 0 l 5 V X 9 I P m N k 5 z S f c o M E U M z T P l G p I E R 1 + Z K S w J A 1 O Y 8 f m Y w g f 7 9 z K F r R L O l G V p 7 7 X b s u V F p n Z W Q T S n o M b E e i 7 e C F 5 r i C L F Z y B a C m X E J J / p T x P 0 s f + Z P 1 L Q X 9 w L + d D t F o N f o u x m W 7 j T M i F r v f k L U E s B A i 0 A F A A C A A g A L 7 6 v W O o D F c e n A A A A 9 w A A A B I A A A A A A A A A A A A A A A A A A A A A A E N v b m Z p Z y 9 Q Y W N r Y W d l L n h t b F B L A Q I t A B Q A A g A I A C + + r 1 g P y u m r p A A A A O k A A A A T A A A A A A A A A A A A A A A A A P M A A A B b Q 2 9 u d G V u d F 9 U e X B l c 1 0 u e G 1 s U E s B A i 0 A F A A C A A g A L 7 6 v W K F 3 f U j m B Q A A e S I A A B M A A A A A A A A A A A A A A A A A 5 A E A A E Z v c m 1 1 b G F z L 1 N l Y 3 R p b 2 4 x L m 1 Q S w U G A A A A A A M A A w D C A A A A F 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E M A A A A A A A A S Q 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Z T d k N G J j Y z I t Z D g x O C 0 0 Z D M w L T h i O G M t Y W I 2 O G Z l N m E 2 M m Q x I i A v P j x F b n R y e S B U e X B l P S J G a W x s T 2 J q Z W N 0 V H l w Z S I g V m F s d W U 9 I n N Q a X Z v d F R h Y m x l I i A v P j x F b n R y e S B U e X B l P S J G a W x s V G 9 E Y X R h T W 9 k Z W x F b m F i b G V k I i B W Y W x 1 Z T 0 i b D E i I C 8 + P E V u d H J 5 I F R 5 c G U 9 I l J l Y 2 9 2 Z X J 5 V G F y Z 2 V 0 Q 2 9 s d W 1 u I i B W Y W x 1 Z T 0 i b D E i I C 8 + P E V u d H J 5 I F R 5 c G U 9 I l J l Y 2 9 2 Z X J 5 V G F y Z 2 V 0 U 2 h l Z X Q i I F Z h b H V l P S J z U 2 h l Z X Q x I i A v P j x F b n R y e S B U e X B l P S J G a W x s R X J y b 3 J D b 2 R l I i B W Y W x 1 Z T 0 i c 1 V u a 2 5 v d 2 4 i I C 8 + P E V u d H J 5 I F R 5 c G U 9 I k Z p b G x D b 3 V u d C I g V m F s d W U 9 I m w 3 N z c 3 I i A v P j x F b n R y e S B U e X B l P S J G a W x s Q 2 9 s d W 1 u V H l w Z X M i I F Z h b H V l P S J z Q X d Z R E N R a 0 R C Z 1 l H Q m d Z R 0 J n W U d C Z 1 l H Q m d V R E J R V U Y i I C 8 + P E V u d H J 5 I F R 5 c G U 9 I l J l Y 2 9 2 Z X J 5 V G F y Z 2 V 0 U m 9 3 I i B W Y W x 1 Z T 0 i b D E i I C 8 + P E V u d H J 5 I F R 5 c G U 9 I k Z p b G x D b 2 x 1 b W 5 O Y W 1 l c y I g V m F s d W U 9 I n N b J n F 1 b 3 Q 7 U m 9 3 I E l E J n F 1 b 3 Q 7 L C Z x d W 9 0 O 0 9 y Z G V y I E l E J n F 1 b 3 Q 7 L C Z x d W 9 0 O 0 9 y Z G V y W W V h c i Z x d W 9 0 O y w m c X V v d D t P c m R l c i B E Y X R l J n F 1 b 3 Q 7 L C Z x d W 9 0 O 1 N o a X A g R G F 0 Z S Z x d W 9 0 O y w m c X V v d D t E Z W x p d m V y e S B E d X J h d G l v b i 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0 R p c 2 N v d W 5 0 I F Z h b H V l J n F 1 b 3 Q 7 L C Z x d W 9 0 O 1 B y b 2 Z p d C Z x d W 9 0 O 1 0 i I C 8 + P E V u d H J 5 I F R 5 c G U 9 I k Z p b G x F c n J v c k N v d W 5 0 I i B W Y W x 1 Z T 0 i b D A i I C 8 + P E V u d H J 5 I F R 5 c G U 9 I k Z p b G x M Y X N 0 V X B k Y X R l Z C I g V m F s d W U 9 I m Q y M D I 0 L T A 1 L T E 1 V D I w O j Q 4 O j U x L j g 5 N j Q 2 M z d a I i A v P j x F b n R y e S B U e X B l P S J G a W x s U 3 R h d H V z I i B W Y W x 1 Z T 0 i c 0 N v b X B s Z X R l I i A v P j x F b n R y e S B U e X B l P S J Q a X Z v d E 9 i a m V j d E 5 h b W U i I F Z h b H V l P S J z U H J v Z H V j d C F U b 3 B f M T A g c H J v Z H V j d H M i I C 8 + P E V u d H J 5 I F R 5 c G U 9 I k F k Z G V k V G 9 E Y X R h T W 9 k Z W w i I F Z h b H V l P S J s M S I g L z 4 8 R W 5 0 c n k g V H l w Z T 0 i U m V s Y X R p b 2 5 z a G l w S W 5 m b 0 N v b n R h a W 5 l c i I g V m F s d W U 9 I n N 7 J n F 1 b 3 Q 7 Y 2 9 s d W 1 u Q 2 9 1 b n Q m c X V v d D s 6 M j Q s J n F 1 b 3 Q 7 a 2 V 5 Q 2 9 s d W 1 u T m F t Z X M m c X V v d D s 6 W 1 0 s J n F 1 b 3 Q 7 c X V l c n l S Z W x h d G l v b n N o a X B z J n F 1 b 3 Q 7 O l t d L C Z x d W 9 0 O 2 N v b H V t b k l k Z W 5 0 a X R p Z X M m c X V v d D s 6 W y Z x d W 9 0 O 1 N l Y 3 R p b 2 4 x L 0 9 y Z G V y c y 9 D a G F u Z 2 V k I F R 5 c G U u e 1 J v d y B J R C w w f S Z x d W 9 0 O y w m c X V v d D t T Z W N 0 a W 9 u M S 9 P c m R l c n M v Q 2 h h b m d l Z C B U e X B l L n t P c m R l c i B J R C w x f S Z x d W 9 0 O y w m c X V v d D t T Z W N 0 a W 9 u M S 9 P c m R l c n M v Q 2 h h b m d l Z C B U e X B l N y 5 7 Q 3 V z d G 9 t L j I s M 3 0 m c X V v d D s s J n F 1 b 3 Q 7 U 2 V j d G l v b j E v T 3 J k Z X J z L 0 N o Y W 5 n Z W Q g V H l w Z T E u e 0 9 y Z G V y I E R h d G U s M n 0 m c X V v d D s s J n F 1 b 3 Q 7 U 2 V j d G l v b j E v T 3 J k Z X J z L 0 N o Y W 5 n Z W Q g V H l w Z T E u e 1 N o a X A g R G F 0 Z S w z f S Z x d W 9 0 O y w m c X V v d D t T Z W N 0 a W 9 u M S 9 P c m R l c n M v Q 2 h h b m d l Z C B U e X B l N S 5 7 R G V s a X Z l c n k g R H V y Y X R p b 2 4 s N H 0 m c X V v d D s s J n F 1 b 3 Q 7 U 2 V j d G l v b j E v T 3 J k Z X J z L 0 N o Y W 5 n Z W Q g V H l w Z S 5 7 U 2 h p c C B N b 2 R l L D R 9 J n F 1 b 3 Q 7 L C Z x d W 9 0 O 1 N l Y 3 R p b 2 4 x L 0 9 y Z G V y c y 9 D a G F u Z 2 V k I F R 5 c G U u e 0 N 1 c 3 R v b W V y I E l E L D V 9 J n F 1 b 3 Q 7 L C Z x d W 9 0 O 1 N l Y 3 R p b 2 4 x L 0 9 y Z G V y c y 9 D a G F u Z 2 V k I F R 5 c G U u e 0 N 1 c 3 R v b W V y I E 5 h b W U s N n 0 m c X V v d D s s J n F 1 b 3 Q 7 U 2 V j d G l v b j E v T 3 J k Z X J z L 0 N o Y W 5 n Z W Q g V H l w Z S 5 7 U 2 V n b W V u d C w 3 f S Z x d W 9 0 O y w m c X V v d D t T Z W N 0 a W 9 u M S 9 P c m R l c n M v Q 2 h h b m d l Z C B U e X B l N y 5 7 Q 2 9 1 b n R y e S w x M X 0 m c X V v d D s s J n F 1 b 3 Q 7 U 2 V j d G l v b j E v T 3 J k Z X J z L 0 N o Y W 5 n Z W Q g V H l w Z T c u e 0 N p d H k s M T J 9 J n F 1 b 3 Q 7 L C Z x d W 9 0 O 1 N l Y 3 R p b 2 4 x L 0 9 y Z G V y c y 9 D a G F u Z 2 V k I F R 5 c G U u e 1 N 0 Y X R l L D l 9 J n F 1 b 3 Q 7 L C Z x d W 9 0 O 1 N l Y 3 R p b 2 4 x L 0 9 y Z G V y c y 9 D a G F u Z 2 V k I F R 5 c G U 1 L n t Q b 3 N 0 Y W w g Q 2 9 k Z S w x M n 0 m c X V v d D s s J n F 1 b 3 Q 7 U 2 V j d G l v b j E v T 3 J k Z X J z L 0 N o Y W 5 n Z W Q g V H l w Z S 5 7 U m V n a W 9 u L D E x f S Z x d W 9 0 O y w m c X V v d D t T Z W N 0 a W 9 u M S 9 P c m R l c n M v Q 2 h h b m d l Z C B U e X B l L n t Q c m 9 k d W N 0 I E l E L D E y f S Z x d W 9 0 O y w m c X V v d D t T Z W N 0 a W 9 u M S 9 P c m R l c n M v Q 2 h h b m d l Z C B U e X B l L n t D Y X R l Z 2 9 y e S w x M 3 0 m c X V v d D s s J n F 1 b 3 Q 7 U 2 V j d G l v b j E v T 3 J k Z X J z L 0 N o Y W 5 n Z W Q g V H l w Z S 5 7 U 3 V i L U N h d G V n b 3 J 5 L D E 0 f S Z x d W 9 0 O y w m c X V v d D t T Z W N 0 a W 9 u M S 9 P c m R l c n M v Q 2 h h b m d l Z C B U e X B l L n t Q c m 9 k d W N 0 I E 5 h b W U s M T V 9 J n F 1 b 3 Q 7 L C Z x d W 9 0 O 1 N l Y 3 R p b 2 4 x L 0 9 y Z G V y c y 9 D a G F u Z 2 V k I F R 5 c G U u e 1 N h b G V z L D E 2 f S Z x d W 9 0 O y w m c X V v d D t T Z W N 0 a W 9 u M S 9 P c m R l c n M v Q 2 h h b m d l Z C B U e X B l L n t R d W F u d G l 0 e S w x N 3 0 m c X V v d D s s J n F 1 b 3 Q 7 U 2 V j d G l v b j E v T 3 J k Z X J z L 0 N o Y W 5 n Z W Q g V H l w Z S 5 7 R G l z Y 2 9 1 b n Q s M T h 9 J n F 1 b 3 Q 7 L C Z x d W 9 0 O 1 N l Y 3 R p b 2 4 x L 0 9 y Z G V y c y 9 D a G F u Z 2 V k I F R 5 c G U 1 L n t E a X N j b 3 V u d C B W Y W x 1 Z S w y M X 0 m c X V v d D s s J n F 1 b 3 Q 7 U 2 V j d G l v b j E v T 3 J k Z X J z L 0 N o Y W 5 n Z W Q g V H l w Z S 5 7 U H J v Z m l 0 L D E 5 f S Z x d W 9 0 O 1 0 s J n F 1 b 3 Q 7 Q 2 9 s d W 1 u Q 2 9 1 b n Q m c X V v d D s 6 M j Q s J n F 1 b 3 Q 7 S 2 V 5 Q 2 9 s d W 1 u T m F t Z X M m c X V v d D s 6 W 1 0 s J n F 1 b 3 Q 7 Q 2 9 s d W 1 u S W R l b n R p d G l l c y Z x d W 9 0 O z p b J n F 1 b 3 Q 7 U 2 V j d G l v b j E v T 3 J k Z X J z L 0 N o Y W 5 n Z W Q g V H l w Z S 5 7 U m 9 3 I E l E L D B 9 J n F 1 b 3 Q 7 L C Z x d W 9 0 O 1 N l Y 3 R p b 2 4 x L 0 9 y Z G V y c y 9 D a G F u Z 2 V k I F R 5 c G U u e 0 9 y Z G V y I E l E L D F 9 J n F 1 b 3 Q 7 L C Z x d W 9 0 O 1 N l Y 3 R p b 2 4 x L 0 9 y Z G V y c y 9 D a G F u Z 2 V k I F R 5 c G U 3 L n t D d X N 0 b 2 0 u M i w z f S Z x d W 9 0 O y w m c X V v d D t T Z W N 0 a W 9 u M S 9 P c m R l c n M v Q 2 h h b m d l Z C B U e X B l M S 5 7 T 3 J k Z X I g R G F 0 Z S w y f S Z x d W 9 0 O y w m c X V v d D t T Z W N 0 a W 9 u M S 9 P c m R l c n M v Q 2 h h b m d l Z C B U e X B l M S 5 7 U 2 h p c C B E Y X R l L D N 9 J n F 1 b 3 Q 7 L C Z x d W 9 0 O 1 N l Y 3 R p b 2 4 x L 0 9 y Z G V y c y 9 D a G F u Z 2 V k I F R 5 c G U 1 L n t E Z W x p d m V y e S B E d X J h d G l v b i w 0 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3 L n t D b 3 V u d H J 5 L D E x f S Z x d W 9 0 O y w m c X V v d D t T Z W N 0 a W 9 u M S 9 P c m R l c n M v Q 2 h h b m d l Z C B U e X B l N y 5 7 Q 2 l 0 e S w x M n 0 m c X V v d D s s J n F 1 b 3 Q 7 U 2 V j d G l v b j E v T 3 J k Z X J z L 0 N o Y W 5 n Z W Q g V H l w Z S 5 7 U 3 R h d G U s O X 0 m c X V v d D s s J n F 1 b 3 Q 7 U 2 V j d G l v b j E v T 3 J k Z X J z L 0 N o Y W 5 n Z W Q g V H l w Z T U u e 1 B v c 3 R h b C B D b 2 R l L D E y f S Z x d W 9 0 O y w m c X V v d D t T Z W N 0 a W 9 u M S 9 P c m R l c n M v Q 2 h h b m d l Z C B U e X B l L n t S Z W d p b 2 4 s M T F 9 J n F 1 b 3 Q 7 L C Z x d W 9 0 O 1 N l Y 3 R p b 2 4 x L 0 9 y Z G V y c y 9 D a G F u Z 2 V k I F R 5 c G U u e 1 B y b 2 R 1 Y 3 Q g S U Q s M T J 9 J n F 1 b 3 Q 7 L C Z x d W 9 0 O 1 N l Y 3 R p b 2 4 x L 0 9 y Z G V y c y 9 D a G F u Z 2 V k I F R 5 c G U u e 0 N h d G V n b 3 J 5 L D E z f S Z x d W 9 0 O y w m c X V v d D t T Z W N 0 a W 9 u M S 9 P c m R l c n M v Q 2 h h b m d l Z C B U e X B l L n t T d W I t Q 2 F 0 Z W d v c n k s M T R 9 J n F 1 b 3 Q 7 L C Z x d W 9 0 O 1 N l Y 3 R p b 2 4 x L 0 9 y Z G V y c y 9 D a G F u Z 2 V k I F R 5 c G U u e 1 B y b 2 R 1 Y 3 Q g T m F t Z S w x N X 0 m c X V v d D s s J n F 1 b 3 Q 7 U 2 V j d G l v b j E v T 3 J k Z X J z L 0 N o Y W 5 n Z W Q g V H l w Z S 5 7 U 2 F s Z X M s M T Z 9 J n F 1 b 3 Q 7 L C Z x d W 9 0 O 1 N l Y 3 R p b 2 4 x L 0 9 y Z G V y c y 9 D a G F u Z 2 V k I F R 5 c G U u e 1 F 1 Y W 5 0 a X R 5 L D E 3 f S Z x d W 9 0 O y w m c X V v d D t T Z W N 0 a W 9 u M S 9 P c m R l c n M v Q 2 h h b m d l Z C B U e X B l L n t E a X N j b 3 V u d C w x O H 0 m c X V v d D s s J n F 1 b 3 Q 7 U 2 V j d G l v b j E v T 3 J k Z X J z L 0 N o Y W 5 n Z W Q g V H l w Z T U u e 0 R p c 2 N v d W 5 0 I F Z h b H V l L D I x f S Z x d W 9 0 O y w m c X V v d D t T Z W N 0 a W 9 u M S 9 P c m R l c n M v Q 2 h h b m d l Z C B U e X B l L n t Q c m 9 m a X Q s M T l 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Z W 9 w 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V H l w Z X M i I F Z h b H V l P S J z Q m d Z P S I g L z 4 8 R W 5 0 c n k g V H l w Z T 0 i R m l s b E x h c 3 R V c G R h d G V k I i B W Y W x 1 Z T 0 i Z D I w M j Q t M D U t M T J U M D A 6 N D Y 6 M z Y u M T E 4 N D k 5 N V o i I C 8 + P E V u d H J 5 I F R 5 c G U 9 I k Z p b G x F c n J v c k N v d W 5 0 I i B W Y W x 1 Z T 0 i b D A i I C 8 + P E V u d H J 5 I F R 5 c G U 9 I k Z p b G x F c n J v c k N v Z G U i I F Z h b H V l P S J z V W 5 r b m 9 3 b i I g L z 4 8 R W 5 0 c n k g V H l w Z T 0 i U X V l c n l J R C I g V m F s d W U 9 I n N j O T Q 2 M D M 5 M i 0 5 Y j k w L T Q 1 M T g t Y T c z M y 1 m M m Q z M j I z N m Y 3 Z W E i I C 8 + P E V u d H J 5 I F R 5 c G U 9 I k Z p b G x D b 2 x 1 b W 5 O Y W 1 l c y I g V m F s d W U 9 I n N b J n F 1 b 3 Q 7 U G V y c 2 9 u J n F 1 b 3 Q 7 L C Z x d W 9 0 O 1 J l Z 2 l v b i Z x d W 9 0 O 1 0 i I C 8 + P E V u d H J 5 I F R 5 c G U 9 I k Z p b G x D b 3 V u d C I g V m F s d W U 9 I m w 0 I i A v P j x F b n R y e S B U e X B l P S J G a W x s U 3 R h d H V z I i B W Y W x 1 Z T 0 i c 0 N v b X B s Z X R l I i A v P j x F b n R y e S B U e X B l P S J B Z G R l Z F R v R G F 0 Y U 1 v Z G V s I i B W Y W x 1 Z T 0 i b D E i I C 8 + P E V u d H J 5 I F R 5 c G U 9 I l B p d m 9 0 T 2 J q Z W N 0 T m F t Z S I g V m F s d W U 9 I n N D Y W x j d W x h d G l v b i B T a G V l d C F T Y W x l c y B S Z X A i I C 8 + P E V u d H J 5 I F R 5 c G U 9 I l J l b G F 0 a W 9 u c 2 h p c E l u Z m 9 D b 2 5 0 Y W l u Z X I i I F Z h b H V l P S J z e y Z x d W 9 0 O 2 N v b H V t b k N v d W 5 0 J n F 1 b 3 Q 7 O j I s J n F 1 b 3 Q 7 a 2 V 5 Q 2 9 s d W 1 u T m F t Z X M m c X V v d D s 6 W 1 0 s J n F 1 b 3 Q 7 c X V l c n l S Z W x h d G l v b n N o a X B z J n F 1 b 3 Q 7 O l t d L C Z x d W 9 0 O 2 N v b H V t b k l k Z W 5 0 a X R p Z X M m c X V v d D s 6 W y Z x d W 9 0 O 1 N l Y 3 R p b 2 4 x L 1 B l b 3 B s Z S 9 D a G F u Z 2 V k I F R 5 c G U x L n t Q Z X J z b 2 4 s M H 0 m c X V v d D s s J n F 1 b 3 Q 7 U 2 V j d G l v b j E v U G V v c G x l L 0 N o Y W 5 n Z W Q g V H l w Z T E u e 1 J l Z 2 l v b i w x f S Z x d W 9 0 O 1 0 s J n F 1 b 3 Q 7 Q 2 9 s d W 1 u Q 2 9 1 b n Q m c X V v d D s 6 M i w m c X V v d D t L Z X l D b 2 x 1 b W 5 O Y W 1 l c y Z x d W 9 0 O z p b X S w m c X V v d D t D b 2 x 1 b W 5 J Z G V u d G l 0 a W V z J n F 1 b 3 Q 7 O l s m c X V v d D t T Z W N 0 a W 9 u M S 9 Q Z W 9 w b G U v Q 2 h h b m d l Z C B U e X B l M S 5 7 U G V y c 2 9 u L D B 9 J n F 1 b 3 Q 7 L C Z x d W 9 0 O 1 N l Y 3 R p b 2 4 x L 1 B l b 3 B s Z S 9 D a G F u Z 2 V k I F R 5 c G U x L n t S Z W d p b 2 4 s M X 0 m c X V v d D t d L C Z x d W 9 0 O 1 J l b G F 0 a W 9 u c 2 h p c E l u Z m 8 m c X V v d D s 6 W 1 1 9 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X 1 N o Z W V 0 P C 9 J d G V t U G F 0 a D 4 8 L 0 l 0 Z W 1 M b 2 N h d G l v b j 4 8 U 3 R h Y m x l R W 5 0 c m l l c y A v P j w v S X R l b T 4 8 S X R l b T 4 8 S X R l b U x v Y 2 F 0 a W 9 u P j x J d G V t V H l w Z T 5 G b 3 J t d W x h P C 9 J d G V t V H l w Z T 4 8 S X R l b V B h d G g + U 2 V j d G l v b j E v U m V 0 d X J u 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l R 5 c G V z I i B W Y W x 1 Z T 0 i c 0 J n W T 0 i I C 8 + P E V u d H J 5 I F R 5 c G U 9 I k Z p b G x M Y X N 0 V X B k Y X R l Z C I g V m F s d W U 9 I m Q y M D I 0 L T A 1 L T E y V D A w O j Q 2 O j M 2 L j E y M z Y w M z d a I i A v P j x F b n R y e S B U e X B l P S J G a W x s R X J y b 3 J D b 3 V u d C I g V m F s d W U 9 I m w w I i A v P j x F b n R y e S B U e X B l P S J G a W x s R X J y b 3 J D b 2 R l I i B W Y W x 1 Z T 0 i c 1 V u a 2 5 v d 2 4 i I C 8 + P E V u d H J 5 I F R 5 c G U 9 I l F 1 Z X J 5 S U Q i I F Z h b H V l P S J z N j I 5 N D A 4 N z Y t O D h j N y 0 0 M z V i L T k 1 N T k t Y j Z h O W R k M W Z m M T Y 3 I i A v P j x F b n R y e S B U e X B l P S J G a W x s Q 2 9 s d W 1 u T m F t Z X M i I F Z h b H V l P S J z W y Z x d W 9 0 O 1 J l d H V y b m V k J n F 1 b 3 Q 7 L C Z x d W 9 0 O 0 9 y Z G V y I E l E J n F 1 b 3 Q 7 X S I g L z 4 8 R W 5 0 c n k g V H l w Z T 0 i R m l s b E N v d W 5 0 I i B W Y W x 1 Z T 0 i b D I 5 N i I g L z 4 8 R W 5 0 c n k g V H l w Z T 0 i R m l s b F N 0 Y X R 1 c y I g V m F s d W U 9 I n N D b 2 1 w b G V 0 Z S I g L z 4 8 R W 5 0 c n k g V H l w Z T 0 i Q W R k Z W R U b 0 R h d G F N b 2 R l b C I g V m F s d W U 9 I m w x I i A v P j x F b n R y e S B U e X B l P S J Q a X Z v d E 9 i a m V j d E 5 h b W U i I F Z h b H V l P S J z U H J v Z H V j d C F U b 3 B f M T A g c H J v Z H V j d H M i I C 8 + P E V u d H J 5 I F R 5 c G U 9 I l J l b G F 0 a W 9 u c 2 h p c E l u Z m 9 D b 2 5 0 Y W l u Z X I i I F Z h b H V l P S J z e y Z x d W 9 0 O 2 N v b H V t b k N v d W 5 0 J n F 1 b 3 Q 7 O j I s J n F 1 b 3 Q 7 a 2 V 5 Q 2 9 s d W 1 u T m F t Z X M m c X V v d D s 6 W 1 0 s J n F 1 b 3 Q 7 c X V l c n l S Z W x h d G l v b n N o a X B z J n F 1 b 3 Q 7 O l t d L C Z x d W 9 0 O 2 N v b H V t b k l k Z W 5 0 a X R p Z X M m c X V v d D s 6 W y Z x d W 9 0 O 1 N l Y 3 R p b 2 4 x L 1 J l d H V y b i 9 D a G F u Z 2 V k I F R 5 c G U x L n t S Z X R 1 c m 5 l Z C w w f S Z x d W 9 0 O y w m c X V v d D t T Z W N 0 a W 9 u M S 9 S Z X R 1 c m 4 v Q 2 h h b m d l Z C B U e X B l M S 5 7 T 3 J k Z X I g S U Q s M X 0 m c X V v d D t d L C Z x d W 9 0 O 0 N v b H V t b k N v d W 5 0 J n F 1 b 3 Q 7 O j I s J n F 1 b 3 Q 7 S 2 V 5 Q 2 9 s d W 1 u T m F t Z X M m c X V v d D s 6 W 1 0 s J n F 1 b 3 Q 7 Q 2 9 s d W 1 u S W R l b n R p d G l l c y Z x d W 9 0 O z p b J n F 1 b 3 Q 7 U 2 V j d G l v b j E v U m V 0 d X J u L 0 N o Y W 5 n Z W Q g V H l w Z T E u e 1 J l d H V y b m V k L D B 9 J n F 1 b 3 Q 7 L C Z x d W 9 0 O 1 N l Y 3 R p b 2 4 x L 1 J l d H V y b i 9 D a G F u Z 2 V k I F R 5 c G U x L n t P c m R l c i B J R C w x f S Z x d W 9 0 O 1 0 s J n F 1 b 3 Q 7 U m V s Y X R p b 2 5 z a G l w S W 5 m b y Z x d W 9 0 O z p b X X 0 i I C 8 + P C 9 T d G F i b G V F b n R y a W V z P j w v S X R l b T 4 8 S X R l b T 4 8 S X R l b U x v Y 2 F 0 a W 9 u P j x J d G V t V H l w Z T 5 G b 3 J t d W x h P C 9 J d G V t V H l w Z T 4 8 S X R l b V B h d G g + U 2 V j d G l v b j E v U m V 0 d X J u L 1 N v d X J j Z T w v S X R l b V B h d G g + P C 9 J d G V t T G 9 j Y X R p b 2 4 + P F N 0 Y W J s Z U V u d H J p Z X M g L z 4 8 L 0 l 0 Z W 0 + P E l 0 Z W 0 + P E l 0 Z W 1 M b 2 N h d G l v b j 4 8 S X R l b V R 5 c G U + R m 9 y b X V s Y T w v S X R l b V R 5 c G U + P E l 0 Z W 1 Q Y X R o P l N l Y 3 R p b 2 4 x L 1 J l d H V y b i 9 S Z X R 1 c m 5 f U 2 h l Z X Q 8 L 0 l 0 Z W 1 Q Y X R o P j w v S X R l b U x v Y 2 F 0 a W 9 u P j x T d G F i b G V F b n R y a W V z I C 8 + P C 9 J d G V t P j x J d G V t P j x J d G V t T G 9 j Y X R p b 2 4 + P E l 0 Z W 1 U e X B l P k Z v c m 1 1 b G E 8 L 0 l 0 Z W 1 U e X B l P j x J d G V t U G F 0 a D 5 T Z W N 0 a W 9 u M S 9 S Z X R 1 c m 4 v Q 2 h h b m d l Z C U y M F R 5 c G U 8 L 0 l 0 Z W 1 Q Y X R o P j w v S X R l b U x v Y 2 F 0 a W 9 u P j x T d G F i b G V F b n R y a W V z I C 8 + P C 9 J d G V t P j x J d G V t P j x J d G V t T G 9 j Y X R p b 2 4 + P E l 0 Z W 1 U e X B l P k Z v c m 1 1 b G E 8 L 0 l 0 Z W 1 U e X B l P j x J d G V t U G F 0 a D 5 T Z W N 0 a W 9 u M S 9 Q Z W 9 w b G U v Q 2 h h b m d l Z C U y M F R 5 c G U 8 L 0 l 0 Z W 1 Q Y X R o P j w v S X R l b U x v Y 2 F 0 a W 9 u P j x T d G F i b G V F b n R y a W V z I C 8 + P C 9 J d G V t P j x J d G V t P j x J d G V t T G 9 j Y X R p b 2 4 + P E l 0 Z W 1 U e X B l P k Z v c m 1 1 b G E 8 L 0 l 0 Z W 1 U e X B l P j x J d G V t U G F 0 a D 5 T Z W N 0 a W 9 u M S 9 P c m R l c n M v U 3 B s a X Q l M j B D b 2 x 1 b W 4 l M j B i e S U y M F B v c 2 l 0 a W 9 u 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N w b G l 0 J T I w Q 2 9 s d W 1 u J T I w Y n k l M j B E Z W x p b W l 0 Z X I x 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3 B s a X Q l M j B D b 2 x 1 b W 4 l M j B i e S U y M E R l b G l t a X R l c j 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S Z X R 1 c m 4 v U H J v b W 9 0 Z W Q l M j B I Z W F k Z X J z P C 9 J d G V t U G F 0 a D 4 8 L 0 l 0 Z W 1 M b 2 N h d G l v b j 4 8 U 3 R h Y m x l R W 5 0 c m l l c y A v P j w v S X R l b T 4 8 S X R l b T 4 8 S X R l b U x v Y 2 F 0 a W 9 u P j x J d G V t V H l w Z T 5 G b 3 J t d W x h P C 9 J d G V t V H l w Z T 4 8 S X R l b V B h d G g + U 2 V j d G l v b j E v U m V 0 d X J u L 0 N o Y W 5 n Z W Q l M j B U e X B l M T w v S X R l b V B h d G g + P C 9 J d G V t T G 9 j Y X R p b 2 4 + P F N 0 Y W J s Z U V u d H J p Z X M g L z 4 8 L 0 l 0 Z W 0 + P E l 0 Z W 0 + P E l 0 Z W 1 M b 2 N h d G l v b j 4 8 S X R l b V R 5 c G U + R m 9 y b X V s Y T w v S X R l b V R 5 c G U + P E l 0 Z W 1 Q Y X R o P l N l Y 3 R p b 2 4 x L 1 N o a X B w a W 5 n J T I w Q 2 9 z d D w v S X R l b V B h d G g + P C 9 J d G V t T G 9 j Y X R p b 2 4 + P F N 0 Y W J s Z U V u d H J p Z X M + P E V u d H J 5 I F R 5 c G U 9 I k l z U H J p d m F 0 Z S I g V m F s d W U 9 I m w w I i A v P j x F b n R y e S B U e X B l P S J G a W x s R W 5 h Y m x l Z C I g V m F s d W U 9 I m w w I i A v P j x F b n R y e S B U e X B l P S J G a W x s T G F z d F V w Z G F 0 Z W Q i I F Z h b H V l P S J k M j A y N C 0 w N S 0 x M l Q w M D o 0 N j o z N i 4 x M j M 2 M D M 3 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T d G F 0 Z S Z x d W 9 0 O y w m c X V v d D t T a G l w c G l u Z y B D b 3 N 0 I F B l c i B V b m l 0 J n F 1 b 3 Q 7 X S I g L z 4 8 R W 5 0 c n k g V H l w Z T 0 i U X V l c n l J R C I g V m F s d W U 9 I n M 5 M 2 M z M D Y 5 N S 1 m Y j N l L T Q z Z D Y t O T V j O S 0 y Z T V j Y j Y w Y T E 1 Z m Q i I C 8 + P E V u d H J 5 I F R 5 c G U 9 I k Z p b G x U b 0 R h d G F N b 2 R l b E V u Y W J s Z W Q i I F Z h b H V l P S J s M S I g L z 4 8 R W 5 0 c n k g V H l w Z T 0 i R m l s b E 9 i a m V j d F R 5 c G U i I F Z h b H V l P S J z U G l 2 b 3 R U Y W J s Z S I g L z 4 8 R W 5 0 c n k g V H l w Z T 0 i R m l s b F N 0 Y X R 1 c y I g V m F s d W U 9 I n N D b 2 1 w b G V 0 Z S I g L z 4 8 R W 5 0 c n k g V H l w Z T 0 i R m l s b E N v b H V t b l R 5 c G V z I i B W Y W x 1 Z T 0 i c 0 J n T T 0 i I C 8 + P E V u d H J 5 I F R 5 c G U 9 I k Z p b G x F c n J v c k N v d W 5 0 I i B W Y W x 1 Z T 0 i b D A i I C 8 + P E V u d H J 5 I F R 5 c G U 9 I k Z p b G x F c n J v c k N v Z G U i I F Z h b H V l P S J z V W 5 r b m 9 3 b i I g L z 4 8 R W 5 0 c n k g V H l w Z T 0 i R m l s b E N v d W 5 0 I i B W Y W x 1 Z T 0 i b D Q 5 I i A v P j x F b n R y e S B U e X B l P S J B Z G R l Z F R v R G F 0 Y U 1 v Z G V s I i B W Y W x 1 Z T 0 i b D E i I C 8 + P E V u d H J 5 I F R 5 c G U 9 I l B p d m 9 0 T 2 J q Z W N 0 T m F t Z S I g V m F s d W U 9 I n N Q c m 9 k d W N 0 I V R v c F 8 x M C B w c m 9 k d W N 0 c y I g L z 4 8 R W 5 0 c n k g V H l w Z T 0 i U m V s Y X R p b 2 5 z a G l w S W 5 m b 0 N v b n R h a W 5 l c i I g V m F s d W U 9 I n N 7 J n F 1 b 3 Q 7 Y 2 9 s d W 1 u Q 2 9 1 b n Q m c X V v d D s 6 M i w m c X V v d D t r Z X l D b 2 x 1 b W 5 O Y W 1 l c y Z x d W 9 0 O z p b X S w m c X V v d D t x d W V y e V J l b G F 0 a W 9 u c 2 h p c H M m c X V v d D s 6 W 1 0 s J n F 1 b 3 Q 7 Y 2 9 s d W 1 u S W R l b n R p d G l l c y Z x d W 9 0 O z p b J n F 1 b 3 Q 7 U 2 V j d G l v b j E v U 2 h p c H B p b m c g Q 2 9 z d C 9 D a G F u Z 2 V k I F R 5 c G U u e 1 N 0 Y X R l L D B 9 J n F 1 b 3 Q 7 L C Z x d W 9 0 O 1 N l Y 3 R p b 2 4 x L 1 N o a X B w a W 5 n I E N v c 3 Q v Q 2 h h b m d l Z C B U e X B l L n t T a G l w c G l u Z y B D b 3 N 0 I F B l c i B V b m l 0 L D F 9 J n F 1 b 3 Q 7 X S w m c X V v d D t D b 2 x 1 b W 5 D b 3 V u d C Z x d W 9 0 O z o y L C Z x d W 9 0 O 0 t l e U N v b H V t b k 5 h b W V z J n F 1 b 3 Q 7 O l t d L C Z x d W 9 0 O 0 N v b H V t b k l k Z W 5 0 a X R p Z X M m c X V v d D s 6 W y Z x d W 9 0 O 1 N l Y 3 R p b 2 4 x L 1 N o a X B w a W 5 n I E N v c 3 Q v Q 2 h h b m d l Z C B U e X B l L n t T d G F 0 Z S w w f S Z x d W 9 0 O y w m c X V v d D t T Z W N 0 a W 9 u M S 9 T a G l w c G l u Z y B D b 3 N 0 L 0 N o Y W 5 n Z W Q g V H l w Z S 5 7 U 2 h p c H B p b m c g Q 2 9 z d C B Q Z X I g V W 5 p d C w x f S Z x d W 9 0 O 1 0 s J n F 1 b 3 Q 7 U m V s Y X R p b 2 5 z a G l w S W 5 m b y Z x d W 9 0 O z p b X X 0 i I C 8 + P C 9 T d G F i b G V F b n R y a W V z P j w v S X R l b T 4 8 S X R l b T 4 8 S X R l b U x v Y 2 F 0 a W 9 u P j x J d G V t V H l w Z T 5 G b 3 J t d W x h P C 9 J d G V t V H l w Z T 4 8 S X R l b V B h d G g + U 2 V j d G l v b j E v U 2 h p c H B p b m c l M j B D b 3 N 0 L 1 N v d X J j Z T w v S X R l b V B h d G g + P C 9 J d G V t T G 9 j Y X R p b 2 4 + P F N 0 Y W J s Z U V u d H J p Z X M g L z 4 8 L 0 l 0 Z W 0 + P E l 0 Z W 0 + P E l 0 Z W 1 M b 2 N h d G l v b j 4 8 S X R l b V R 5 c G U + R m 9 y b X V s Y T w v S X R l b V R 5 c G U + P E l 0 Z W 1 Q Y X R o P l N l Y 3 R p b 2 4 x L 1 N o a X B w a W 5 n J T I w Q 2 9 z d C 9 T a G l w c G l u Z y U y M E N v c 3 R f U 2 h l Z X Q 8 L 0 l 0 Z W 1 Q Y X R o P j w v S X R l b U x v Y 2 F 0 a W 9 u P j x T d G F i b G V F b n R y a W V z I C 8 + P C 9 J d G V t P j x J d G V t P j x J d G V t T G 9 j Y X R p b 2 4 + P E l 0 Z W 1 U e X B l P k Z v c m 1 1 b G E 8 L 0 l 0 Z W 1 U e X B l P j x J d G V t U G F 0 a D 5 T Z W N 0 a W 9 u M S 9 T a G l w c G l u Z y U y M E N v c 3 Q v U H J v b W 9 0 Z W Q l M j B I Z W F k Z X J z P C 9 J d G V t U G F 0 a D 4 8 L 0 l 0 Z W 1 M b 2 N h d G l v b j 4 8 U 3 R h Y m x l R W 5 0 c m l l c y A v P j w v S X R l b T 4 8 S X R l b T 4 8 S X R l b U x v Y 2 F 0 a W 9 u P j x J d G V t V H l w Z T 5 G b 3 J t d W x h P C 9 J d G V t V H l w Z T 4 8 S X R l b V B h d G g + U 2 V j d G l v b j E v U 2 h p c H B p b m c l M j B D b 3 N 0 L 0 N o Y W 5 n Z W Q l M j B U e X B l 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T c G x p d C U y M E N v b H V t b i U y M G J 5 J T I w R G V s a W 1 p d G V y M z w v S X R l b V B h d G g + P C 9 J d G V t T G 9 j Y X R p b 2 4 + P F N 0 Y W J s Z U V u d H J p Z X M g L z 4 8 L 0 l 0 Z W 0 + P E l 0 Z W 0 + P E l 0 Z W 1 M b 2 N h d G l v b j 4 8 S X R l b V R 5 c G U + R m 9 y b X V s Y T w v S X R l b V R 5 c G U + P E l 0 Z W 1 Q Y X R o P l N l Y 3 R p b 2 4 x L 0 9 y Z G V y c y 9 T c G x p d C U y M E N v b H V t b i U y M G J 5 J T I w R G V s a W 1 p d G V y N D w v S X R l b V B h d G g + P C 9 J d G V t T G 9 j Y X R p b 2 4 + P F N 0 Y W J s Z U V u d H J p Z X M g L z 4 8 L 0 l 0 Z W 0 + P E l 0 Z W 0 + P E l 0 Z W 1 M b 2 N h d G l v b j 4 8 S X R l b V R 5 c G U + R m 9 y b X V s Y T w v S X R l b V R 5 c G U + P E l 0 Z W 1 Q Y X R o P l N l Y 3 R p b 2 4 x L 0 9 y Z G V y c y 9 D a G F u Z 2 V k J T I w V H l w Z T c 8 L 0 l 0 Z W 1 Q Y X R o P j w v S X R l b U x v Y 2 F 0 a W 9 u P j x T d G F i b G V F b n R y a W V z I C 8 + P C 9 J d G V t P j x J d G V t P j x J d G V t T G 9 j Y X R p b 2 4 + P E l 0 Z W 1 U e X B l P k Z v c m 1 1 b G E 8 L 0 l 0 Z W 1 U e X B l P j x J d G V t U G F 0 a D 5 T Z W N 0 a W 9 u M S 9 P c m R l c n M v U m V t b 3 Z l Z C U y M E N v b H V t b n M 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Q 2 h h b m d l Z C U y M F R 5 c G U 4 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S Z W 9 y Z G V y Z W Q l M j B D b 2 x 1 b W 5 z M j 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0 1 l c m d l Z C U y M E N v b H V t b n M 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D a G F u Z 2 V k J T I w V H l w Z T Y 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S Z W 9 y Z G V y Z W Q l M j B D b 2 x 1 b W 5 z M T w v S X R l b V B h d G g + P C 9 J d G V t T G 9 j Y X R p b 2 4 + P F N 0 Y W J s Z U V u d H J p Z X M g L z 4 8 L 0 l 0 Z W 0 + P E l 0 Z W 0 + P E l 0 Z W 1 M b 2 N h d G l v b j 4 8 S X R l b V R 5 c G U + R m 9 y b X V s Y T w v S X R l b V R 5 c G U + P E l 0 Z W 1 Q Y X R o P l N l Y 3 R p b 2 4 x L 0 9 y Z G V y c y 9 B Z G R l Z C U y M E N 1 c 3 R v b T Q 8 L 0 l 0 Z W 1 Q Y X R o P j w v S X R l b U x v Y 2 F 0 a W 9 u P j x T d G F i b G V F b n R y a W V z I C 8 + P C 9 J d G V t P j x J d G V t P j x J d G V t T G 9 j Y X R p b 2 4 + P E l 0 Z W 1 U e X B l P k Z v c m 1 1 b G E 8 L 0 l 0 Z W 1 U e X B l P j x J d G V t U G F 0 a D 5 T Z W N 0 a W 9 u M S 9 P c m R l c n M v U m V v c m R l c m V k J T I w Q 2 9 s d W 1 u c z Q 8 L 0 l 0 Z W 1 Q Y X R o P j w v S X R l b U x v Y 2 F 0 a W 9 u P j x T d G F i b G V F b n R y a W V z I C 8 + P C 9 J d G V t P j x J d G V t P j x J d G V t T G 9 j Y X R p b 2 4 + P E l 0 Z W 1 U e X B l P k Z v c m 1 1 b G E 8 L 0 l 0 Z W 1 U e X B l P j x J d G V t U G F 0 a D 5 T Z W N 0 a W 9 u M S 9 P c m R l c n M v R m l s d G V y Z W Q l M j B S b 3 d z P C 9 J d G V t U G F 0 a D 4 8 L 0 l 0 Z W 1 M b 2 N h d G l v b j 4 8 U 3 R h Y m x l R W 5 0 c m l l c y A v P j w v S X R l b T 4 8 L 0 l 0 Z W 1 z P j w v T G 9 j Y W x Q Y W N r Y W d l T W V 0 Y W R h d G F G a W x l P h Y A A A B Q S w U G A A A A A A A A A A A A A A A A A A A A A A A A J g E A A A E A A A D Q j J 3 f A R X R E Y x 6 A M B P w p f r A Q A A A J h G H H s D H 6 t J m 3 e W O U k 8 R / g A A A A A A g A A A A A A E G Y A A A A B A A A g A A A A j / J / i Q 6 h T / 6 B Y w N M X y c 6 K y H 9 b m u E Z G T Z M e j x x 4 N 1 n o k A A A A A D o A A A A A C A A A g A A A A / k 1 q V R 7 R G 7 A N 6 d F / X m K n G b u m a R 6 d + D N I B + w 8 T 5 S J I 3 h Q A A A A V Y q Y a M O y D W s O L d t z N n V p E w 7 i G R L / E T 0 X L w m 8 H 5 A j E D i / H T P 0 C 2 o b + m M n N 4 J o N u i c o B Z F M T F P C 5 / r d z 4 J H e 6 6 m T E F R I U U n w p m h e B Z Q n c R n 4 x A A A A A o m 0 v J G F z x q b c Z x J j A V F x i s J v 3 1 o F 1 8 i d n R N m s n g S b n J x M W 5 3 O x g M T f U S 0 Y b U C Q A i i J K s m E g a r U B T U e I 0 1 W K L c w = = < / D a t a M a s h u p > 
</file>

<file path=customXml/item50.xml>��< ? x m l   v e r s i o n = " 1 . 0 "   e n c o d i n g = " U T F - 1 6 " ? > < G e m i n i   x m l n s = " h t t p : / / g e m i n i / p i v o t c u s t o m i z a t i o n / 2 c 5 b e 3 8 c - a c 4 8 - 4 4 c 8 - 8 7 0 4 - f 6 a 3 a e c b 7 5 3 b " > < 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C a l c u l a t e d F i e l d s > < S A H o s t H a s h > 0 < / S A H o s t H a s h > < G e m i n i F i e l d L i s t V i s i b l e > T r u e < / G e m i n i F i e l d L i s t V i s i b l e > < / S e t t i n g s > ] ] > < / C u s t o m C o n t e n t > < / G e m i n i > 
</file>

<file path=customXml/item51.xml>��< ? x m l   v e r s i o n = " 1 . 0 "   e n c o d i n g = " U T F - 1 6 " ? > < G e m i n i   x m l n s = " h t t p : / / g e m i n i / p i v o t c u s t o m i z a t i o n / 0 2 b 8 9 e 0 1 - 2 4 d 5 - 4 c 8 6 - 8 3 f 8 - 7 7 b e d f 8 5 a 3 f f " > < 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52.xml>��< ? x m l   v e r s i o n = " 1 . 0 "   e n c o d i n g = " U T F - 1 6 " ? > < G e m i n i   x m l n s = " h t t p : / / g e m i n i / p i v o t c u s t o m i z a t i o n / 8 c 2 4 3 1 9 b - d f 5 4 - 4 b b 7 - 9 2 a 6 - 2 c a 3 6 9 1 d 0 f 9 c " > < 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C a l c u l a t e d F i e l d s > < S A H o s t H a s h > 0 < / S A H o s t H a s h > < G e m i n i F i e l d L i s t V i s i b l e > T r u e < / G e m i n i F i e l d L i s t V i s i b l e > < / S e t t i n g s > ] ] > < / C u s t o m C o n t e n t > < / G e m i n i > 
</file>

<file path=customXml/item53.xml>��< ? x m l   v e r s i o n = " 1 . 0 "   e n c o d i n g = " U T F - 1 6 " ? > < G e m i n i   x m l n s = " h t t p : / / g e m i n i / p i v o t c u s t o m i z a t i o n / 9 3 c 2 7 2 4 c - 5 0 8 d - 4 d 4 d - 9 0 1 3 - 8 7 e e a 0 7 3 a 9 8 0 " > < 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54.xml>��< ? x m l   v e r s i o n = " 1 . 0 "   e n c o d i n g = " U T F - 1 6 " ? > < G e m i n i   x m l n s = " h t t p : / / g e m i n i / p i v o t c u s t o m i z a t i o n / 5 7 d a 1 2 d 3 - 5 1 e 6 - 4 1 6 7 - 8 1 5 6 - c e 6 3 0 7 6 f 2 7 0 0 " > < 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55.xml>��< ? x m l   v e r s i o n = " 1 . 0 "   e n c o d i n g = " U T F - 1 6 " ? > < G e m i n i   x m l n s = " h t t p : / / g e m i n i / p i v o t c u s t o m i z a t i o n / f 8 9 f 8 8 c 7 - 9 f 9 1 - 4 f 3 b - 9 b d 8 - c 7 f c 6 3 f a 6 0 a 4 " > < 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C a l c u l a t e d F i e l d s > < S A H o s t H a s h > 0 < / S A H o s t H a s h > < G e m i n i F i e l d L i s t V i s i b l e > T r u e < / G e m i n i F i e l d L i s t V i s i b l e > < / S e t t i n g s > ] ] > < / C u s t o m C o n t e n t > < / G e m i n i > 
</file>

<file path=customXml/item56.xml>��< ? x m l   v e r s i o n = " 1 . 0 "   e n c o d i n g = " U T F - 1 6 " ? > < G e m i n i   x m l n s = " h t t p : / / g e m i n i / p i v o t c u s t o m i z a t i o n / 4 4 1 b 2 9 a e - 1 b 0 9 - 4 4 0 e - 8 6 c 8 - b a a e 7 9 1 4 c 4 4 1 " > < 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C a l c u l a t e d F i e l d s > < S A H o s t H a s h > 0 < / S A H o s t H a s h > < G e m i n i F i e l d L i s t V i s i b l e > T r u e < / G e m i n i F i e l d L i s t V i s i b l e > < / S e t t i n g s > ] ] > < / C u s t o m C o n t e n t > < / G e m i n i > 
</file>

<file path=customXml/item57.xml>��< ? x m l   v e r s i o n = " 1 . 0 "   e n c o d i n g = " U T F - 1 6 " ? > < G e m i n i   x m l n s = " h t t p : / / g e m i n i / p i v o t c u s t o m i z a t i o n / C l i e n t W i n d o w X M L " > < C u s t o m C o n t e n t > < ! [ C D A T A [ S h i p p i n g   C o s t _ d 8 1 5 b f 8 7 - 0 0 9 2 - 4 b a 2 - a 0 8 c - 0 2 b 9 3 a d c 0 9 7 9 ] ] > < / C u s t o m C o n t e n t > < / G e m i n i > 
</file>

<file path=customXml/item58.xml>��< ? x m l   v e r s i o n = " 1 . 0 "   e n c o d i n g = " U T F - 1 6 " ? > < G e m i n i   x m l n s = " h t t p : / / g e m i n i / p i v o t c u s t o m i z a t i o n / d 0 f 3 b 7 b 2 - 0 2 4 5 - 4 3 6 8 - 8 6 e 0 - e 0 c 2 0 5 b 3 d f 5 6 " > < 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59.xml>��< ? x m l   v e r s i o n = " 1 . 0 "   e n c o d i n g = " U T F - 1 6 " ? > < G e m i n i   x m l n s = " h t t p : / / g e m i n i / p i v o t c u s t o m i z a t i o n / 0 2 a b 6 a e e - b e b a - 4 d 6 a - 8 b 5 c - 2 9 4 1 5 a 1 c a 6 9 8 " > < 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C a l c u l a t e d F i e l d s > < S A H o s t H a s h > 0 < / S A H o s t H a s h > < G e m i n i F i e l d L i s t V i s i b l e > T r u e < / G e m i n i F i e l d L i s t V i s i b l e > < / S e t t i n g s > ] ] > < / C u s t o m C o n t e n t > < / G e m i n i > 
</file>

<file path=customXml/item6.xml>��< ? x m l   v e r s i o n = " 1 . 0 "   e n c o d i n g = " U T F - 1 6 " ? > < G e m i n i   x m l n s = " h t t p : / / g e m i n i / p i v o t c u s t o m i z a t i o n / 9 5 f 0 c 9 b 1 - 0 5 0 e - 4 9 0 9 - 9 0 7 0 - a 2 7 e e 5 4 9 2 5 c e " > < 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60.xml>��< ? x m l   v e r s i o n = " 1 . 0 "   e n c o d i n g = " U T F - 1 6 " ? > < G e m i n i   x m l n s = " h t t p : / / g e m i n i / p i v o t c u s t o m i z a t i o n / d 2 2 1 c b 0 b - 5 0 e 6 - 4 d 3 3 - 9 9 f f - c 1 7 8 5 4 3 5 f 8 d b " > < 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61.xml>��< ? x m l   v e r s i o n = " 1 . 0 "   e n c o d i n g = " U T F - 1 6 " ? > < G e m i n i   x m l n s = " h t t p : / / g e m i n i / p i v o t c u s t o m i z a t i o n / 9 8 e 5 c f 8 9 - e 1 7 7 - 4 6 4 d - b b 3 e - 1 3 b 5 b f 1 4 6 9 3 8 " > < 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C a l c u l a t e d F i e l d s > < S A H o s t H a s h > 0 < / S A H o s t H a s h > < G e m i n i F i e l d L i s t V i s i b l e > T r u e < / G e m i n i F i e l d L i s t V i s i b l e > < / S e t t i n g s > ] ] > < / C u s t o m C o n t e n t > < / G e m i n i > 
</file>

<file path=customXml/item62.xml>��< ? x m l   v e r s i o n = " 1 . 0 "   e n c o d i n g = " U T F - 1 6 " ? > < G e m i n i   x m l n s = " h t t p : / / g e m i n i / p i v o t c u s t o m i z a t i o n / a 7 2 4 9 6 a c - 8 0 7 0 - 4 b 0 e - 8 c 0 5 - a f 0 2 5 f f 3 4 c 4 9 " > < 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C a l c u l a t e d F i e l d s > < S A H o s t H a s h > 0 < / S A H o s t H a s h > < G e m i n i F i e l d L i s t V i s i b l e > T r u e < / G e m i n i F i e l d L i s t V i s i b l e > < / S e t t i n g s > ] ] > < / C u s t o m C o n t e n t > < / G e m i n i > 
</file>

<file path=customXml/item63.xml>��< ? x m l   v e r s i o n = " 1 . 0 "   e n c o d i n g = " U T F - 1 6 " ? > < G e m i n i   x m l n s = " h t t p : / / g e m i n i / p i v o t c u s t o m i z a t i o n / S h o w H i d d e n " > < C u s t o m C o n t e n t > < ! [ C D A T A [ T r u e ] ] > < / C u s t o m C o n t e n t > < / G e m i n i > 
</file>

<file path=customXml/item64.xml>��< ? x m l   v e r s i o n = " 1 . 0 "   e n c o d i n g = " U T F - 1 6 " ? > < G e m i n i   x m l n s = " h t t p : / / g e m i n i / p i v o t c u s t o m i z a t i o n / 8 e 9 0 4 c 2 0 - 6 6 7 e - 4 6 0 f - 9 1 6 8 - 4 1 0 e 2 0 f 0 8 a b c " > < 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65.xml>��< ? x m l   v e r s i o n = " 1 . 0 "   e n c o d i n g = " U T F - 1 6 " ? > < G e m i n i   x m l n s = " h t t p : / / g e m i n i / p i v o t c u s t o m i z a t i o n / 5 e 4 3 e 3 8 9 - 8 c f a - 4 b e 9 - a 9 8 3 - 0 6 b f a a c f a d 3 e " > < 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C a l c u l a t e d F i e l d s > < S A H o s t H a s h > 0 < / S A H o s t H a s h > < G e m i n i F i e l d L i s t V i s i b l e > T r u e < / G e m i n i F i e l d L i s t V i s i b l e > < / S e t t i n g s > ] ] > < / C u s t o m C o n t e n t > < / G e m i n i > 
</file>

<file path=customXml/item66.xml>��< ? x m l   v e r s i o n = " 1 . 0 "   e n c o d i n g = " U T F - 1 6 " ? > < G e m i n i   x m l n s = " h t t p : / / g e m i n i / p i v o t c u s t o m i z a t i o n / a e 3 b b a d e - 9 6 1 3 - 4 8 2 2 - a 9 a 8 - a d a 2 5 1 c b f 7 e 9 " > < 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C a l c u l a t e d F i e l d s > < S A H o s t H a s h > 0 < / S A H o s t H a s h > < G e m i n i F i e l d L i s t V i s i b l e > T r u e < / G e m i n i F i e l d L i s t V i s i b l e > < / S e t t i n g s > ] ] > < / C u s t o m C o n t e n t > < / G e m i n i > 
</file>

<file path=customXml/item67.xml>��< ? x m l   v e r s i o n = " 1 . 0 "   e n c o d i n g = " U T F - 1 6 " ? > < G e m i n i   x m l n s = " h t t p : / / g e m i n i / p i v o t c u s t o m i z a t i o n / 3 2 8 d 0 1 4 2 - f 5 9 4 - 4 d d 2 - b e c 5 - 9 5 8 3 1 5 1 8 2 3 c 3 " > < 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 L o s s < / M e a s u r e N a m e > < D i s p l a y N a m e > L o s s < / D i s p l a y N a m e > < V i s i b l e > F a l s e < / V i s i b l e > < / i t e m > < i t e m > < M e a s u r e N a m e > M e a s u r e < / M e a s u r e N a m e > < D i s p l a y N a m e > M e a s u r e < / D i s p l a y N a m e > < V i s i b l e > F a l s e < / V i s i b l e > < / i t e m > < i t e m > < M e a s u r e N a m e > M e a s u r e   3 < / M e a s u r e N a m e > < D i s p l a y N a m e > M e a s u r e   3 < / 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68.xml>��< ? x m l   v e r s i o n = " 1 . 0 "   e n c o d i n g = " U T F - 1 6 " ? > < G e m i n i   x m l n s = " h t t p : / / g e m i n i / p i v o t c u s t o m i z a t i o n / b f e b 7 c a 5 - 4 f 7 9 - 4 5 9 1 - 9 f e 4 - 6 d 1 7 9 8 f b 8 1 c 8 " > < 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69.xml>��< ? x m l   v e r s i o n = " 1 . 0 "   e n c o d i n g = " U T F - 1 6 " ? > < G e m i n i   x m l n s = " h t t p : / / g e m i n i / p i v o t c u s t o m i z a t i o n / P o w e r P i v o t V e r s i o n " > < C u s t o m C o n t e n t > < ! [ C D A T A [ 2 0 1 5 . 1 3 0 . 1 6 0 5 . 1 5 6 7 ] ] > < / C u s t o m C o n t e n t > < / G e m i n i > 
</file>

<file path=customXml/item7.xml>��< ? x m l   v e r s i o n = " 1 . 0 "   e n c o d i n g = " U T F - 1 6 " ? > < G e m i n i   x m l n s = " h t t p : / / g e m i n i / p i v o t c u s t o m i z a t i o n / S a n d b o x N o n E m p t y " > < C u s t o m C o n t e n t > < ! [ C D A T A [ 1 ] ] > < / C u s t o m C o n t e n t > < / G e m i n i > 
</file>

<file path=customXml/item70.xml>��< ? x m l   v e r s i o n = " 1 . 0 "   e n c o d i n g = " U T F - 1 6 " ? > < G e m i n i   x m l n s = " h t t p : / / g e m i n i / p i v o t c u s t o m i z a t i o n / b 9 2 2 b 5 7 5 - 7 4 9 e - 4 f 0 7 - b 5 c d - 0 b b b 9 f 2 e 5 1 d 5 " > < 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C a l c u l a t e d F i e l d s > < S A H o s t H a s h > 0 < / S A H o s t H a s h > < G e m i n i F i e l d L i s t V i s i b l e > T r u e < / G e m i n i F i e l d L i s t V i s i b l e > < / S e t t i n g s > ] ] > < / C u s t o m C o n t e n t > < / G e m i n i > 
</file>

<file path=customXml/item71.xml>��< ? x m l   v e r s i o n = " 1 . 0 "   e n c o d i n g = " U T F - 1 6 " ? > < G e m i n i   x m l n s = " h t t p : / / g e m i n i / p i v o t c u s t o m i z a t i o n / T a b l e O r d e r " > < C u s t o m C o n t e n t > < ! [ C D A T A [ O r d e r s _ 8 3 9 f a e e 5 - e b e 2 - 4 9 8 f - 8 e 0 d - c a 8 5 4 d 7 9 b 3 b e , P e o p l e _ e 6 3 3 b b d 1 - 0 f f 5 - 4 7 e 9 - 8 e 6 3 - 0 9 5 7 b d e a a e c 1 , R e t u r n _ 6 4 0 b 2 8 2 e - c a 4 a - 4 2 5 9 - a 0 4 7 - e 3 a e 1 a b 5 9 8 6 f , S h i p p i n g   C o s t _ d 8 1 5 b f 8 7 - 0 0 9 2 - 4 b a 2 - a 0 8 c - 0 2 b 9 3 a d c 0 9 7 9 ] ] > < / C u s t o m C o n t e n t > < / G e m i n i > 
</file>

<file path=customXml/item72.xml>��< ? x m l   v e r s i o n = " 1 . 0 "   e n c o d i n g = " U T F - 1 6 " ? > < G e m i n i   x m l n s = " h t t p : / / g e m i n i / p i v o t c u s t o m i z a t i o n / 9 a f 5 0 9 e d - 9 6 b 7 - 4 4 f 3 - 8 a 0 2 - d 2 8 d 5 d 9 0 3 a b 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C a l c u l a t e d F i e l d s > < S A H o s t H a s h > 0 < / S A H o s t H a s h > < G e m i n i F i e l d L i s t V i s i b l e > T r u e < / G e m i n i F i e l d L i s t V i s i b l e > < / S e t t i n g s > ] ] > < / C u s t o m C o n t e n t > < / G e m i n i > 
</file>

<file path=customXml/item73.xml>��< ? x m l   v e r s i o n = " 1 . 0 "   e n c o d i n g = " U T F - 1 6 " ? > < G e m i n i   x m l n s = " h t t p : / / g e m i n i / p i v o t c u s t o m i z a t i o n / b 6 4 8 5 0 2 e - 0 a 9 6 - 4 f b 1 - a d 3 d - f e 9 d f 2 6 4 4 4 6 4 " > < 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74.xml>��< ? x m l   v e r s i o n = " 1 . 0 "   e n c o d i n g = " U T F - 1 6 " ? > < G e m i n i   x m l n s = " h t t p : / / g e m i n i / p i v o t c u s t o m i z a t i o n / 3 e b 6 3 e 4 4 - 8 d 0 2 - 4 a 1 5 - b c 7 5 - a 9 5 1 c 3 1 c b 3 c d " > < 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75.xml>��< ? x m l   v e r s i o n = " 1 . 0 "   e n c o d i n g = " U T F - 1 6 " ? > < G e m i n i   x m l n s = " h t t p : / / g e m i n i / p i v o t c u s t o m i z a t i o n / S h o w I m p l i c i t M e a s u r e s " > < C u s t o m C o n t e n t > < ! [ C D A T A [ F a l s e ] ] > < / C u s t o m C o n t e n t > < / G e m i n i > 
</file>

<file path=customXml/item76.xml>��< ? x m l   v e r s i o n = " 1 . 0 "   e n c o d i n g = " U T F - 1 6 " ? > < G e m i n i   x m l n s = " h t t p : / / g e m i n i / p i v o t c u s t o m i z a t i o n / d 0 3 e 4 9 0 e - 3 6 8 8 - 4 4 9 0 - b 4 8 0 - c 7 c 0 8 1 3 9 c 6 d d " > < 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C a l c u l a t e d F i e l d s > < S A H o s t H a s h > 0 < / S A H o s t H a s h > < G e m i n i F i e l d L i s t V i s i b l e > T r u e < / G e m i n i F i e l d L i s t V i s i b l e > < / S e t t i n g s > ] ] > < / C u s t o m C o n t e n t > < / G e m i n i > 
</file>

<file path=customXml/item77.xml>��< ? x m l   v e r s i o n = " 1 . 0 "   e n c o d i n g = " U T F - 1 6 " ? > < G e m i n i   x m l n s = " h t t p : / / g e m i n i / p i v o t c u s t o m i z a t i o n / 4 2 e b d 2 8 8 - 6 2 a f - 4 d e e - b f d 5 - f 2 a 9 f 5 8 c f 6 7 b " > < 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 L o s s < / M e a s u r e N a m e > < D i s p l a y N a m e > L o s s < / D i s p l a y N a m e > < V i s i b l e > F a l s e < / V i s i b l e > < / i t e m > < i t e m > < M e a s u r e N a m e > M e a s u r e < / M e a s u r e N a m e > < D i s p l a y N a m e > M e a s u r e < / D i s p l a y N a m e > < V i s i b l e > F a l s e < / V i s i b l e > < / i t e m > < i t e m > < M e a s u r e N a m e > M e a s u r e   3 < / M e a s u r e N a m e > < D i s p l a y N a m e > M e a s u r e   3 < / 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7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 C o l u m n s \ O r d e r Y e a r < / 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 C o l u m n s \ D e l i v e r y   D u r a t i o n < / 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 C o l u m n s \ S h i p p i n g   C o s t   P e r   O r d e r < / 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  C o s t 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  C o s t 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9.xml>��< ? x m l   v e r s i o n = " 1 . 0 "   e n c o d i n g = " U T F - 1 6 " ? > < G e m i n i   x m l n s = " h t t p : / / g e m i n i / p i v o t c u s t o m i z a t i o n / d f b e 0 4 e 8 - 8 1 d 6 - 4 6 b c - 8 d 9 5 - 9 6 d f c d 5 0 9 2 d c " > < 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8.xml>��< ? x m l   v e r s i o n = " 1 . 0 "   e n c o d i n g = " U T F - 1 6 " ? > < G e m i n i   x m l n s = " h t t p : / / g e m i n i / p i v o t c u s t o m i z a t i o n / f 9 e 0 f 1 2 7 - 6 f 1 6 - 4 2 6 2 - 8 c e 8 - 7 e 0 9 e 2 6 5 5 d 0 3 " > < 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80.xml>��< ? x m l   v e r s i o n = " 1 . 0 "   e n c o d i n g = " U T F - 1 6 " ? > < G e m i n i   x m l n s = " h t t p : / / g e m i n i / p i v o t c u s t o m i z a t i o n / f 6 0 8 8 f c 4 - c 2 d e - 4 b f a - a 8 3 c - 4 c a a 5 5 2 0 4 3 3 8 " > < 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 L o s s < / M e a s u r e N a m e > < D i s p l a y N a m e > L o s s < / D i s p l a y N a m e > < V i s i b l e > F a l s e < / V i s i b l e > < / i t e m > < i t e m > < M e a s u r e N a m e > M e a s u r e < / M e a s u r e N a m e > < D i s p l a y N a m e > M e a s u r e < / D i s p l a y N a m e > < V i s i b l e > F a l s e < / V i s i b l e > < / i t e m > < i t e m > < M e a s u r e N a m e > M e a s u r e   3 < / M e a s u r e N a m e > < D i s p l a y N a m e > M e a s u r e   3 < / 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81.xml>��< ? x m l   v e r s i o n = " 1 . 0 "   e n c o d i n g = " U T F - 1 6 " ? > < G e m i n i   x m l n s = " h t t p : / / g e m i n i / p i v o t c u s t o m i z a t i o n / T a b l e X M L _ R e t u r n _ 6 4 0 b 2 8 2 e - c a 4 a - 4 2 5 9 - a 0 4 7 - e 3 a e 1 a b 5 9 8 6 f " > < 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 1 1 4 < / i n t > < / v a l u e > < / i t e m > < i t e m > < k e y > < s t r i n g > O r d e r   I D < / s t r i n g > < / k e y > < v a l u e > < i n t > 1 1 1 < / i n t > < / v a l u e > < / i t e m > < / C o l u m n W i d t h s > < C o l u m n D i s p l a y I n d e x > < i t e m > < k e y > < s t r i n g > R e t u r n e d < / s t r i n g > < / k e y > < v a l u e > < i n t > 0 < / i n t > < / v a l u e > < / i t e m > < i t e m > < k e y > < s t r i n g > O r d e r   I D < / s t r i n g > < / k e y > < v a l u e > < i n t > 1 < / i n t > < / v a l u e > < / i t e m > < / C o l u m n D i s p l a y I n d e x > < C o l u m n F r o z e n   / > < C o l u m n C h e c k e d   / > < C o l u m n F i l t e r > < i t e m > < k e y > < s t r i n g > O r d e r   I D < / s t r i n g > < / k e y > < v a l u e > < F i l t e r E x p r e s s i o n   x s i : n i l = " t r u e "   / > < / v a l u e > < / i t e m > < / C o l u m n F i l t e r > < S e l e c t i o n F i l t e r > < i t e m > < k e y > < s t r i n g > O r d e r   I D < / s t r i n g > < / k e y > < v a l u e > < S e l e c t i o n F i l t e r   x s i : n i l = " t r u e "   / > < / v a l u e > < / i t e m > < / S e l e c t i o n F i l t e r > < F i l t e r P a r a m e t e r s > < i t e m > < k e y > < s t r i n g > O r d e r   I D < / s t r i n g > < / k e y > < v a l u e > < C o m m a n d P a r a m e t e r s   / > < / v a l u e > < / i t e m > < / F i l t e r P a r a m e t e r s > < I s S o r t D e s c e n d i n g > f a l s e < / I s S o r t D e s c e n d i n g > < / T a b l e W i d g e t G r i d S e r i a l i z a t i o n > ] ] > < / C u s t o m C o n t e n t > < / G e m i n i > 
</file>

<file path=customXml/item82.xml>��< ? x m l   v e r s i o n = " 1 . 0 "   e n c o d i n g = " U T F - 1 6 " ? > < G e m i n i   x m l n s = " h t t p : / / g e m i n i / p i v o t c u s t o m i z a t i o n / 7 3 b 9 e b f 8 - 9 c b 5 - 4 6 d 3 - 9 7 5 d - e 6 a 9 9 1 2 4 b c f 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 C o m p l e t e d   O r d e r s < / M e a s u r e N a m e > < D i s p l a y N a m e > C o m p l e t e d   O r d e r s < / D i s p l a y N a m e > < V i s i b l e > F a l s e < / V i s i b l e > < / i t e m > < i t e m > < M e a s u r e N a m e > R e t u r n e d   O r d e r s < / M e a s u r e N a m e > < D i s p l a y N a m e > R e t u r n e d 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C a l c u l a t e d F i e l d s > < S A H o s t H a s h > 0 < / S A H o s t H a s h > < G e m i n i F i e l d L i s t V i s i b l e > T r u e < / G e m i n i F i e l d L i s t V i s i b l e > < / S e t t i n g s > ] ] > < / C u s t o m C o n t e n t > < / G e m i n i > 
</file>

<file path=customXml/item83.xml>��< ? x m l   v e r s i o n = " 1 . 0 "   e n c o d i n g = " U T F - 1 6 " ? > < G e m i n i   x m l n s = " h t t p : / / g e m i n i / p i v o t c u s t o m i z a t i o n / 0 d b d 8 a e 7 - 8 c 2 b - 4 2 e c - 9 8 5 c - 4 0 8 3 a e 9 f a 6 3 2 " > < 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 S a l e s   f o r   c o m p l e t e d   o r d e r s < / M e a s u r e N a m e > < D i s p l a y N a m e > S a l e s   f o r   c o m p l e t e d 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C a l c u l a t e d F i e l d s > < S A H o s t H a s h > 0 < / S A H o s t H a s h > < G e m i n i F i e l d L i s t V i s i b l e > T r u e < / G e m i n i F i e l d L i s t V i s i b l e > < / S e t t i n g s > ] ] > < / C u s t o m C o n t e n t > < / G e m i n i > 
</file>

<file path=customXml/item84.xml>��< ? x m l   v e r s i o n = " 1 . 0 "   e n c o d i n g = " U T F - 1 6 " ? > < G e m i n i   x m l n s = " h t t p : / / g e m i n i / p i v o t c u s t o m i z a t i o n / b d 0 5 5 d e d - 2 3 b b - 4 6 9 4 - 9 a e c - 0 6 1 4 4 e 4 b 3 1 c 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85.xml>��< ? x m l   v e r s i o n = " 1 . 0 "   e n c o d i n g = " U T F - 1 6 " ? > < G e m i n i   x m l n s = " h t t p : / / g e m i n i / p i v o t c u s t o m i z a t i o n / 2 d 1 d 5 5 e 7 - 6 1 f 3 - 4 f 3 7 - 8 2 e 0 - 4 1 9 6 4 4 a 1 a 7 7 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C a l c u l a t e d F i e l d s > < S A H o s t H a s h > 0 < / S A H o s t H a s h > < G e m i n i F i e l d L i s t V i s i b l e > T r u e < / G e m i n i F i e l d L i s t V i s i b l e > < / S e t t i n g s > ] ] > < / C u s t o m C o n t e n t > < / G e m i n i > 
</file>

<file path=customXml/item86.xml>��< ? x m l   v e r s i o n = " 1 . 0 "   e n c o d i n g = " U T F - 1 6 " ? > < G e m i n i   x m l n s = " h t t p : / / g e m i n i / p i v o t c u s t o m i z a t i o n / 1 c b f c 1 6 1 - e 9 b 4 - 4 0 d 8 - a c 7 8 - f a a 3 f 5 a 6 3 e 8 0 " > < 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 S a l e s   f o r   c o m p l e t e d   o r d e r s < / M e a s u r e N a m e > < D i s p l a y N a m e > S a l e s   f o r   c o m p l e t e d   o r d e r s < / D i s p l a y N a m e > < V i s i b l e > F a l s e < / V i s i b l e > < / i t e m > < i t e m > < M e a s u r e N a m e > P r o f i t   f o r   R e t u r n e d   O r d e r s < / M e a s u r e N a m e > < D i s p l a y N a m e > P r o f i t   f o r   R e t u r n e d   O r d e r s < / D i s p l a y N a m e > < V i s i b l e > F a l s e < / V i s i b l e > < / i t e m > < i t e m > < M e a s u r e N a m e > P r o f i t   f o r   c o m p l e t e d   o r d e r s < / M e a s u r e N a m e > < D i s p l a y N a m e > P r o f i t   f o r   c o m p l e t e d   o r d e r s < / D i s p l a y N a m e > < V i s i b l e > F a l s e < / V i s i b l e > < / i t e m > < i t e m > < M e a s u r e N a m e > C o m p l e t e d   O r d e r s < / M e a s u r e N a m e > < D i s p l a y N a m e > C o m p l e t e d   O r d e r s < / D i s p l a y N a m e > < V i s i b l e > F a l s e < / V i s i b l e > < / i t e m > < i t e m > < M e a s u r e N a m e > R e t u r n e d   O r d e r s < / M e a s u r e N a m e > < D i s p l a y N a m e > R e t u r n e d   O r d e r s < / D i s p l a y N a m e > < V i s i b l e > F a l s e < / V i s i b l e > < / i t e m > < i t e m > < M e a s u r e N a m e > D i s c o u n t   v a l u e   f o r   r e t u r n e d   o r d e r s < / M e a s u r e N a m e > < D i s p l a y N a m e > D i s c o u n t   v a l u e   f o r   r e t u r n e d   o r d e r s < / D i s p l a y N a m e > < V i s i b l e > F a l s e < / V i s i b l e > < / i t e m > < i t e m > < M e a s u r e N a m e > T o t a l   d i s c o u n t   v a l u e < / M e a s u r e N a m e > < D i s p l a y N a m e > T o t a l   d i s c o u n t   v a l u e < / D i s p l a y N a m e > < V i s i b l e > F a l s e < / V i s i b l e > < / i t e m > < i t e m > < M e a s u r e N a m e > D i s c o u n t   f o r   c o m p l e t e d   o r d e r s < / M e a s u r e N a m e > < D i s p l a y N a m e > D i s c o u n t   f o r   c o m p l e t e d   o r d e r s < / D i s p l a y N a m e > < V i s i b l e > F a l s e < / V i s i b l e > < / i t e m > < i t e m > < M e a s u r e N a m e > N e t   S a l e s < / M e a s u r e N a m e > < D i s p l a y N a m e > N e t   S a l e s < / D i s p l a y N a m e > < V i s i b l e > F a l s e < / V i s i b l e > < / i t e m > < i t e m > < M e a s u r e N a m e > Q u a n t i t y   o f   r e t u r n e d   o r d e r s < / M e a s u r e N a m e > < D i s p l a y N a m e > Q u a n t i t y   o f   r e t u r n e d   o r d e r s < / D i s p l a y N a m e > < V i s i b l e > F a l s e < / V i s i b l e > < / i t e m > < i t e m > < M e a s u r e N a m e > S o l d   U n i t s   f o r   c o m p l e t e d   o r d e r s < / M e a s u r e N a m e > < D i s p l a y N a m e > S o l d   U n i t s   f o r   c o m p l e t e d   o r d e r s < / D i s p l a y N a m e > < V i s i b l e > F a l s e < / V i s i b l e > < / i t e m > < i t e m > < M e a s u r e N a m e > C O G S   f o r   u n i t   s o l d < / M e a s u r e N a m e > < D i s p l a y N a m e > C O G S   f o r   u n i t   s o l d < / D i s p l a y N a m e > < V i s i b l e > F a l s e < / V i s i b l e > < / i t e m > < i t e m > < M e a s u r e N a m e > M e a s u r e < / M e a s u r e N a m e > < D i s p l a y N a m e > M e a s u r e < / D i s p l a y N a m e > < V i s i b l e > F a l s e < / V i s i b l e > < / i t e m > < i t e m > < M e a s u r e N a m e > M e a s u r e   3 < / M e a s u r e N a m e > < D i s p l a y N a m e > M e a s u r e   3 < / D i s p l a y N a m e > < V i s i b l e > F a l s e < / V i s i b l e > < / i t e m > < i t e m > < M e a s u r e N a m e > L o s s < / M e a s u r e N a m e > < D i s p l a y N a m e > L o s s < / D i s p l a y N a m e > < V i s i b l e > F a l s e < / V i s i b l e > < / i t e m > < i t e m > < M e a s u r e N a m e > M e a s u r e   2 < / M e a s u r e N a m e > < D i s p l a y N a m e > M e a s u r e   2 < / D i s p l a y N a m e > < V i s i b l e > F a l s e < / V i s i b l e > < / i t e m > < i t e m > < M e a s u r e N a m e > M e a s u r e   4 < / M e a s u r e N a m e > < D i s p l a y N a m e > M e a s u r e   4 < / D i s p l a y N a m e > < V i s i b l e > F a l s e < / V i s i b l e > < / i t e m > < i t e m > < M e a s u r e N a m e > N e t   P r o f i t < / M e a s u r e N a m e > < D i s p l a y N a m e > N e t   P r o f i t < / D i s p l a y N a m e > < V i s i b l e > F a l s e < / V i s i b l e > < / i t e m > < / C a l c u l a t e d F i e l d s > < S A H o s t H a s h > 0 < / S A H o s t H a s h > < G e m i n i F i e l d L i s t V i s i b l e > T r u e < / G e m i n i F i e l d L i s t V i s i b l e > < / S e t t i n g s > ] ] > < / C u s t o m C o n t e n t > < / G e m i n i > 
</file>

<file path=customXml/item87.xml>��< ? x m l   v e r s i o n = " 1 . 0 "   e n c o d i n g = " U T F - 1 6 " ? > < G e m i n i   x m l n s = " h t t p : / / g e m i n i / p i v o t c u s t o m i z a t i o n / d e f e 1 c e 3 - 9 d 7 8 - 4 b f f - a 4 6 9 - a 5 4 5 7 7 8 3 7 d 3 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 A v e r a g e   o f   t i m e   d u r a t i o n < / M e a s u r e N a m e > < D i s p l a y N a m e > A v e r a g e   o f   t i m e   d u r a t i o n < / D i s p l a y N a m e > < V i s i b l e > F a l s e < / V i s i b l e > < / i t e m > < i t e m > < M e a s u r e N a m e > S a l e s   f o r   R e t u r n e d   O r d e r s < / M e a s u r e N a m e > < D i s p l a y N a m e > S a l e s   f o r   R e t u r n e d   O r d e r s < / D i s p l a y N a m e > < V i s i b l e > F a l s e < / V i s i b l e > < / i t e m > < i t e m > < M e a s u r e N a m e > N e t   S a l e s < / M e a s u r e N a m e > < D i s p l a y N a m e > N e t   S a l e s < / D i s p l a y N a m e > < V i s i b l e > F a l s e < / V i s i b l e > < / i t e m > < i t e m > < M e a s u r e N a m e > P r o f i t   f o r   R e t u r n e d   O r d e r s < / M e a s u r e N a m e > < D i s p l a y N a m e > P r o f i t   f o r   R e t u r n e d   O r d e r s < / D i s p l a y N a m e > < V i s i b l e > F a l s e < / V i s i b l e > < / i t e m > < i t e m > < M e a s u r e N a m e > N e t   P r o f i t < / M e a s u r e N a m e > < D i s p l a y N a m e > N e t   P r o f i t < / D i s p l a y N a m e > < V i s i b l e > F a l s e < / V i s i b l e > < / i t e m > < / C a l c u l a t e d F i e l d s > < S A H o s t H a s h > 0 < / S A H o s t H a s h > < G e m i n i F i e l d L i s t V i s i b l e > T r u e < / G e m i n i F i e l d L i s t V i s i b l e > < / S e t t i n g s > ] ] > < / C u s t o m C o n t e n t > < / G e m i n i > 
</file>

<file path=customXml/item88.xml>��< ? x m l   v e r s i o n = " 1 . 0 "   e n c o d i n g = " U T F - 1 6 " ? > < G e m i n i   x m l n s = " h t t p : / / g e m i n i / p i v o t c u s t o m i z a t i o n / e f 5 e f a 9 f - d b 8 b - 4 2 b 4 - b 6 f 3 - 5 5 7 a c f a 2 7 3 7 a " > < C u s t o m C o n t e n t > < ! [ C D A T A [ < ? x m l   v e r s i o n = " 1 . 0 "   e n c o d i n g = " u t f - 1 6 " ? > < S e t t i n g s > < C a l c u l a t e d F i e l d s > < i t e m > < M e a s u r e N a m e > T o t a l   P r o f i t < / M e a s u r e N a m e > < D i s p l a y N a m e > T o t a l   P r o f i t < / D i s p l a y N a m e > < V i s i b l e > F a l s e < / V i s i b l e > < / i t e m > < i t e m > < M e a s u r e N a m e > T o t a l   S a l e s < / M e a s u r e N a m e > < D i s p l a y N a m e > T o t a l   S a l e s < / D i s p l a y N a m e > < V i s i b l e > F a l s e < / V i s i b l e > < / i t e m > < i t e m > < M e a s u r e N a m e > C u s t o m e r s   N u m b e r < / M e a s u r e N a m e > < D i s p l a y N a m e > C u s t o m e r s   N u m b e r < / D i s p l a y N a m e > < V i s i b l e > F a l s e < / V i s i b l e > < / i t e m > < i t e m > < M e a s u r e N a m e > T o t a l   O r d e r s < / M e a s u r e N a m e > < D i s p l a y N a m e > T o t a l   O r d e r s < / D i s p l a y N a m e > < V i s i b l e > F a l s e < / V i s i b l e > < / i t e m > < i t e m > < M e a s u r e N a m e > P r o f i t   P e r   C u s t o m e r < / M e a s u r e N a m e > < D i s p l a y N a m e > P r o f i t   P e r   C u s t o m e r < / D i s p l a y N a m e > < V i s i b l e > F a l s e < / V i s i b l e > < / i t e m > < i t e m > < M e a s u r e N a m e > P r o f i t   i n   A r i z o n a < / M e a s u r e N a m e > < D i s p l a y N a m e > P r o f i t   i n   A r i z o n a < / D i s p l a y N a m e > < V i s i b l e > F a l s e < / V i s i b l e > < / i t e m > < i t e m > < M e a s u r e N a m e > A v e r a g e   o f   t i m e   d u r a t i o n < / M e a s u r e N a m e > < D i s p l a y N a m e > A v e r a g e   o f   t i m e   d u r a t i o n < / D i s p l a y N a m e > < V i s i b l e > F a l s e < / V i s i b l e > < / i t e m > < / C a l c u l a t e d F i e l d s > < S A H o s t H a s h > 0 < / S A H o s t H a s h > < G e m i n i F i e l d L i s t V i s i b l e > T r u e < / G e m i n i F i e l d L i s t V i s i b l e > < / S e t t i n g s > ] ] > < / C u s t o m C o n t e n t > < / G e m i n i > 
</file>

<file path=customXml/item8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E2301A5-AA54-4150-B7BE-73DE5DA400AD}">
  <ds:schemaRefs/>
</ds:datastoreItem>
</file>

<file path=customXml/itemProps10.xml><?xml version="1.0" encoding="utf-8"?>
<ds:datastoreItem xmlns:ds="http://schemas.openxmlformats.org/officeDocument/2006/customXml" ds:itemID="{EF8130D4-C6E5-4130-B39F-03BFB363EEF1}">
  <ds:schemaRefs/>
</ds:datastoreItem>
</file>

<file path=customXml/itemProps11.xml><?xml version="1.0" encoding="utf-8"?>
<ds:datastoreItem xmlns:ds="http://schemas.openxmlformats.org/officeDocument/2006/customXml" ds:itemID="{F24A79A6-B122-4D30-B780-D7165604DAFE}">
  <ds:schemaRefs/>
</ds:datastoreItem>
</file>

<file path=customXml/itemProps12.xml><?xml version="1.0" encoding="utf-8"?>
<ds:datastoreItem xmlns:ds="http://schemas.openxmlformats.org/officeDocument/2006/customXml" ds:itemID="{4170FB4D-4E66-4A82-B730-FC78C1283D98}">
  <ds:schemaRefs/>
</ds:datastoreItem>
</file>

<file path=customXml/itemProps13.xml><?xml version="1.0" encoding="utf-8"?>
<ds:datastoreItem xmlns:ds="http://schemas.openxmlformats.org/officeDocument/2006/customXml" ds:itemID="{0ED12103-7052-429E-A18D-74CF0E7B37A9}">
  <ds:schemaRefs/>
</ds:datastoreItem>
</file>

<file path=customXml/itemProps14.xml><?xml version="1.0" encoding="utf-8"?>
<ds:datastoreItem xmlns:ds="http://schemas.openxmlformats.org/officeDocument/2006/customXml" ds:itemID="{1D2F3E81-2D59-40B9-B9AA-C9224D13E291}">
  <ds:schemaRefs/>
</ds:datastoreItem>
</file>

<file path=customXml/itemProps15.xml><?xml version="1.0" encoding="utf-8"?>
<ds:datastoreItem xmlns:ds="http://schemas.openxmlformats.org/officeDocument/2006/customXml" ds:itemID="{247B4477-A301-4F93-BF8B-FB25E93B64B1}">
  <ds:schemaRefs/>
</ds:datastoreItem>
</file>

<file path=customXml/itemProps16.xml><?xml version="1.0" encoding="utf-8"?>
<ds:datastoreItem xmlns:ds="http://schemas.openxmlformats.org/officeDocument/2006/customXml" ds:itemID="{5B09130C-C14F-4B56-BE98-11A13DEA3A03}">
  <ds:schemaRefs/>
</ds:datastoreItem>
</file>

<file path=customXml/itemProps17.xml><?xml version="1.0" encoding="utf-8"?>
<ds:datastoreItem xmlns:ds="http://schemas.openxmlformats.org/officeDocument/2006/customXml" ds:itemID="{A6799271-DF01-433D-A655-ECFCE86E13AE}">
  <ds:schemaRefs/>
</ds:datastoreItem>
</file>

<file path=customXml/itemProps18.xml><?xml version="1.0" encoding="utf-8"?>
<ds:datastoreItem xmlns:ds="http://schemas.openxmlformats.org/officeDocument/2006/customXml" ds:itemID="{64EA08FB-DB39-4609-8E75-4B30F8829A52}">
  <ds:schemaRefs/>
</ds:datastoreItem>
</file>

<file path=customXml/itemProps19.xml><?xml version="1.0" encoding="utf-8"?>
<ds:datastoreItem xmlns:ds="http://schemas.openxmlformats.org/officeDocument/2006/customXml" ds:itemID="{B6AD04E4-58EE-4025-A35B-D8790CAE9020}">
  <ds:schemaRefs/>
</ds:datastoreItem>
</file>

<file path=customXml/itemProps2.xml><?xml version="1.0" encoding="utf-8"?>
<ds:datastoreItem xmlns:ds="http://schemas.openxmlformats.org/officeDocument/2006/customXml" ds:itemID="{A670BDA9-913E-4D5D-8938-1F10073EFA35}">
  <ds:schemaRefs/>
</ds:datastoreItem>
</file>

<file path=customXml/itemProps20.xml><?xml version="1.0" encoding="utf-8"?>
<ds:datastoreItem xmlns:ds="http://schemas.openxmlformats.org/officeDocument/2006/customXml" ds:itemID="{7649370E-ECEF-4E58-A07D-7C7DDC554117}">
  <ds:schemaRefs/>
</ds:datastoreItem>
</file>

<file path=customXml/itemProps21.xml><?xml version="1.0" encoding="utf-8"?>
<ds:datastoreItem xmlns:ds="http://schemas.openxmlformats.org/officeDocument/2006/customXml" ds:itemID="{472B5CD3-F339-4E54-8BCD-9A24A341503C}">
  <ds:schemaRefs/>
</ds:datastoreItem>
</file>

<file path=customXml/itemProps22.xml><?xml version="1.0" encoding="utf-8"?>
<ds:datastoreItem xmlns:ds="http://schemas.openxmlformats.org/officeDocument/2006/customXml" ds:itemID="{78046923-4692-40D5-A8D8-2AD5E880E39F}">
  <ds:schemaRefs/>
</ds:datastoreItem>
</file>

<file path=customXml/itemProps23.xml><?xml version="1.0" encoding="utf-8"?>
<ds:datastoreItem xmlns:ds="http://schemas.openxmlformats.org/officeDocument/2006/customXml" ds:itemID="{01262ADC-6474-4929-ABC8-5A4E3042D018}">
  <ds:schemaRefs/>
</ds:datastoreItem>
</file>

<file path=customXml/itemProps24.xml><?xml version="1.0" encoding="utf-8"?>
<ds:datastoreItem xmlns:ds="http://schemas.openxmlformats.org/officeDocument/2006/customXml" ds:itemID="{6347702E-E7E1-43FD-B45D-5B493ADA4955}">
  <ds:schemaRefs/>
</ds:datastoreItem>
</file>

<file path=customXml/itemProps25.xml><?xml version="1.0" encoding="utf-8"?>
<ds:datastoreItem xmlns:ds="http://schemas.openxmlformats.org/officeDocument/2006/customXml" ds:itemID="{FB3A2AFE-11CF-46F2-A7BD-48CBC9EB6886}">
  <ds:schemaRefs/>
</ds:datastoreItem>
</file>

<file path=customXml/itemProps26.xml><?xml version="1.0" encoding="utf-8"?>
<ds:datastoreItem xmlns:ds="http://schemas.openxmlformats.org/officeDocument/2006/customXml" ds:itemID="{C6AAF19F-2F67-4FE5-A2BA-DBA5FBA1B6C5}">
  <ds:schemaRefs/>
</ds:datastoreItem>
</file>

<file path=customXml/itemProps27.xml><?xml version="1.0" encoding="utf-8"?>
<ds:datastoreItem xmlns:ds="http://schemas.openxmlformats.org/officeDocument/2006/customXml" ds:itemID="{21EE1899-09A4-4956-8FDB-D055FEB008CB}">
  <ds:schemaRefs/>
</ds:datastoreItem>
</file>

<file path=customXml/itemProps28.xml><?xml version="1.0" encoding="utf-8"?>
<ds:datastoreItem xmlns:ds="http://schemas.openxmlformats.org/officeDocument/2006/customXml" ds:itemID="{5DC7B1BA-4676-48C9-AB70-80403EB936E4}">
  <ds:schemaRefs/>
</ds:datastoreItem>
</file>

<file path=customXml/itemProps29.xml><?xml version="1.0" encoding="utf-8"?>
<ds:datastoreItem xmlns:ds="http://schemas.openxmlformats.org/officeDocument/2006/customXml" ds:itemID="{A3D51E61-BE6D-4900-8494-6939A25F47B8}">
  <ds:schemaRefs/>
</ds:datastoreItem>
</file>

<file path=customXml/itemProps3.xml><?xml version="1.0" encoding="utf-8"?>
<ds:datastoreItem xmlns:ds="http://schemas.openxmlformats.org/officeDocument/2006/customXml" ds:itemID="{55963AFD-31E5-4AA5-96AA-8E6DB4CCB6B5}">
  <ds:schemaRefs/>
</ds:datastoreItem>
</file>

<file path=customXml/itemProps30.xml><?xml version="1.0" encoding="utf-8"?>
<ds:datastoreItem xmlns:ds="http://schemas.openxmlformats.org/officeDocument/2006/customXml" ds:itemID="{3D8524EC-0D1B-417A-8EFD-89E380EABBC4}">
  <ds:schemaRefs/>
</ds:datastoreItem>
</file>

<file path=customXml/itemProps31.xml><?xml version="1.0" encoding="utf-8"?>
<ds:datastoreItem xmlns:ds="http://schemas.openxmlformats.org/officeDocument/2006/customXml" ds:itemID="{C6B9E069-E2DD-4AC5-9F43-181DDDFBFDFD}">
  <ds:schemaRefs/>
</ds:datastoreItem>
</file>

<file path=customXml/itemProps32.xml><?xml version="1.0" encoding="utf-8"?>
<ds:datastoreItem xmlns:ds="http://schemas.openxmlformats.org/officeDocument/2006/customXml" ds:itemID="{00D7714F-7D17-4665-897E-FAA9583CBB36}">
  <ds:schemaRefs/>
</ds:datastoreItem>
</file>

<file path=customXml/itemProps33.xml><?xml version="1.0" encoding="utf-8"?>
<ds:datastoreItem xmlns:ds="http://schemas.openxmlformats.org/officeDocument/2006/customXml" ds:itemID="{6C040E3F-1C48-4F94-94B4-2B18D41C73DA}">
  <ds:schemaRefs/>
</ds:datastoreItem>
</file>

<file path=customXml/itemProps34.xml><?xml version="1.0" encoding="utf-8"?>
<ds:datastoreItem xmlns:ds="http://schemas.openxmlformats.org/officeDocument/2006/customXml" ds:itemID="{D1D514AC-7F1D-4E86-B764-A6FE597A4E6D}">
  <ds:schemaRefs/>
</ds:datastoreItem>
</file>

<file path=customXml/itemProps35.xml><?xml version="1.0" encoding="utf-8"?>
<ds:datastoreItem xmlns:ds="http://schemas.openxmlformats.org/officeDocument/2006/customXml" ds:itemID="{9B1F691A-8386-466F-9BDB-F136E9736B3A}">
  <ds:schemaRefs/>
</ds:datastoreItem>
</file>

<file path=customXml/itemProps36.xml><?xml version="1.0" encoding="utf-8"?>
<ds:datastoreItem xmlns:ds="http://schemas.openxmlformats.org/officeDocument/2006/customXml" ds:itemID="{C6ED3FAE-3956-4925-A735-05EB5570CA96}">
  <ds:schemaRefs/>
</ds:datastoreItem>
</file>

<file path=customXml/itemProps37.xml><?xml version="1.0" encoding="utf-8"?>
<ds:datastoreItem xmlns:ds="http://schemas.openxmlformats.org/officeDocument/2006/customXml" ds:itemID="{3E4F5A71-8854-4CEA-AC77-F40C547F9F5F}">
  <ds:schemaRefs/>
</ds:datastoreItem>
</file>

<file path=customXml/itemProps38.xml><?xml version="1.0" encoding="utf-8"?>
<ds:datastoreItem xmlns:ds="http://schemas.openxmlformats.org/officeDocument/2006/customXml" ds:itemID="{C1100616-1C3C-415B-9810-DCCC6D477E7B}">
  <ds:schemaRefs/>
</ds:datastoreItem>
</file>

<file path=customXml/itemProps39.xml><?xml version="1.0" encoding="utf-8"?>
<ds:datastoreItem xmlns:ds="http://schemas.openxmlformats.org/officeDocument/2006/customXml" ds:itemID="{B727622C-56FE-49DF-8984-4135C8C48C98}">
  <ds:schemaRefs/>
</ds:datastoreItem>
</file>

<file path=customXml/itemProps4.xml><?xml version="1.0" encoding="utf-8"?>
<ds:datastoreItem xmlns:ds="http://schemas.openxmlformats.org/officeDocument/2006/customXml" ds:itemID="{A4B5900B-F70C-49AD-84DD-55A9CB2908D4}">
  <ds:schemaRefs/>
</ds:datastoreItem>
</file>

<file path=customXml/itemProps40.xml><?xml version="1.0" encoding="utf-8"?>
<ds:datastoreItem xmlns:ds="http://schemas.openxmlformats.org/officeDocument/2006/customXml" ds:itemID="{642BB0CA-E46A-41EA-A457-5470CD0452E8}">
  <ds:schemaRefs/>
</ds:datastoreItem>
</file>

<file path=customXml/itemProps41.xml><?xml version="1.0" encoding="utf-8"?>
<ds:datastoreItem xmlns:ds="http://schemas.openxmlformats.org/officeDocument/2006/customXml" ds:itemID="{52FD972F-6E67-4E01-8D65-38570F598C15}">
  <ds:schemaRefs/>
</ds:datastoreItem>
</file>

<file path=customXml/itemProps42.xml><?xml version="1.0" encoding="utf-8"?>
<ds:datastoreItem xmlns:ds="http://schemas.openxmlformats.org/officeDocument/2006/customXml" ds:itemID="{AD4507A6-7902-4B13-986D-F881DD5BA613}">
  <ds:schemaRefs/>
</ds:datastoreItem>
</file>

<file path=customXml/itemProps43.xml><?xml version="1.0" encoding="utf-8"?>
<ds:datastoreItem xmlns:ds="http://schemas.openxmlformats.org/officeDocument/2006/customXml" ds:itemID="{8D9C92A5-06A6-4A64-B2E3-1344CBF115ED}">
  <ds:schemaRefs/>
</ds:datastoreItem>
</file>

<file path=customXml/itemProps44.xml><?xml version="1.0" encoding="utf-8"?>
<ds:datastoreItem xmlns:ds="http://schemas.openxmlformats.org/officeDocument/2006/customXml" ds:itemID="{F533ED97-C774-4F83-A684-E403CF56B633}">
  <ds:schemaRefs/>
</ds:datastoreItem>
</file>

<file path=customXml/itemProps45.xml><?xml version="1.0" encoding="utf-8"?>
<ds:datastoreItem xmlns:ds="http://schemas.openxmlformats.org/officeDocument/2006/customXml" ds:itemID="{73496EAA-E9BD-49BB-B444-471908A74090}">
  <ds:schemaRefs/>
</ds:datastoreItem>
</file>

<file path=customXml/itemProps46.xml><?xml version="1.0" encoding="utf-8"?>
<ds:datastoreItem xmlns:ds="http://schemas.openxmlformats.org/officeDocument/2006/customXml" ds:itemID="{71A4739E-164A-4EE4-8F79-EC2D314198DA}">
  <ds:schemaRefs/>
</ds:datastoreItem>
</file>

<file path=customXml/itemProps47.xml><?xml version="1.0" encoding="utf-8"?>
<ds:datastoreItem xmlns:ds="http://schemas.openxmlformats.org/officeDocument/2006/customXml" ds:itemID="{FDC3FB8E-92E2-479C-8EB9-55E747A26E98}">
  <ds:schemaRefs/>
</ds:datastoreItem>
</file>

<file path=customXml/itemProps48.xml><?xml version="1.0" encoding="utf-8"?>
<ds:datastoreItem xmlns:ds="http://schemas.openxmlformats.org/officeDocument/2006/customXml" ds:itemID="{CE58435E-5D8D-4430-9899-83CF7D27E26E}">
  <ds:schemaRefs/>
</ds:datastoreItem>
</file>

<file path=customXml/itemProps49.xml><?xml version="1.0" encoding="utf-8"?>
<ds:datastoreItem xmlns:ds="http://schemas.openxmlformats.org/officeDocument/2006/customXml" ds:itemID="{5D2CE239-6685-4B7E-BD9B-83E20040391F}">
  <ds:schemaRefs/>
</ds:datastoreItem>
</file>

<file path=customXml/itemProps5.xml><?xml version="1.0" encoding="utf-8"?>
<ds:datastoreItem xmlns:ds="http://schemas.openxmlformats.org/officeDocument/2006/customXml" ds:itemID="{B7CC5318-53B5-435C-B515-9BC72A89A198}">
  <ds:schemaRefs>
    <ds:schemaRef ds:uri="http://schemas.microsoft.com/DataMashup"/>
  </ds:schemaRefs>
</ds:datastoreItem>
</file>

<file path=customXml/itemProps50.xml><?xml version="1.0" encoding="utf-8"?>
<ds:datastoreItem xmlns:ds="http://schemas.openxmlformats.org/officeDocument/2006/customXml" ds:itemID="{8D6F1718-A5CB-4E0C-9523-722FBFFAD09C}">
  <ds:schemaRefs/>
</ds:datastoreItem>
</file>

<file path=customXml/itemProps51.xml><?xml version="1.0" encoding="utf-8"?>
<ds:datastoreItem xmlns:ds="http://schemas.openxmlformats.org/officeDocument/2006/customXml" ds:itemID="{653208BB-C437-45F6-B087-6605D7358B59}">
  <ds:schemaRefs/>
</ds:datastoreItem>
</file>

<file path=customXml/itemProps52.xml><?xml version="1.0" encoding="utf-8"?>
<ds:datastoreItem xmlns:ds="http://schemas.openxmlformats.org/officeDocument/2006/customXml" ds:itemID="{1119E066-C72F-422E-A4ED-6B3BA8257FE2}">
  <ds:schemaRefs/>
</ds:datastoreItem>
</file>

<file path=customXml/itemProps53.xml><?xml version="1.0" encoding="utf-8"?>
<ds:datastoreItem xmlns:ds="http://schemas.openxmlformats.org/officeDocument/2006/customXml" ds:itemID="{37E19D96-B493-4269-A0D5-694A49E78BF5}">
  <ds:schemaRefs/>
</ds:datastoreItem>
</file>

<file path=customXml/itemProps54.xml><?xml version="1.0" encoding="utf-8"?>
<ds:datastoreItem xmlns:ds="http://schemas.openxmlformats.org/officeDocument/2006/customXml" ds:itemID="{CE9291CB-1121-4215-A9B8-D54CA16E52E3}">
  <ds:schemaRefs/>
</ds:datastoreItem>
</file>

<file path=customXml/itemProps55.xml><?xml version="1.0" encoding="utf-8"?>
<ds:datastoreItem xmlns:ds="http://schemas.openxmlformats.org/officeDocument/2006/customXml" ds:itemID="{1C5FA8D9-FB54-47F4-BC48-B039F7588907}">
  <ds:schemaRefs/>
</ds:datastoreItem>
</file>

<file path=customXml/itemProps56.xml><?xml version="1.0" encoding="utf-8"?>
<ds:datastoreItem xmlns:ds="http://schemas.openxmlformats.org/officeDocument/2006/customXml" ds:itemID="{882D945B-D0FC-49AF-88E1-7887D9A6C3BB}">
  <ds:schemaRefs/>
</ds:datastoreItem>
</file>

<file path=customXml/itemProps57.xml><?xml version="1.0" encoding="utf-8"?>
<ds:datastoreItem xmlns:ds="http://schemas.openxmlformats.org/officeDocument/2006/customXml" ds:itemID="{A9A127E5-508D-4B76-A7CA-B626E480F065}">
  <ds:schemaRefs/>
</ds:datastoreItem>
</file>

<file path=customXml/itemProps58.xml><?xml version="1.0" encoding="utf-8"?>
<ds:datastoreItem xmlns:ds="http://schemas.openxmlformats.org/officeDocument/2006/customXml" ds:itemID="{0B12898F-090A-4CD8-9E76-3ECBA07C4A59}">
  <ds:schemaRefs/>
</ds:datastoreItem>
</file>

<file path=customXml/itemProps59.xml><?xml version="1.0" encoding="utf-8"?>
<ds:datastoreItem xmlns:ds="http://schemas.openxmlformats.org/officeDocument/2006/customXml" ds:itemID="{6F411FD3-F183-4B32-8F83-A2CDFB740FD1}">
  <ds:schemaRefs/>
</ds:datastoreItem>
</file>

<file path=customXml/itemProps6.xml><?xml version="1.0" encoding="utf-8"?>
<ds:datastoreItem xmlns:ds="http://schemas.openxmlformats.org/officeDocument/2006/customXml" ds:itemID="{A5F57B6B-3D5A-46AF-8932-A9EBFAF6A191}">
  <ds:schemaRefs/>
</ds:datastoreItem>
</file>

<file path=customXml/itemProps60.xml><?xml version="1.0" encoding="utf-8"?>
<ds:datastoreItem xmlns:ds="http://schemas.openxmlformats.org/officeDocument/2006/customXml" ds:itemID="{7862A699-0B95-4ACE-A2CA-975E9E85697C}">
  <ds:schemaRefs/>
</ds:datastoreItem>
</file>

<file path=customXml/itemProps61.xml><?xml version="1.0" encoding="utf-8"?>
<ds:datastoreItem xmlns:ds="http://schemas.openxmlformats.org/officeDocument/2006/customXml" ds:itemID="{A90231E2-4B95-4BB2-BE36-0EB8240D7634}">
  <ds:schemaRefs/>
</ds:datastoreItem>
</file>

<file path=customXml/itemProps62.xml><?xml version="1.0" encoding="utf-8"?>
<ds:datastoreItem xmlns:ds="http://schemas.openxmlformats.org/officeDocument/2006/customXml" ds:itemID="{91276130-8BB2-4360-A861-ACA6B407F3D0}">
  <ds:schemaRefs/>
</ds:datastoreItem>
</file>

<file path=customXml/itemProps63.xml><?xml version="1.0" encoding="utf-8"?>
<ds:datastoreItem xmlns:ds="http://schemas.openxmlformats.org/officeDocument/2006/customXml" ds:itemID="{BBA970CB-090F-46E7-A2D5-FFC763FCDA49}">
  <ds:schemaRefs/>
</ds:datastoreItem>
</file>

<file path=customXml/itemProps64.xml><?xml version="1.0" encoding="utf-8"?>
<ds:datastoreItem xmlns:ds="http://schemas.openxmlformats.org/officeDocument/2006/customXml" ds:itemID="{B4D5BF45-5FA7-4344-92F5-3FCE32E51481}">
  <ds:schemaRefs/>
</ds:datastoreItem>
</file>

<file path=customXml/itemProps65.xml><?xml version="1.0" encoding="utf-8"?>
<ds:datastoreItem xmlns:ds="http://schemas.openxmlformats.org/officeDocument/2006/customXml" ds:itemID="{E4361237-5ABB-4BA6-A548-BF72E002C5BF}">
  <ds:schemaRefs/>
</ds:datastoreItem>
</file>

<file path=customXml/itemProps66.xml><?xml version="1.0" encoding="utf-8"?>
<ds:datastoreItem xmlns:ds="http://schemas.openxmlformats.org/officeDocument/2006/customXml" ds:itemID="{007D28F4-D17D-4D58-AFDA-EBE046B50EFF}">
  <ds:schemaRefs/>
</ds:datastoreItem>
</file>

<file path=customXml/itemProps67.xml><?xml version="1.0" encoding="utf-8"?>
<ds:datastoreItem xmlns:ds="http://schemas.openxmlformats.org/officeDocument/2006/customXml" ds:itemID="{2B2F84AA-953C-49A0-877A-1FDD2B3D2260}">
  <ds:schemaRefs/>
</ds:datastoreItem>
</file>

<file path=customXml/itemProps68.xml><?xml version="1.0" encoding="utf-8"?>
<ds:datastoreItem xmlns:ds="http://schemas.openxmlformats.org/officeDocument/2006/customXml" ds:itemID="{3E1F10B3-A28D-46C4-85BD-F9B10EA60B51}">
  <ds:schemaRefs/>
</ds:datastoreItem>
</file>

<file path=customXml/itemProps69.xml><?xml version="1.0" encoding="utf-8"?>
<ds:datastoreItem xmlns:ds="http://schemas.openxmlformats.org/officeDocument/2006/customXml" ds:itemID="{F46EFC61-5358-4BC3-9114-5D536D3198A2}">
  <ds:schemaRefs/>
</ds:datastoreItem>
</file>

<file path=customXml/itemProps7.xml><?xml version="1.0" encoding="utf-8"?>
<ds:datastoreItem xmlns:ds="http://schemas.openxmlformats.org/officeDocument/2006/customXml" ds:itemID="{3C512085-0FFE-4DB0-A6B6-3D195E7FCD59}">
  <ds:schemaRefs/>
</ds:datastoreItem>
</file>

<file path=customXml/itemProps70.xml><?xml version="1.0" encoding="utf-8"?>
<ds:datastoreItem xmlns:ds="http://schemas.openxmlformats.org/officeDocument/2006/customXml" ds:itemID="{AF7C3AAC-5CAA-4B90-980C-DF3094FD419B}">
  <ds:schemaRefs/>
</ds:datastoreItem>
</file>

<file path=customXml/itemProps71.xml><?xml version="1.0" encoding="utf-8"?>
<ds:datastoreItem xmlns:ds="http://schemas.openxmlformats.org/officeDocument/2006/customXml" ds:itemID="{759186F5-285F-46C9-9396-3C37455E7648}">
  <ds:schemaRefs/>
</ds:datastoreItem>
</file>

<file path=customXml/itemProps72.xml><?xml version="1.0" encoding="utf-8"?>
<ds:datastoreItem xmlns:ds="http://schemas.openxmlformats.org/officeDocument/2006/customXml" ds:itemID="{8E3D8880-7B50-46AF-B572-BB8C4E3B2A28}">
  <ds:schemaRefs/>
</ds:datastoreItem>
</file>

<file path=customXml/itemProps73.xml><?xml version="1.0" encoding="utf-8"?>
<ds:datastoreItem xmlns:ds="http://schemas.openxmlformats.org/officeDocument/2006/customXml" ds:itemID="{215D6D30-B6CE-4ED1-942A-706750F55CAA}">
  <ds:schemaRefs/>
</ds:datastoreItem>
</file>

<file path=customXml/itemProps74.xml><?xml version="1.0" encoding="utf-8"?>
<ds:datastoreItem xmlns:ds="http://schemas.openxmlformats.org/officeDocument/2006/customXml" ds:itemID="{9032DE3A-62F2-41EE-AB9C-3B247DF63C24}">
  <ds:schemaRefs/>
</ds:datastoreItem>
</file>

<file path=customXml/itemProps75.xml><?xml version="1.0" encoding="utf-8"?>
<ds:datastoreItem xmlns:ds="http://schemas.openxmlformats.org/officeDocument/2006/customXml" ds:itemID="{508EADAD-E24A-403C-906B-3BB7BA7B1204}">
  <ds:schemaRefs/>
</ds:datastoreItem>
</file>

<file path=customXml/itemProps76.xml><?xml version="1.0" encoding="utf-8"?>
<ds:datastoreItem xmlns:ds="http://schemas.openxmlformats.org/officeDocument/2006/customXml" ds:itemID="{CC89DD1F-DE9D-4DB9-875E-9DBCE30B0803}">
  <ds:schemaRefs/>
</ds:datastoreItem>
</file>

<file path=customXml/itemProps77.xml><?xml version="1.0" encoding="utf-8"?>
<ds:datastoreItem xmlns:ds="http://schemas.openxmlformats.org/officeDocument/2006/customXml" ds:itemID="{500933C6-7306-4E9F-B04B-F9463086287E}">
  <ds:schemaRefs/>
</ds:datastoreItem>
</file>

<file path=customXml/itemProps78.xml><?xml version="1.0" encoding="utf-8"?>
<ds:datastoreItem xmlns:ds="http://schemas.openxmlformats.org/officeDocument/2006/customXml" ds:itemID="{ED1F9EF6-5BFA-4D4C-B2F0-D7A86EBF1ABF}">
  <ds:schemaRefs/>
</ds:datastoreItem>
</file>

<file path=customXml/itemProps79.xml><?xml version="1.0" encoding="utf-8"?>
<ds:datastoreItem xmlns:ds="http://schemas.openxmlformats.org/officeDocument/2006/customXml" ds:itemID="{E54153FB-F895-4B28-A8CB-D823F1761880}">
  <ds:schemaRefs/>
</ds:datastoreItem>
</file>

<file path=customXml/itemProps8.xml><?xml version="1.0" encoding="utf-8"?>
<ds:datastoreItem xmlns:ds="http://schemas.openxmlformats.org/officeDocument/2006/customXml" ds:itemID="{DBE5BD5B-CFDA-4102-BBC2-C8FE9D8CB7A7}">
  <ds:schemaRefs/>
</ds:datastoreItem>
</file>

<file path=customXml/itemProps80.xml><?xml version="1.0" encoding="utf-8"?>
<ds:datastoreItem xmlns:ds="http://schemas.openxmlformats.org/officeDocument/2006/customXml" ds:itemID="{C398ABBC-48B8-4DEC-9491-B0C5FB072064}">
  <ds:schemaRefs/>
</ds:datastoreItem>
</file>

<file path=customXml/itemProps81.xml><?xml version="1.0" encoding="utf-8"?>
<ds:datastoreItem xmlns:ds="http://schemas.openxmlformats.org/officeDocument/2006/customXml" ds:itemID="{84A9664C-E943-4686-BF45-9938B038D9E9}">
  <ds:schemaRefs/>
</ds:datastoreItem>
</file>

<file path=customXml/itemProps82.xml><?xml version="1.0" encoding="utf-8"?>
<ds:datastoreItem xmlns:ds="http://schemas.openxmlformats.org/officeDocument/2006/customXml" ds:itemID="{305938EE-F383-4A75-A058-FF8D3C622648}">
  <ds:schemaRefs/>
</ds:datastoreItem>
</file>

<file path=customXml/itemProps83.xml><?xml version="1.0" encoding="utf-8"?>
<ds:datastoreItem xmlns:ds="http://schemas.openxmlformats.org/officeDocument/2006/customXml" ds:itemID="{F35701C7-DD86-4345-BCA5-60648BCEE187}">
  <ds:schemaRefs/>
</ds:datastoreItem>
</file>

<file path=customXml/itemProps84.xml><?xml version="1.0" encoding="utf-8"?>
<ds:datastoreItem xmlns:ds="http://schemas.openxmlformats.org/officeDocument/2006/customXml" ds:itemID="{C9FE7B79-4479-46E7-9F34-46F44BD8C373}">
  <ds:schemaRefs/>
</ds:datastoreItem>
</file>

<file path=customXml/itemProps85.xml><?xml version="1.0" encoding="utf-8"?>
<ds:datastoreItem xmlns:ds="http://schemas.openxmlformats.org/officeDocument/2006/customXml" ds:itemID="{A925FA04-AA1C-43F8-B669-AA820EE8E391}">
  <ds:schemaRefs/>
</ds:datastoreItem>
</file>

<file path=customXml/itemProps86.xml><?xml version="1.0" encoding="utf-8"?>
<ds:datastoreItem xmlns:ds="http://schemas.openxmlformats.org/officeDocument/2006/customXml" ds:itemID="{FA70E6A5-4907-4E4A-A1AF-230F7C656DAB}">
  <ds:schemaRefs/>
</ds:datastoreItem>
</file>

<file path=customXml/itemProps87.xml><?xml version="1.0" encoding="utf-8"?>
<ds:datastoreItem xmlns:ds="http://schemas.openxmlformats.org/officeDocument/2006/customXml" ds:itemID="{980D4D10-D6BC-434B-84BA-5347B3C793B8}">
  <ds:schemaRefs/>
</ds:datastoreItem>
</file>

<file path=customXml/itemProps88.xml><?xml version="1.0" encoding="utf-8"?>
<ds:datastoreItem xmlns:ds="http://schemas.openxmlformats.org/officeDocument/2006/customXml" ds:itemID="{D83FA88D-6CD5-4CDD-AEB8-842BDC2C13E1}">
  <ds:schemaRefs/>
</ds:datastoreItem>
</file>

<file path=customXml/itemProps89.xml><?xml version="1.0" encoding="utf-8"?>
<ds:datastoreItem xmlns:ds="http://schemas.openxmlformats.org/officeDocument/2006/customXml" ds:itemID="{41ED298C-9FE3-485D-A3C5-D2360A8BBDE6}">
  <ds:schemaRefs/>
</ds:datastoreItem>
</file>

<file path=customXml/itemProps9.xml><?xml version="1.0" encoding="utf-8"?>
<ds:datastoreItem xmlns:ds="http://schemas.openxmlformats.org/officeDocument/2006/customXml" ds:itemID="{6020BD3B-918C-4CD5-A246-04311C9A4A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Business Questions</vt:lpstr>
      <vt:lpstr>Calculation Sheet</vt:lpstr>
      <vt:lpstr>Customer</vt:lpstr>
      <vt:lpstr>Product</vt:lpstr>
      <vt:lpstr>Sales&amp;Profits</vt:lpstr>
      <vt:lpstr>Orders&amp;shipping</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2024-04-25T15:46:39Z</dcterms:created>
  <dcterms:modified xsi:type="dcterms:W3CDTF">2024-05-19T07:45:54Z</dcterms:modified>
</cp:coreProperties>
</file>