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B09D193D-35CF-440F-9590-CBFB31CEF0EE}"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Pivot Table" sheetId="4" r:id="rId2"/>
    <sheet name="DashBoard" sheetId="5" r:id="rId3"/>
    <sheet name="Sheet2" sheetId="2" r:id="rId4"/>
    <sheet name="Sheet3" sheetId="3" r:id="rId5"/>
  </sheets>
  <definedNames>
    <definedName name="_xlnm._FilterDatabase" localSheetId="0" hidden="1">Sheet1!$A$1:$G$1</definedName>
    <definedName name="City">Sheet1!$B$2:$B$151</definedName>
    <definedName name="fdfd">Sheet1!$E$2:$E$151</definedName>
    <definedName name="Ma.Sp">Sheet1!$F$2:$F$151</definedName>
    <definedName name="Ne.Ex">Sheet1!$E$2:$E$151</definedName>
    <definedName name="Rev">Sheet1!$G$2:$G$151</definedName>
    <definedName name="Sa.Re">Sheet1!$D$2:$D$151</definedName>
    <definedName name="Slicer_City">#N/A</definedName>
    <definedName name="Slicer_New_Expansion">#N/A</definedName>
    <definedName name="Slicer_Sales_Region">#N/A</definedName>
    <definedName name="Slicer_State">#N/A</definedName>
    <definedName name="State">Sheet1!$C$2:$C$151</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2" l="1"/>
  <c r="M27" i="2"/>
  <c r="M28" i="2"/>
  <c r="M29" i="2"/>
  <c r="M30" i="2"/>
  <c r="M31" i="2"/>
  <c r="M32" i="2"/>
  <c r="M33" i="2"/>
  <c r="M34" i="2"/>
  <c r="M35" i="2"/>
  <c r="M25" i="2"/>
  <c r="K26" i="2"/>
  <c r="K27" i="2"/>
  <c r="K28" i="2"/>
  <c r="K29" i="2"/>
  <c r="K30" i="2"/>
  <c r="K31" i="2"/>
  <c r="K32" i="2"/>
  <c r="K33" i="2"/>
  <c r="K34" i="2"/>
  <c r="K35" i="2"/>
  <c r="K36" i="2"/>
  <c r="K25" i="2"/>
  <c r="I26" i="2"/>
  <c r="I27" i="2"/>
  <c r="I28" i="2"/>
  <c r="I29" i="2"/>
  <c r="I30" i="2"/>
  <c r="I31" i="2"/>
  <c r="I32" i="2"/>
  <c r="I33" i="2"/>
  <c r="I34" i="2"/>
  <c r="I35" i="2"/>
  <c r="I36" i="2"/>
  <c r="I25" i="2"/>
  <c r="G11" i="2"/>
  <c r="G12" i="2"/>
  <c r="G13" i="2"/>
  <c r="G14" i="2"/>
  <c r="G15" i="2"/>
  <c r="G16" i="2"/>
  <c r="G17" i="2"/>
  <c r="G18" i="2"/>
  <c r="G19" i="2"/>
  <c r="G20" i="2"/>
  <c r="G10" i="2"/>
  <c r="E11" i="2"/>
  <c r="E12" i="2"/>
  <c r="E13" i="2"/>
  <c r="E14" i="2"/>
  <c r="E15" i="2"/>
  <c r="E16" i="2"/>
  <c r="E17" i="2"/>
  <c r="E18" i="2"/>
  <c r="E19" i="2"/>
  <c r="E20" i="2"/>
  <c r="E21" i="2"/>
  <c r="E10" i="2"/>
  <c r="C13" i="2"/>
  <c r="C14" i="2"/>
  <c r="C15" i="2"/>
  <c r="C16" i="2"/>
  <c r="C17" i="2"/>
  <c r="C18" i="2"/>
  <c r="C19" i="2"/>
  <c r="C20" i="2"/>
  <c r="C21" i="2"/>
  <c r="C12" i="2"/>
  <c r="C11" i="2"/>
  <c r="C10" i="2"/>
  <c r="C4" i="2"/>
  <c r="F4" i="2"/>
  <c r="G4" i="2"/>
  <c r="C5" i="2"/>
  <c r="F5" i="2"/>
  <c r="G5" i="2"/>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2" i="3"/>
  <c r="W6" i="2"/>
  <c r="V6" i="2"/>
  <c r="U6" i="2"/>
  <c r="T6" i="2"/>
  <c r="S6" i="2"/>
  <c r="R6" i="2"/>
  <c r="Q6" i="2"/>
  <c r="P6" i="2"/>
  <c r="O6" i="2"/>
  <c r="N6" i="2"/>
  <c r="M6" i="2"/>
  <c r="L6" i="2"/>
  <c r="K6" i="2"/>
  <c r="J6" i="2"/>
  <c r="X6" i="2"/>
  <c r="Y6" i="2"/>
  <c r="Z6" i="2"/>
  <c r="Z4" i="2"/>
  <c r="AA4" i="2"/>
  <c r="Y4" i="2"/>
  <c r="X4" i="2"/>
  <c r="W4" i="2"/>
  <c r="V4" i="2"/>
  <c r="U4" i="2"/>
  <c r="T4" i="2"/>
  <c r="S4" i="2"/>
  <c r="R4" i="2"/>
  <c r="Q4" i="2"/>
  <c r="P4" i="2"/>
  <c r="O4" i="2"/>
  <c r="N4" i="2"/>
  <c r="M4" i="2"/>
  <c r="L4" i="2"/>
  <c r="K4" i="2"/>
  <c r="J4" i="2"/>
</calcChain>
</file>

<file path=xl/sharedStrings.xml><?xml version="1.0" encoding="utf-8"?>
<sst xmlns="http://schemas.openxmlformats.org/spreadsheetml/2006/main" count="1643" uniqueCount="214">
  <si>
    <t>Revenue</t>
  </si>
  <si>
    <t>Marketing Spend</t>
  </si>
  <si>
    <t>City</t>
  </si>
  <si>
    <t>New York</t>
  </si>
  <si>
    <t>Columbus</t>
  </si>
  <si>
    <t>Washington</t>
  </si>
  <si>
    <t>State</t>
  </si>
  <si>
    <t>California</t>
  </si>
  <si>
    <t>Illinois</t>
  </si>
  <si>
    <t>Texas</t>
  </si>
  <si>
    <t>Arizona</t>
  </si>
  <si>
    <t>Florida</t>
  </si>
  <si>
    <t>Indiana</t>
  </si>
  <si>
    <t>Ohio</t>
  </si>
  <si>
    <t>North Carolina</t>
  </si>
  <si>
    <t>Colorado</t>
  </si>
  <si>
    <t>Michigan</t>
  </si>
  <si>
    <t>Massachusetts</t>
  </si>
  <si>
    <t>Tennessee</t>
  </si>
  <si>
    <t>Oregon</t>
  </si>
  <si>
    <t>Oklahoma</t>
  </si>
  <si>
    <t>Wisconsin</t>
  </si>
  <si>
    <t>New Mexico</t>
  </si>
  <si>
    <t>Georgia</t>
  </si>
  <si>
    <t>Virginia</t>
  </si>
  <si>
    <t>Minnesota</t>
  </si>
  <si>
    <t>Kansas</t>
  </si>
  <si>
    <t>Louisiana</t>
  </si>
  <si>
    <t>Alabama</t>
  </si>
  <si>
    <t>Iowa</t>
  </si>
  <si>
    <t>Arkansas</t>
  </si>
  <si>
    <t>Utah</t>
  </si>
  <si>
    <t>Rhode Island</t>
  </si>
  <si>
    <t>South Dakota</t>
  </si>
  <si>
    <t>Mississippi</t>
  </si>
  <si>
    <t>Spokane</t>
  </si>
  <si>
    <t>Birmingham</t>
  </si>
  <si>
    <t>Modesto</t>
  </si>
  <si>
    <t>Des Moines</t>
  </si>
  <si>
    <t>Rochester</t>
  </si>
  <si>
    <t>Tacoma</t>
  </si>
  <si>
    <t>Fontana</t>
  </si>
  <si>
    <t>Oxnard</t>
  </si>
  <si>
    <t>Moreno Valley</t>
  </si>
  <si>
    <t>Fayetteville</t>
  </si>
  <si>
    <t>Huntington Beach</t>
  </si>
  <si>
    <t>Yonkers</t>
  </si>
  <si>
    <t>Glendale</t>
  </si>
  <si>
    <t>Aurora</t>
  </si>
  <si>
    <t>Montgomery</t>
  </si>
  <si>
    <t>Amarillo</t>
  </si>
  <si>
    <t>Little Rock</t>
  </si>
  <si>
    <t>Akron</t>
  </si>
  <si>
    <t>Shreveport</t>
  </si>
  <si>
    <t>Augusta</t>
  </si>
  <si>
    <t>Grand Rapids</t>
  </si>
  <si>
    <t>Mobile</t>
  </si>
  <si>
    <t>Salt Lake City</t>
  </si>
  <si>
    <t>Huntsville</t>
  </si>
  <si>
    <t>Tallahassee</t>
  </si>
  <si>
    <t>Grand Prairie</t>
  </si>
  <si>
    <t>Overland Park</t>
  </si>
  <si>
    <t>Knoxville</t>
  </si>
  <si>
    <t>Worcester</t>
  </si>
  <si>
    <t>Brownsville</t>
  </si>
  <si>
    <t>Newport News</t>
  </si>
  <si>
    <t>Santa Clarita</t>
  </si>
  <si>
    <t>Port St. Lucie</t>
  </si>
  <si>
    <t>Providence</t>
  </si>
  <si>
    <t>Fort Lauderdale</t>
  </si>
  <si>
    <t>Chattanooga</t>
  </si>
  <si>
    <t>Tempe</t>
  </si>
  <si>
    <t>Oceanside</t>
  </si>
  <si>
    <t>Garden Grove</t>
  </si>
  <si>
    <t>Rancho Cucamonga</t>
  </si>
  <si>
    <t>Cape Coral</t>
  </si>
  <si>
    <t>Santa Rosa</t>
  </si>
  <si>
    <t>Vancouver</t>
  </si>
  <si>
    <t>Sioux Falls</t>
  </si>
  <si>
    <t>Peoria</t>
  </si>
  <si>
    <t>Ontario</t>
  </si>
  <si>
    <t>Jackson</t>
  </si>
  <si>
    <t>Elk Grove</t>
  </si>
  <si>
    <t>Richmond</t>
  </si>
  <si>
    <t>San Bernardino</t>
  </si>
  <si>
    <t>New Jersey</t>
  </si>
  <si>
    <t>Elgin</t>
  </si>
  <si>
    <t>Temecula</t>
  </si>
  <si>
    <t>West Jordan</t>
  </si>
  <si>
    <t>Inglewood</t>
  </si>
  <si>
    <t>Richardson</t>
  </si>
  <si>
    <t>Lowell</t>
  </si>
  <si>
    <t>Gresham</t>
  </si>
  <si>
    <t>Antioch</t>
  </si>
  <si>
    <t>Cambridge</t>
  </si>
  <si>
    <t>High Point</t>
  </si>
  <si>
    <t>Billings</t>
  </si>
  <si>
    <t>Montana</t>
  </si>
  <si>
    <t>Manchester</t>
  </si>
  <si>
    <t>New Hampshire</t>
  </si>
  <si>
    <t>Murrieta</t>
  </si>
  <si>
    <t>Centennial</t>
  </si>
  <si>
    <t>Ventura</t>
  </si>
  <si>
    <t>Pueblo</t>
  </si>
  <si>
    <t>Pearland</t>
  </si>
  <si>
    <t>Waterbury</t>
  </si>
  <si>
    <t>Connecticut</t>
  </si>
  <si>
    <t>West Covina</t>
  </si>
  <si>
    <t>North Charleston</t>
  </si>
  <si>
    <t>South Carolina</t>
  </si>
  <si>
    <t>Everett</t>
  </si>
  <si>
    <t>College Station</t>
  </si>
  <si>
    <t>Palm Bay</t>
  </si>
  <si>
    <t>Pompano Beach</t>
  </si>
  <si>
    <t>Boulder</t>
  </si>
  <si>
    <t>Norwalk</t>
  </si>
  <si>
    <t>West Palm Beach</t>
  </si>
  <si>
    <t>Broken Arrow</t>
  </si>
  <si>
    <t>Daly City</t>
  </si>
  <si>
    <t>Sandy Springs</t>
  </si>
  <si>
    <t>Burbank</t>
  </si>
  <si>
    <t>Green Bay</t>
  </si>
  <si>
    <t>Santa Maria</t>
  </si>
  <si>
    <t>Wichita Falls</t>
  </si>
  <si>
    <t>Lakeland</t>
  </si>
  <si>
    <t>Clovis</t>
  </si>
  <si>
    <t>Lewisville</t>
  </si>
  <si>
    <t>Tyler</t>
  </si>
  <si>
    <t>El Cajon</t>
  </si>
  <si>
    <t>San Mateo</t>
  </si>
  <si>
    <t>Rialto</t>
  </si>
  <si>
    <t>Edison</t>
  </si>
  <si>
    <t>Davenport</t>
  </si>
  <si>
    <t>Hillsboro</t>
  </si>
  <si>
    <t>Woodbridge</t>
  </si>
  <si>
    <t>Las Cruces</t>
  </si>
  <si>
    <t>South Bend</t>
  </si>
  <si>
    <t>Vista</t>
  </si>
  <si>
    <t>Greeley</t>
  </si>
  <si>
    <t>Davie</t>
  </si>
  <si>
    <t>San Angelo</t>
  </si>
  <si>
    <t>Renton</t>
  </si>
  <si>
    <t>Rockford</t>
  </si>
  <si>
    <t>Joliet</t>
  </si>
  <si>
    <t>Paterson</t>
  </si>
  <si>
    <t>Bridgeport</t>
  </si>
  <si>
    <t>Naperville</t>
  </si>
  <si>
    <t>Savannah</t>
  </si>
  <si>
    <t>Mesquite</t>
  </si>
  <si>
    <t>Syracuse</t>
  </si>
  <si>
    <t>Pasadena</t>
  </si>
  <si>
    <t>Orange</t>
  </si>
  <si>
    <t>Fullerton</t>
  </si>
  <si>
    <t>Killeen</t>
  </si>
  <si>
    <t>Dayton</t>
  </si>
  <si>
    <t>McAllen</t>
  </si>
  <si>
    <t>Bellevue</t>
  </si>
  <si>
    <t>Miramar</t>
  </si>
  <si>
    <t>Hampton</t>
  </si>
  <si>
    <t>West Valley City</t>
  </si>
  <si>
    <t>Warren</t>
  </si>
  <si>
    <t>Olathe</t>
  </si>
  <si>
    <t>Columbia</t>
  </si>
  <si>
    <t>Thornton</t>
  </si>
  <si>
    <t>Carrollton</t>
  </si>
  <si>
    <t>Midland</t>
  </si>
  <si>
    <t>Charleston</t>
  </si>
  <si>
    <t>Waco</t>
  </si>
  <si>
    <t>Sterling Heights</t>
  </si>
  <si>
    <t>Denton</t>
  </si>
  <si>
    <t>Cedar Rapids</t>
  </si>
  <si>
    <t>New Haven</t>
  </si>
  <si>
    <t>Roseville</t>
  </si>
  <si>
    <t>Gainesville</t>
  </si>
  <si>
    <t>Visalia</t>
  </si>
  <si>
    <t>Coral Springs</t>
  </si>
  <si>
    <t>Thousand Oaks</t>
  </si>
  <si>
    <t>Elizabeth</t>
  </si>
  <si>
    <t>Stamford</t>
  </si>
  <si>
    <t>Concord</t>
  </si>
  <si>
    <t>Surprise</t>
  </si>
  <si>
    <t>Lafayette</t>
  </si>
  <si>
    <t>Topeka</t>
  </si>
  <si>
    <t>Kent</t>
  </si>
  <si>
    <t>Simi Valley</t>
  </si>
  <si>
    <t>Santa Clara</t>
  </si>
  <si>
    <t>Murfreesboro</t>
  </si>
  <si>
    <t>New Expansion</t>
  </si>
  <si>
    <t>New</t>
  </si>
  <si>
    <t>Old</t>
  </si>
  <si>
    <t>Store ID</t>
  </si>
  <si>
    <t>Sales Region</t>
  </si>
  <si>
    <t>Region 1</t>
  </si>
  <si>
    <t>Region 2</t>
  </si>
  <si>
    <t>Costa Mesa</t>
  </si>
  <si>
    <t>Region1</t>
  </si>
  <si>
    <t>Region2</t>
  </si>
  <si>
    <t>Numbers</t>
  </si>
  <si>
    <t>region1</t>
  </si>
  <si>
    <t>region2</t>
  </si>
  <si>
    <t>old</t>
  </si>
  <si>
    <t>new</t>
  </si>
  <si>
    <t xml:space="preserve">No of city in </t>
  </si>
  <si>
    <t>selling price</t>
  </si>
  <si>
    <t>Revenue percantage</t>
  </si>
  <si>
    <t>state</t>
  </si>
  <si>
    <t>Marketing Spending</t>
  </si>
  <si>
    <t>Sum of Marketing Spend</t>
  </si>
  <si>
    <t>Sum of Revenue</t>
  </si>
  <si>
    <t>Row Labels</t>
  </si>
  <si>
    <t>(blank)</t>
  </si>
  <si>
    <t>Grand Total</t>
  </si>
  <si>
    <t>Count of City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</si>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</sst>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
  </numFmts>
  <fonts count="9" x14ac:knownFonts="1">
    <font>
      <sz val="11"/>
      <color theme="1"/>
      <name val="Arial"/>
      <family val="2"/>
      <scheme val="minor"/>
    </font>
    <font>
      <sz val="11"/>
      <color theme="0"/>
      <name val="Arial"/>
      <family val="2"/>
      <scheme val="minor"/>
    </font>
    <font>
      <b/>
      <sz val="14"/>
      <color theme="0"/>
      <name val="Arial"/>
      <family val="2"/>
      <scheme val="minor"/>
    </font>
    <font>
      <sz val="16"/>
      <color theme="1"/>
      <name val="Arial"/>
      <family val="2"/>
      <scheme val="minor"/>
    </font>
    <font>
      <sz val="14"/>
      <color theme="1"/>
      <name val="Arial"/>
      <family val="2"/>
      <scheme val="minor"/>
    </font>
    <font>
      <sz val="11"/>
      <color theme="1"/>
      <name val="Arial"/>
      <family val="2"/>
      <scheme val="minor"/>
    </font>
    <font>
      <sz val="11"/>
      <color rgb="FFFF0000"/>
      <name val="Arial"/>
      <family val="2"/>
      <scheme val="minor"/>
    </font>
    <font>
      <b/>
      <sz val="14"/>
      <color theme="1" tint="0.14999847407452621"/>
      <name val="Arial"/>
      <family val="2"/>
      <scheme val="minor"/>
    </font>
    <font>
      <sz val="11"/>
      <color theme="4" tint="-0.249977111117893"/>
      <name val="Arial"/>
      <family val="2"/>
      <scheme val="minor"/>
    </font>
  </fonts>
  <fills count="10">
    <fill>
      <patternFill patternType="none"/>
    </fill>
    <fill>
      <patternFill patternType="gray125"/>
    </fill>
    <fill>
      <patternFill patternType="solid">
        <fgColor theme="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0.249977111117893"/>
        <bgColor indexed="64"/>
      </patternFill>
    </fill>
  </fills>
  <borders count="6">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43" fontId="5" fillId="0" borderId="0" applyFont="0" applyFill="0" applyBorder="0" applyAlignment="0" applyProtection="0"/>
  </cellStyleXfs>
  <cellXfs count="33">
    <xf numFmtId="0" fontId="0" fillId="0" borderId="0" xfId="0"/>
    <xf numFmtId="0" fontId="2" fillId="2" borderId="1" xfId="1"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xf>
    <xf numFmtId="164" fontId="2" fillId="2" borderId="1" xfId="1" applyNumberFormat="1" applyFont="1" applyBorder="1" applyAlignment="1">
      <alignment horizontal="center" vertical="center"/>
    </xf>
    <xf numFmtId="164" fontId="0" fillId="0" borderId="1" xfId="0" applyNumberFormat="1" applyBorder="1"/>
    <xf numFmtId="164" fontId="0" fillId="0" borderId="0" xfId="0" applyNumberFormat="1"/>
    <xf numFmtId="0" fontId="0" fillId="4" borderId="2" xfId="0" applyFill="1" applyBorder="1" applyAlignment="1">
      <alignment textRotation="45"/>
    </xf>
    <xf numFmtId="0" fontId="4" fillId="4" borderId="2" xfId="0" applyFont="1" applyFill="1" applyBorder="1" applyAlignment="1">
      <alignment vertical="center"/>
    </xf>
    <xf numFmtId="0" fontId="0" fillId="4" borderId="2" xfId="0" applyFill="1" applyBorder="1"/>
    <xf numFmtId="0" fontId="0" fillId="0" borderId="2" xfId="0" applyBorder="1"/>
    <xf numFmtId="0" fontId="3" fillId="3" borderId="2" xfId="0" applyFont="1" applyFill="1" applyBorder="1" applyAlignment="1">
      <alignment vertical="center"/>
    </xf>
    <xf numFmtId="0" fontId="0" fillId="0" borderId="3" xfId="0" applyBorder="1"/>
    <xf numFmtId="0" fontId="0" fillId="5" borderId="2" xfId="0" applyFill="1" applyBorder="1" applyAlignment="1">
      <alignment vertical="center"/>
    </xf>
    <xf numFmtId="0" fontId="0" fillId="5" borderId="2" xfId="0" applyFill="1" applyBorder="1" applyAlignment="1">
      <alignment horizontal="center" vertical="center"/>
    </xf>
    <xf numFmtId="0" fontId="0" fillId="5" borderId="2" xfId="0" applyFill="1" applyBorder="1"/>
    <xf numFmtId="0" fontId="0" fillId="6" borderId="2" xfId="0" applyFill="1" applyBorder="1" applyAlignment="1">
      <alignment vertical="center"/>
    </xf>
    <xf numFmtId="0" fontId="0" fillId="6" borderId="2" xfId="0" applyFill="1" applyBorder="1"/>
    <xf numFmtId="0" fontId="6" fillId="0" borderId="0" xfId="0" applyFont="1"/>
    <xf numFmtId="164" fontId="6" fillId="0" borderId="0" xfId="0" applyNumberFormat="1" applyFont="1"/>
    <xf numFmtId="0" fontId="4" fillId="7" borderId="0" xfId="0" applyFont="1" applyFill="1"/>
    <xf numFmtId="0" fontId="7" fillId="7" borderId="4" xfId="1" applyFont="1" applyFill="1" applyBorder="1" applyAlignment="1">
      <alignment horizontal="center" vertical="center"/>
    </xf>
    <xf numFmtId="43" fontId="8" fillId="0" borderId="0" xfId="2" applyFont="1"/>
    <xf numFmtId="0" fontId="0" fillId="8" borderId="2" xfId="0" applyFill="1" applyBorder="1"/>
    <xf numFmtId="0" fontId="0" fillId="0" borderId="5" xfId="0" applyBorder="1"/>
    <xf numFmtId="0" fontId="0" fillId="7" borderId="2" xfId="0" applyFill="1" applyBorder="1" applyAlignment="1">
      <alignment horizontal="center" vertical="center"/>
    </xf>
    <xf numFmtId="0" fontId="0" fillId="7" borderId="2" xfId="0" applyFill="1" applyBorder="1" applyAlignment="1">
      <alignment vertical="center"/>
    </xf>
    <xf numFmtId="0" fontId="0" fillId="7" borderId="2" xfId="0" applyFill="1" applyBorder="1"/>
    <xf numFmtId="0" fontId="0" fillId="0" borderId="0" xfId="0" pivotButton="1"/>
    <xf numFmtId="0" fontId="0" fillId="0" borderId="0" xfId="0" applyAlignment="1">
      <alignment horizontal="left"/>
    </xf>
    <xf numFmtId="0" fontId="0" fillId="9" borderId="0" xfId="0" applyFill="1" applyBorder="1"/>
    <xf numFmtId="0" fontId="0" fillId="0" borderId="0" xfId="0" applyNumberFormat="1"/>
  </cellXfs>
  <cellStyles count="3">
    <cellStyle name="Accent1" xfId="1" builtinId="29"/>
    <cellStyle name="Comma"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City Per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508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rgbClr val="00B050"/>
            </a:solidFill>
            <a:ln w="50800">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Table'!$A$2:$A$38</c:f>
              <c:strCache>
                <c:ptCount val="36"/>
                <c:pt idx="0">
                  <c:v>Alabama</c:v>
                </c:pt>
                <c:pt idx="1">
                  <c:v>Arizona</c:v>
                </c:pt>
                <c:pt idx="2">
                  <c:v>Arkansas</c:v>
                </c:pt>
                <c:pt idx="3">
                  <c:v>California</c:v>
                </c:pt>
                <c:pt idx="4">
                  <c:v>Colorado</c:v>
                </c:pt>
                <c:pt idx="5">
                  <c:v>Connecticut</c:v>
                </c:pt>
                <c:pt idx="6">
                  <c:v>Florida</c:v>
                </c:pt>
                <c:pt idx="7">
                  <c:v>Georgia</c:v>
                </c:pt>
                <c:pt idx="8">
                  <c:v>Illinois</c:v>
                </c:pt>
                <c:pt idx="9">
                  <c:v>Indiana</c:v>
                </c:pt>
                <c:pt idx="10">
                  <c:v>Iowa</c:v>
                </c:pt>
                <c:pt idx="11">
                  <c:v>Kansas</c:v>
                </c:pt>
                <c:pt idx="12">
                  <c:v>Louisiana</c:v>
                </c:pt>
                <c:pt idx="13">
                  <c:v>Massachusetts</c:v>
                </c:pt>
                <c:pt idx="14">
                  <c:v>Michigan</c:v>
                </c:pt>
                <c:pt idx="15">
                  <c:v>Minnesota</c:v>
                </c:pt>
                <c:pt idx="16">
                  <c:v>Mississippi</c:v>
                </c:pt>
                <c:pt idx="17">
                  <c:v>Montana</c:v>
                </c:pt>
                <c:pt idx="18">
                  <c:v>New Hampshire</c:v>
                </c:pt>
                <c:pt idx="19">
                  <c:v>New Jersey</c:v>
                </c:pt>
                <c:pt idx="20">
                  <c:v>New Mexico</c:v>
                </c:pt>
                <c:pt idx="21">
                  <c:v>New York</c:v>
                </c:pt>
                <c:pt idx="22">
                  <c:v>North Carolina</c:v>
                </c:pt>
                <c:pt idx="23">
                  <c:v>Ohio</c:v>
                </c:pt>
                <c:pt idx="24">
                  <c:v>Oklahoma</c:v>
                </c:pt>
                <c:pt idx="25">
                  <c:v>Oregon</c:v>
                </c:pt>
                <c:pt idx="26">
                  <c:v>Rhode Island</c:v>
                </c:pt>
                <c:pt idx="27">
                  <c:v>South Carolina</c:v>
                </c:pt>
                <c:pt idx="28">
                  <c:v>South Dakota</c:v>
                </c:pt>
                <c:pt idx="29">
                  <c:v>Tennessee</c:v>
                </c:pt>
                <c:pt idx="30">
                  <c:v>Texas</c:v>
                </c:pt>
                <c:pt idx="31">
                  <c:v>Utah</c:v>
                </c:pt>
                <c:pt idx="32">
                  <c:v>Virginia</c:v>
                </c:pt>
                <c:pt idx="33">
                  <c:v>Washington</c:v>
                </c:pt>
                <c:pt idx="34">
                  <c:v>Wisconsin</c:v>
                </c:pt>
                <c:pt idx="35">
                  <c:v>(blank)</c:v>
                </c:pt>
              </c:strCache>
            </c:strRef>
          </c:cat>
          <c:val>
            <c:numRef>
              <c:f>'Pivot Table'!$B$2:$B$38</c:f>
              <c:numCache>
                <c:formatCode>General</c:formatCode>
                <c:ptCount val="36"/>
                <c:pt idx="0">
                  <c:v>4</c:v>
                </c:pt>
                <c:pt idx="1">
                  <c:v>3</c:v>
                </c:pt>
                <c:pt idx="2">
                  <c:v>1</c:v>
                </c:pt>
                <c:pt idx="3">
                  <c:v>40</c:v>
                </c:pt>
                <c:pt idx="4">
                  <c:v>5</c:v>
                </c:pt>
                <c:pt idx="5">
                  <c:v>4</c:v>
                </c:pt>
                <c:pt idx="6">
                  <c:v>12</c:v>
                </c:pt>
                <c:pt idx="7">
                  <c:v>4</c:v>
                </c:pt>
                <c:pt idx="8">
                  <c:v>5</c:v>
                </c:pt>
                <c:pt idx="9">
                  <c:v>1</c:v>
                </c:pt>
                <c:pt idx="10">
                  <c:v>3</c:v>
                </c:pt>
                <c:pt idx="11">
                  <c:v>3</c:v>
                </c:pt>
                <c:pt idx="12">
                  <c:v>2</c:v>
                </c:pt>
                <c:pt idx="13">
                  <c:v>3</c:v>
                </c:pt>
                <c:pt idx="14">
                  <c:v>3</c:v>
                </c:pt>
                <c:pt idx="15">
                  <c:v>1</c:v>
                </c:pt>
                <c:pt idx="16">
                  <c:v>1</c:v>
                </c:pt>
                <c:pt idx="17">
                  <c:v>1</c:v>
                </c:pt>
                <c:pt idx="18">
                  <c:v>1</c:v>
                </c:pt>
                <c:pt idx="19">
                  <c:v>4</c:v>
                </c:pt>
                <c:pt idx="20">
                  <c:v>1</c:v>
                </c:pt>
                <c:pt idx="21">
                  <c:v>3</c:v>
                </c:pt>
                <c:pt idx="22">
                  <c:v>2</c:v>
                </c:pt>
                <c:pt idx="23">
                  <c:v>2</c:v>
                </c:pt>
                <c:pt idx="24">
                  <c:v>1</c:v>
                </c:pt>
                <c:pt idx="25">
                  <c:v>2</c:v>
                </c:pt>
                <c:pt idx="26">
                  <c:v>1</c:v>
                </c:pt>
                <c:pt idx="27">
                  <c:v>3</c:v>
                </c:pt>
                <c:pt idx="28">
                  <c:v>1</c:v>
                </c:pt>
                <c:pt idx="29">
                  <c:v>3</c:v>
                </c:pt>
                <c:pt idx="30">
                  <c:v>17</c:v>
                </c:pt>
                <c:pt idx="31">
                  <c:v>3</c:v>
                </c:pt>
                <c:pt idx="32">
                  <c:v>2</c:v>
                </c:pt>
                <c:pt idx="33">
                  <c:v>7</c:v>
                </c:pt>
                <c:pt idx="34">
                  <c:v>1</c:v>
                </c:pt>
              </c:numCache>
            </c:numRef>
          </c:val>
          <c:extLst>
            <c:ext xmlns:c16="http://schemas.microsoft.com/office/drawing/2014/chart" uri="{C3380CC4-5D6E-409C-BE32-E72D297353CC}">
              <c16:uniqueId val="{00000000-9EE0-427E-B662-0C003CB232A9}"/>
            </c:ext>
          </c:extLst>
        </c:ser>
        <c:dLbls>
          <c:dLblPos val="outEnd"/>
          <c:showLegendKey val="0"/>
          <c:showVal val="1"/>
          <c:showCatName val="0"/>
          <c:showSerName val="0"/>
          <c:showPercent val="0"/>
          <c:showBubbleSize val="0"/>
        </c:dLbls>
        <c:gapWidth val="219"/>
        <c:overlap val="-27"/>
        <c:axId val="482139264"/>
        <c:axId val="482141064"/>
      </c:barChart>
      <c:catAx>
        <c:axId val="48213926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82141064"/>
        <c:crosses val="autoZero"/>
        <c:auto val="1"/>
        <c:lblAlgn val="ctr"/>
        <c:lblOffset val="100"/>
        <c:noMultiLvlLbl val="0"/>
      </c:catAx>
      <c:valAx>
        <c:axId val="482141064"/>
        <c:scaling>
          <c:orientation val="minMax"/>
        </c:scaling>
        <c:delete val="0"/>
        <c:axPos val="r"/>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82139264"/>
        <c:crosses val="autoZero"/>
        <c:crossBetween val="between"/>
      </c:valAx>
      <c:spPr>
        <a:noFill/>
        <a:ln>
          <a:noFill/>
        </a:ln>
        <a:effectLst>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1000" sy="101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Sheet2!$E$9</c:f>
              <c:strCache>
                <c:ptCount val="1"/>
                <c:pt idx="0">
                  <c:v>Revenue</c:v>
                </c:pt>
              </c:strCache>
            </c:strRef>
          </c:tx>
          <c:spPr>
            <a:solidFill>
              <a:schemeClr val="accent1"/>
            </a:solidFill>
            <a:ln>
              <a:noFill/>
            </a:ln>
            <a:effectLst/>
          </c:spPr>
          <c:invertIfNegative val="0"/>
          <c:cat>
            <c:multiLvlStrRef>
              <c:f>Sheet2!$B$10:$D$21</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131211</c:v>
                  </c:pt>
                  <c:pt idx="1">
                    <c:v>640569</c:v>
                  </c:pt>
                  <c:pt idx="2">
                    <c:v>298013</c:v>
                  </c:pt>
                  <c:pt idx="3">
                    <c:v>142268</c:v>
                  </c:pt>
                  <c:pt idx="4">
                    <c:v>1504351</c:v>
                  </c:pt>
                  <c:pt idx="5">
                    <c:v>19888</c:v>
                  </c:pt>
                  <c:pt idx="6">
                    <c:v>54701</c:v>
                  </c:pt>
                  <c:pt idx="7">
                    <c:v>38179</c:v>
                  </c:pt>
                  <c:pt idx="8">
                    <c:v>122403</c:v>
                  </c:pt>
                  <c:pt idx="9">
                    <c:v>127586</c:v>
                  </c:pt>
                  <c:pt idx="10">
                    <c:v>96386</c:v>
                  </c:pt>
                  <c:pt idx="11">
                    <c:v>221025</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Sheet2!$E$10:$E$21</c:f>
              <c:numCache>
                <c:formatCode>General</c:formatCode>
                <c:ptCount val="12"/>
                <c:pt idx="0">
                  <c:v>99964</c:v>
                </c:pt>
                <c:pt idx="1">
                  <c:v>200413</c:v>
                </c:pt>
                <c:pt idx="2">
                  <c:v>479023</c:v>
                </c:pt>
                <c:pt idx="3">
                  <c:v>92390</c:v>
                </c:pt>
                <c:pt idx="4">
                  <c:v>20541</c:v>
                </c:pt>
                <c:pt idx="5">
                  <c:v>21953</c:v>
                </c:pt>
                <c:pt idx="6">
                  <c:v>152406</c:v>
                </c:pt>
                <c:pt idx="7">
                  <c:v>96395</c:v>
                </c:pt>
                <c:pt idx="8">
                  <c:v>147759</c:v>
                </c:pt>
                <c:pt idx="9">
                  <c:v>18099</c:v>
                </c:pt>
                <c:pt idx="10">
                  <c:v>157656</c:v>
                </c:pt>
                <c:pt idx="11">
                  <c:v>133268</c:v>
                </c:pt>
              </c:numCache>
            </c:numRef>
          </c:val>
          <c:extLst>
            <c:ext xmlns:c16="http://schemas.microsoft.com/office/drawing/2014/chart" uri="{C3380CC4-5D6E-409C-BE32-E72D297353CC}">
              <c16:uniqueId val="{00000000-D3CF-4C09-A99F-5D03A882D29F}"/>
            </c:ext>
          </c:extLst>
        </c:ser>
        <c:ser>
          <c:idx val="1"/>
          <c:order val="1"/>
          <c:tx>
            <c:strRef>
              <c:f>Sheet2!$F$9</c:f>
              <c:strCache>
                <c:ptCount val="1"/>
                <c:pt idx="0">
                  <c:v>state</c:v>
                </c:pt>
              </c:strCache>
            </c:strRef>
          </c:tx>
          <c:spPr>
            <a:solidFill>
              <a:schemeClr val="accent2"/>
            </a:solidFill>
            <a:ln>
              <a:noFill/>
            </a:ln>
            <a:effectLst/>
          </c:spPr>
          <c:invertIfNegative val="0"/>
          <c:cat>
            <c:multiLvlStrRef>
              <c:f>Sheet2!$B$10:$D$21</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131211</c:v>
                  </c:pt>
                  <c:pt idx="1">
                    <c:v>640569</c:v>
                  </c:pt>
                  <c:pt idx="2">
                    <c:v>298013</c:v>
                  </c:pt>
                  <c:pt idx="3">
                    <c:v>142268</c:v>
                  </c:pt>
                  <c:pt idx="4">
                    <c:v>1504351</c:v>
                  </c:pt>
                  <c:pt idx="5">
                    <c:v>19888</c:v>
                  </c:pt>
                  <c:pt idx="6">
                    <c:v>54701</c:v>
                  </c:pt>
                  <c:pt idx="7">
                    <c:v>38179</c:v>
                  </c:pt>
                  <c:pt idx="8">
                    <c:v>122403</c:v>
                  </c:pt>
                  <c:pt idx="9">
                    <c:v>127586</c:v>
                  </c:pt>
                  <c:pt idx="10">
                    <c:v>96386</c:v>
                  </c:pt>
                  <c:pt idx="11">
                    <c:v>221025</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Sheet2!$F$10:$F$21</c:f>
              <c:numCache>
                <c:formatCode>General</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3CF-4C09-A99F-5D03A882D29F}"/>
            </c:ext>
          </c:extLst>
        </c:ser>
        <c:ser>
          <c:idx val="2"/>
          <c:order val="2"/>
          <c:tx>
            <c:strRef>
              <c:f>Sheet2!$G$9</c:f>
              <c:strCache>
                <c:ptCount val="1"/>
                <c:pt idx="0">
                  <c:v>Revenue</c:v>
                </c:pt>
              </c:strCache>
            </c:strRef>
          </c:tx>
          <c:spPr>
            <a:solidFill>
              <a:schemeClr val="accent3"/>
            </a:solidFill>
            <a:ln>
              <a:noFill/>
            </a:ln>
            <a:effectLst/>
          </c:spPr>
          <c:invertIfNegative val="0"/>
          <c:cat>
            <c:multiLvlStrRef>
              <c:f>Sheet2!$B$10:$D$21</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131211</c:v>
                  </c:pt>
                  <c:pt idx="1">
                    <c:v>640569</c:v>
                  </c:pt>
                  <c:pt idx="2">
                    <c:v>298013</c:v>
                  </c:pt>
                  <c:pt idx="3">
                    <c:v>142268</c:v>
                  </c:pt>
                  <c:pt idx="4">
                    <c:v>1504351</c:v>
                  </c:pt>
                  <c:pt idx="5">
                    <c:v>19888</c:v>
                  </c:pt>
                  <c:pt idx="6">
                    <c:v>54701</c:v>
                  </c:pt>
                  <c:pt idx="7">
                    <c:v>38179</c:v>
                  </c:pt>
                  <c:pt idx="8">
                    <c:v>122403</c:v>
                  </c:pt>
                  <c:pt idx="9">
                    <c:v>127586</c:v>
                  </c:pt>
                  <c:pt idx="10">
                    <c:v>96386</c:v>
                  </c:pt>
                  <c:pt idx="11">
                    <c:v>221025</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Sheet2!$G$10:$G$21</c:f>
              <c:numCache>
                <c:formatCode>General</c:formatCode>
                <c:ptCount val="12"/>
                <c:pt idx="0">
                  <c:v>18454</c:v>
                </c:pt>
                <c:pt idx="1">
                  <c:v>96395</c:v>
                </c:pt>
                <c:pt idx="2">
                  <c:v>62337</c:v>
                </c:pt>
                <c:pt idx="3">
                  <c:v>160046</c:v>
                </c:pt>
                <c:pt idx="4">
                  <c:v>19120</c:v>
                </c:pt>
                <c:pt idx="5">
                  <c:v>156495</c:v>
                </c:pt>
                <c:pt idx="6">
                  <c:v>96407</c:v>
                </c:pt>
                <c:pt idx="7">
                  <c:v>68828</c:v>
                </c:pt>
                <c:pt idx="8">
                  <c:v>158511</c:v>
                </c:pt>
                <c:pt idx="9">
                  <c:v>50583</c:v>
                </c:pt>
                <c:pt idx="10">
                  <c:v>70981</c:v>
                </c:pt>
              </c:numCache>
            </c:numRef>
          </c:val>
          <c:extLst>
            <c:ext xmlns:c16="http://schemas.microsoft.com/office/drawing/2014/chart" uri="{C3380CC4-5D6E-409C-BE32-E72D297353CC}">
              <c16:uniqueId val="{00000002-D3CF-4C09-A99F-5D03A882D29F}"/>
            </c:ext>
          </c:extLst>
        </c:ser>
        <c:dLbls>
          <c:showLegendKey val="0"/>
          <c:showVal val="0"/>
          <c:showCatName val="0"/>
          <c:showSerName val="0"/>
          <c:showPercent val="0"/>
          <c:showBubbleSize val="0"/>
        </c:dLbls>
        <c:gapWidth val="219"/>
        <c:overlap val="-27"/>
        <c:axId val="551132760"/>
        <c:axId val="551131776"/>
      </c:barChart>
      <c:catAx>
        <c:axId val="551132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1131776"/>
        <c:crosses val="autoZero"/>
        <c:auto val="1"/>
        <c:lblAlgn val="ctr"/>
        <c:lblOffset val="100"/>
        <c:noMultiLvlLbl val="0"/>
      </c:catAx>
      <c:valAx>
        <c:axId val="5511317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1132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AD-4AA6-8D0F-47B000B6D6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AD-4AA6-8D0F-47B000B6D6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AD-4AA6-8D0F-47B000B6D6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AD-4AA6-8D0F-47B000B6D6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AD-4AA6-8D0F-47B000B6D6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AD-4AA6-8D0F-47B000B6D6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AD-4AA6-8D0F-47B000B6D6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AD-4AA6-8D0F-47B000B6D6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AD-4AA6-8D0F-47B000B6D6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AD-4AA6-8D0F-47B000B6D6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9AD-4AA6-8D0F-47B000B6D6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9AD-4AA6-8D0F-47B000B6D6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9AD-4AA6-8D0F-47B000B6D6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9AD-4AA6-8D0F-47B000B6D6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9AD-4AA6-8D0F-47B000B6D6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9AD-4AA6-8D0F-47B000B6D6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9AD-4AA6-8D0F-47B000B6D6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9AD-4AA6-8D0F-47B000B6D6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9AD-4AA6-8D0F-47B000B6D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Sheet2!$I$3:$AA$3</c:f>
              <c:strCache>
                <c:ptCount val="19"/>
                <c:pt idx="0">
                  <c:v>No of city in </c:v>
                </c:pt>
                <c:pt idx="1">
                  <c:v>Arizona</c:v>
                </c:pt>
                <c:pt idx="2">
                  <c:v>Texas</c:v>
                </c:pt>
                <c:pt idx="3">
                  <c:v>Washington</c:v>
                </c:pt>
                <c:pt idx="4">
                  <c:v>Kansas</c:v>
                </c:pt>
                <c:pt idx="5">
                  <c:v>California</c:v>
                </c:pt>
                <c:pt idx="6">
                  <c:v>New Mexico</c:v>
                </c:pt>
                <c:pt idx="7">
                  <c:v>Mississippi</c:v>
                </c:pt>
                <c:pt idx="8">
                  <c:v>Oregon</c:v>
                </c:pt>
                <c:pt idx="9">
                  <c:v>New Jersey</c:v>
                </c:pt>
                <c:pt idx="10">
                  <c:v>Utah</c:v>
                </c:pt>
                <c:pt idx="11">
                  <c:v>South Carolina</c:v>
                </c:pt>
                <c:pt idx="12">
                  <c:v>Alabama</c:v>
                </c:pt>
                <c:pt idx="13">
                  <c:v>Massachusetts</c:v>
                </c:pt>
                <c:pt idx="14">
                  <c:v>Illinois</c:v>
                </c:pt>
                <c:pt idx="15">
                  <c:v>Florida</c:v>
                </c:pt>
                <c:pt idx="16">
                  <c:v>Ohio</c:v>
                </c:pt>
                <c:pt idx="17">
                  <c:v>Montana</c:v>
                </c:pt>
                <c:pt idx="18">
                  <c:v>Indiana</c:v>
                </c:pt>
              </c:strCache>
            </c:strRef>
          </c:cat>
          <c:val>
            <c:numRef>
              <c:f>Sheet2!$I$4:$AA$4</c:f>
              <c:numCache>
                <c:formatCode>General</c:formatCode>
                <c:ptCount val="19"/>
                <c:pt idx="1">
                  <c:v>3</c:v>
                </c:pt>
                <c:pt idx="2">
                  <c:v>17</c:v>
                </c:pt>
                <c:pt idx="3">
                  <c:v>7</c:v>
                </c:pt>
                <c:pt idx="4">
                  <c:v>3</c:v>
                </c:pt>
                <c:pt idx="5">
                  <c:v>40</c:v>
                </c:pt>
                <c:pt idx="6">
                  <c:v>1</c:v>
                </c:pt>
                <c:pt idx="7">
                  <c:v>1</c:v>
                </c:pt>
                <c:pt idx="8">
                  <c:v>2</c:v>
                </c:pt>
                <c:pt idx="9">
                  <c:v>4</c:v>
                </c:pt>
                <c:pt idx="10">
                  <c:v>3</c:v>
                </c:pt>
                <c:pt idx="11">
                  <c:v>3</c:v>
                </c:pt>
                <c:pt idx="12">
                  <c:v>4</c:v>
                </c:pt>
                <c:pt idx="13">
                  <c:v>3</c:v>
                </c:pt>
                <c:pt idx="14">
                  <c:v>5</c:v>
                </c:pt>
                <c:pt idx="15">
                  <c:v>12</c:v>
                </c:pt>
                <c:pt idx="16">
                  <c:v>2</c:v>
                </c:pt>
                <c:pt idx="17">
                  <c:v>1</c:v>
                </c:pt>
                <c:pt idx="18">
                  <c:v>1</c:v>
                </c:pt>
              </c:numCache>
            </c:numRef>
          </c:val>
          <c:extLst>
            <c:ext xmlns:c16="http://schemas.microsoft.com/office/drawing/2014/chart" uri="{C3380CC4-5D6E-409C-BE32-E72D297353CC}">
              <c16:uniqueId val="{00000000-5104-4E97-A65C-EE4B01FE76D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27-A9AD-4AA6-8D0F-47B000B6D6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A9AD-4AA6-8D0F-47B000B6D6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A9AD-4AA6-8D0F-47B000B6D6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A9AD-4AA6-8D0F-47B000B6D6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A9AD-4AA6-8D0F-47B000B6D6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A9AD-4AA6-8D0F-47B000B6D6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A9AD-4AA6-8D0F-47B000B6D6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A9AD-4AA6-8D0F-47B000B6D6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A9AD-4AA6-8D0F-47B000B6D6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A9AD-4AA6-8D0F-47B000B6D6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A9AD-4AA6-8D0F-47B000B6D6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A9AD-4AA6-8D0F-47B000B6D6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A9AD-4AA6-8D0F-47B000B6D6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A9AD-4AA6-8D0F-47B000B6D6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A9AD-4AA6-8D0F-47B000B6D6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A9AD-4AA6-8D0F-47B000B6D6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A9AD-4AA6-8D0F-47B000B6D6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A9AD-4AA6-8D0F-47B000B6D6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A9AD-4AA6-8D0F-47B000B6D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Sheet2!$I$3:$AA$3</c:f>
              <c:strCache>
                <c:ptCount val="19"/>
                <c:pt idx="0">
                  <c:v>No of city in </c:v>
                </c:pt>
                <c:pt idx="1">
                  <c:v>Arizona</c:v>
                </c:pt>
                <c:pt idx="2">
                  <c:v>Texas</c:v>
                </c:pt>
                <c:pt idx="3">
                  <c:v>Washington</c:v>
                </c:pt>
                <c:pt idx="4">
                  <c:v>Kansas</c:v>
                </c:pt>
                <c:pt idx="5">
                  <c:v>California</c:v>
                </c:pt>
                <c:pt idx="6">
                  <c:v>New Mexico</c:v>
                </c:pt>
                <c:pt idx="7">
                  <c:v>Mississippi</c:v>
                </c:pt>
                <c:pt idx="8">
                  <c:v>Oregon</c:v>
                </c:pt>
                <c:pt idx="9">
                  <c:v>New Jersey</c:v>
                </c:pt>
                <c:pt idx="10">
                  <c:v>Utah</c:v>
                </c:pt>
                <c:pt idx="11">
                  <c:v>South Carolina</c:v>
                </c:pt>
                <c:pt idx="12">
                  <c:v>Alabama</c:v>
                </c:pt>
                <c:pt idx="13">
                  <c:v>Massachusetts</c:v>
                </c:pt>
                <c:pt idx="14">
                  <c:v>Illinois</c:v>
                </c:pt>
                <c:pt idx="15">
                  <c:v>Florida</c:v>
                </c:pt>
                <c:pt idx="16">
                  <c:v>Ohio</c:v>
                </c:pt>
                <c:pt idx="17">
                  <c:v>Montana</c:v>
                </c:pt>
                <c:pt idx="18">
                  <c:v>Indiana</c:v>
                </c:pt>
              </c:strCache>
            </c:strRef>
          </c:cat>
          <c:val>
            <c:numRef>
              <c:f>Sheet2!$I$5:$AA$5</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104-4E97-A65C-EE4B01FE76DD}"/>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4D-A9AD-4AA6-8D0F-47B000B6D6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F-A9AD-4AA6-8D0F-47B000B6D6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1-A9AD-4AA6-8D0F-47B000B6D6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3-A9AD-4AA6-8D0F-47B000B6D6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A9AD-4AA6-8D0F-47B000B6D6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7-A9AD-4AA6-8D0F-47B000B6D6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9-A9AD-4AA6-8D0F-47B000B6D6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B-A9AD-4AA6-8D0F-47B000B6D6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D-A9AD-4AA6-8D0F-47B000B6D6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F-A9AD-4AA6-8D0F-47B000B6D6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1-A9AD-4AA6-8D0F-47B000B6D6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3-A9AD-4AA6-8D0F-47B000B6D6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5-A9AD-4AA6-8D0F-47B000B6D6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7-A9AD-4AA6-8D0F-47B000B6D6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A9AD-4AA6-8D0F-47B000B6D6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B-A9AD-4AA6-8D0F-47B000B6D6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D-A9AD-4AA6-8D0F-47B000B6D6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F-A9AD-4AA6-8D0F-47B000B6D6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1-A9AD-4AA6-8D0F-47B000B6D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Sheet2!$I$3:$AA$3</c:f>
              <c:strCache>
                <c:ptCount val="19"/>
                <c:pt idx="0">
                  <c:v>No of city in </c:v>
                </c:pt>
                <c:pt idx="1">
                  <c:v>Arizona</c:v>
                </c:pt>
                <c:pt idx="2">
                  <c:v>Texas</c:v>
                </c:pt>
                <c:pt idx="3">
                  <c:v>Washington</c:v>
                </c:pt>
                <c:pt idx="4">
                  <c:v>Kansas</c:v>
                </c:pt>
                <c:pt idx="5">
                  <c:v>California</c:v>
                </c:pt>
                <c:pt idx="6">
                  <c:v>New Mexico</c:v>
                </c:pt>
                <c:pt idx="7">
                  <c:v>Mississippi</c:v>
                </c:pt>
                <c:pt idx="8">
                  <c:v>Oregon</c:v>
                </c:pt>
                <c:pt idx="9">
                  <c:v>New Jersey</c:v>
                </c:pt>
                <c:pt idx="10">
                  <c:v>Utah</c:v>
                </c:pt>
                <c:pt idx="11">
                  <c:v>South Carolina</c:v>
                </c:pt>
                <c:pt idx="12">
                  <c:v>Alabama</c:v>
                </c:pt>
                <c:pt idx="13">
                  <c:v>Massachusetts</c:v>
                </c:pt>
                <c:pt idx="14">
                  <c:v>Illinois</c:v>
                </c:pt>
                <c:pt idx="15">
                  <c:v>Florida</c:v>
                </c:pt>
                <c:pt idx="16">
                  <c:v>Ohio</c:v>
                </c:pt>
                <c:pt idx="17">
                  <c:v>Montana</c:v>
                </c:pt>
                <c:pt idx="18">
                  <c:v>Indiana</c:v>
                </c:pt>
              </c:strCache>
            </c:strRef>
          </c:cat>
          <c:val>
            <c:numRef>
              <c:f>Sheet2!$I$6:$AA$6</c:f>
              <c:numCache>
                <c:formatCode>General</c:formatCode>
                <c:ptCount val="19"/>
                <c:pt idx="1">
                  <c:v>3</c:v>
                </c:pt>
                <c:pt idx="2">
                  <c:v>2</c:v>
                </c:pt>
                <c:pt idx="3">
                  <c:v>3</c:v>
                </c:pt>
                <c:pt idx="4">
                  <c:v>1</c:v>
                </c:pt>
                <c:pt idx="5">
                  <c:v>4</c:v>
                </c:pt>
                <c:pt idx="6">
                  <c:v>3</c:v>
                </c:pt>
                <c:pt idx="7">
                  <c:v>1</c:v>
                </c:pt>
                <c:pt idx="8">
                  <c:v>2</c:v>
                </c:pt>
                <c:pt idx="9">
                  <c:v>1</c:v>
                </c:pt>
                <c:pt idx="10">
                  <c:v>3</c:v>
                </c:pt>
                <c:pt idx="11">
                  <c:v>1</c:v>
                </c:pt>
                <c:pt idx="12">
                  <c:v>5</c:v>
                </c:pt>
                <c:pt idx="13">
                  <c:v>2</c:v>
                </c:pt>
                <c:pt idx="14">
                  <c:v>1</c:v>
                </c:pt>
                <c:pt idx="15">
                  <c:v>4</c:v>
                </c:pt>
                <c:pt idx="16">
                  <c:v>1</c:v>
                </c:pt>
                <c:pt idx="17">
                  <c:v>2</c:v>
                </c:pt>
              </c:numCache>
            </c:numRef>
          </c:val>
          <c:extLst>
            <c:ext xmlns:c16="http://schemas.microsoft.com/office/drawing/2014/chart" uri="{C3380CC4-5D6E-409C-BE32-E72D297353CC}">
              <c16:uniqueId val="{00000002-5104-4E97-A65C-EE4B01FE76D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Sheet2!$K$24</c:f>
              <c:strCache>
                <c:ptCount val="1"/>
                <c:pt idx="0">
                  <c:v>Marketing Spending</c:v>
                </c:pt>
              </c:strCache>
            </c:strRef>
          </c:tx>
          <c:spPr>
            <a:solidFill>
              <a:schemeClr val="accent1"/>
            </a:solidFill>
            <a:ln>
              <a:noFill/>
            </a:ln>
            <a:effectLst/>
          </c:spPr>
          <c:invertIfNegative val="0"/>
          <c:cat>
            <c:multiLvlStrRef>
              <c:f>Sheet2!$H$25:$J$36</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7672</c:v>
                  </c:pt>
                  <c:pt idx="1">
                    <c:v>50946</c:v>
                  </c:pt>
                  <c:pt idx="2">
                    <c:v>19968</c:v>
                  </c:pt>
                  <c:pt idx="3">
                    <c:v>8805</c:v>
                  </c:pt>
                  <c:pt idx="4">
                    <c:v>114129</c:v>
                  </c:pt>
                  <c:pt idx="5">
                    <c:v>2895</c:v>
                  </c:pt>
                  <c:pt idx="6">
                    <c:v>3466</c:v>
                  </c:pt>
                  <c:pt idx="7">
                    <c:v>5431</c:v>
                  </c:pt>
                  <c:pt idx="8">
                    <c:v>11258</c:v>
                  </c:pt>
                  <c:pt idx="9">
                    <c:v>8948</c:v>
                  </c:pt>
                  <c:pt idx="10">
                    <c:v>8473</c:v>
                  </c:pt>
                  <c:pt idx="11">
                    <c:v>12570</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Sheet2!$K$25:$K$36</c:f>
              <c:numCache>
                <c:formatCode>General</c:formatCode>
                <c:ptCount val="12"/>
                <c:pt idx="0">
                  <c:v>8311</c:v>
                </c:pt>
                <c:pt idx="1">
                  <c:v>13864</c:v>
                </c:pt>
                <c:pt idx="2">
                  <c:v>35474</c:v>
                </c:pt>
                <c:pt idx="3">
                  <c:v>5143</c:v>
                </c:pt>
                <c:pt idx="4">
                  <c:v>3015</c:v>
                </c:pt>
                <c:pt idx="5">
                  <c:v>3005</c:v>
                </c:pt>
                <c:pt idx="6">
                  <c:v>9450</c:v>
                </c:pt>
                <c:pt idx="7">
                  <c:v>5684</c:v>
                </c:pt>
                <c:pt idx="8">
                  <c:v>7901</c:v>
                </c:pt>
                <c:pt idx="9">
                  <c:v>2854</c:v>
                </c:pt>
                <c:pt idx="10">
                  <c:v>10340</c:v>
                </c:pt>
                <c:pt idx="11">
                  <c:v>8723</c:v>
                </c:pt>
              </c:numCache>
            </c:numRef>
          </c:val>
          <c:extLst>
            <c:ext xmlns:c16="http://schemas.microsoft.com/office/drawing/2014/chart" uri="{C3380CC4-5D6E-409C-BE32-E72D297353CC}">
              <c16:uniqueId val="{00000000-6AB7-4AB7-B366-418DFA30D4CF}"/>
            </c:ext>
          </c:extLst>
        </c:ser>
        <c:ser>
          <c:idx val="1"/>
          <c:order val="1"/>
          <c:tx>
            <c:strRef>
              <c:f>Sheet2!$L$24</c:f>
              <c:strCache>
                <c:ptCount val="1"/>
                <c:pt idx="0">
                  <c:v>state</c:v>
                </c:pt>
              </c:strCache>
            </c:strRef>
          </c:tx>
          <c:spPr>
            <a:solidFill>
              <a:schemeClr val="accent2"/>
            </a:solidFill>
            <a:ln>
              <a:noFill/>
            </a:ln>
            <a:effectLst/>
          </c:spPr>
          <c:invertIfNegative val="0"/>
          <c:cat>
            <c:multiLvlStrRef>
              <c:f>Sheet2!$H$25:$J$36</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7672</c:v>
                  </c:pt>
                  <c:pt idx="1">
                    <c:v>50946</c:v>
                  </c:pt>
                  <c:pt idx="2">
                    <c:v>19968</c:v>
                  </c:pt>
                  <c:pt idx="3">
                    <c:v>8805</c:v>
                  </c:pt>
                  <c:pt idx="4">
                    <c:v>114129</c:v>
                  </c:pt>
                  <c:pt idx="5">
                    <c:v>2895</c:v>
                  </c:pt>
                  <c:pt idx="6">
                    <c:v>3466</c:v>
                  </c:pt>
                  <c:pt idx="7">
                    <c:v>5431</c:v>
                  </c:pt>
                  <c:pt idx="8">
                    <c:v>11258</c:v>
                  </c:pt>
                  <c:pt idx="9">
                    <c:v>8948</c:v>
                  </c:pt>
                  <c:pt idx="10">
                    <c:v>8473</c:v>
                  </c:pt>
                  <c:pt idx="11">
                    <c:v>12570</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Sheet2!$L$25:$L$36</c:f>
              <c:numCache>
                <c:formatCode>General</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6AB7-4AB7-B366-418DFA30D4CF}"/>
            </c:ext>
          </c:extLst>
        </c:ser>
        <c:ser>
          <c:idx val="2"/>
          <c:order val="2"/>
          <c:tx>
            <c:strRef>
              <c:f>Sheet2!$M$24</c:f>
              <c:strCache>
                <c:ptCount val="1"/>
                <c:pt idx="0">
                  <c:v>Marketing Spending</c:v>
                </c:pt>
              </c:strCache>
            </c:strRef>
          </c:tx>
          <c:spPr>
            <a:solidFill>
              <a:schemeClr val="accent3"/>
            </a:solidFill>
            <a:ln>
              <a:noFill/>
            </a:ln>
            <a:effectLst/>
          </c:spPr>
          <c:invertIfNegative val="0"/>
          <c:cat>
            <c:multiLvlStrRef>
              <c:f>Sheet2!$H$25:$J$36</c:f>
              <c:multiLvlStrCache>
                <c:ptCount val="12"/>
                <c:lvl>
                  <c:pt idx="0">
                    <c:v>Massachusetts</c:v>
                  </c:pt>
                  <c:pt idx="1">
                    <c:v>Illinois</c:v>
                  </c:pt>
                  <c:pt idx="2">
                    <c:v>Florida</c:v>
                  </c:pt>
                  <c:pt idx="3">
                    <c:v>Ohio</c:v>
                  </c:pt>
                  <c:pt idx="4">
                    <c:v>Montana</c:v>
                  </c:pt>
                  <c:pt idx="5">
                    <c:v>Indiana</c:v>
                  </c:pt>
                  <c:pt idx="6">
                    <c:v>Tennessee</c:v>
                  </c:pt>
                  <c:pt idx="7">
                    <c:v>Louisiana</c:v>
                  </c:pt>
                  <c:pt idx="8">
                    <c:v>Michigan</c:v>
                  </c:pt>
                  <c:pt idx="9">
                    <c:v>Minnesota</c:v>
                  </c:pt>
                  <c:pt idx="10">
                    <c:v>Georgia</c:v>
                  </c:pt>
                  <c:pt idx="11">
                    <c:v>Iowa</c:v>
                  </c:pt>
                </c:lvl>
                <c:lvl>
                  <c:pt idx="0">
                    <c:v>7672</c:v>
                  </c:pt>
                  <c:pt idx="1">
                    <c:v>50946</c:v>
                  </c:pt>
                  <c:pt idx="2">
                    <c:v>19968</c:v>
                  </c:pt>
                  <c:pt idx="3">
                    <c:v>8805</c:v>
                  </c:pt>
                  <c:pt idx="4">
                    <c:v>114129</c:v>
                  </c:pt>
                  <c:pt idx="5">
                    <c:v>2895</c:v>
                  </c:pt>
                  <c:pt idx="6">
                    <c:v>3466</c:v>
                  </c:pt>
                  <c:pt idx="7">
                    <c:v>5431</c:v>
                  </c:pt>
                  <c:pt idx="8">
                    <c:v>11258</c:v>
                  </c:pt>
                  <c:pt idx="9">
                    <c:v>8948</c:v>
                  </c:pt>
                  <c:pt idx="10">
                    <c:v>8473</c:v>
                  </c:pt>
                  <c:pt idx="11">
                    <c:v>12570</c:v>
                  </c:pt>
                </c:lvl>
                <c:lvl>
                  <c:pt idx="0">
                    <c:v>Arizona</c:v>
                  </c:pt>
                  <c:pt idx="1">
                    <c:v>Texas</c:v>
                  </c:pt>
                  <c:pt idx="2">
                    <c:v>Washington</c:v>
                  </c:pt>
                  <c:pt idx="3">
                    <c:v>Kansas</c:v>
                  </c:pt>
                  <c:pt idx="4">
                    <c:v>California</c:v>
                  </c:pt>
                  <c:pt idx="5">
                    <c:v>New Mexico</c:v>
                  </c:pt>
                  <c:pt idx="6">
                    <c:v>Mississippi</c:v>
                  </c:pt>
                  <c:pt idx="7">
                    <c:v>Oregon</c:v>
                  </c:pt>
                  <c:pt idx="8">
                    <c:v>New Jersey</c:v>
                  </c:pt>
                  <c:pt idx="9">
                    <c:v>Utah</c:v>
                  </c:pt>
                  <c:pt idx="10">
                    <c:v>South Carolina</c:v>
                  </c:pt>
                  <c:pt idx="11">
                    <c:v>Alabama</c:v>
                  </c:pt>
                </c:lvl>
              </c:multiLvlStrCache>
            </c:multiLvlStrRef>
          </c:cat>
          <c:val>
            <c:numRef>
              <c:f>Sheet2!$M$25:$M$36</c:f>
              <c:numCache>
                <c:formatCode>General</c:formatCode>
                <c:ptCount val="12"/>
                <c:pt idx="0">
                  <c:v>3586</c:v>
                </c:pt>
                <c:pt idx="1">
                  <c:v>5684</c:v>
                </c:pt>
                <c:pt idx="2">
                  <c:v>3191</c:v>
                </c:pt>
                <c:pt idx="3">
                  <c:v>8437</c:v>
                </c:pt>
                <c:pt idx="4">
                  <c:v>2765</c:v>
                </c:pt>
                <c:pt idx="5">
                  <c:v>15627</c:v>
                </c:pt>
                <c:pt idx="6">
                  <c:v>5629</c:v>
                </c:pt>
                <c:pt idx="7">
                  <c:v>2440</c:v>
                </c:pt>
                <c:pt idx="8">
                  <c:v>12369</c:v>
                </c:pt>
                <c:pt idx="9">
                  <c:v>2947</c:v>
                </c:pt>
                <c:pt idx="10">
                  <c:v>6282</c:v>
                </c:pt>
              </c:numCache>
            </c:numRef>
          </c:val>
          <c:extLst>
            <c:ext xmlns:c16="http://schemas.microsoft.com/office/drawing/2014/chart" uri="{C3380CC4-5D6E-409C-BE32-E72D297353CC}">
              <c16:uniqueId val="{00000002-6AB7-4AB7-B366-418DFA30D4CF}"/>
            </c:ext>
          </c:extLst>
        </c:ser>
        <c:dLbls>
          <c:showLegendKey val="0"/>
          <c:showVal val="0"/>
          <c:showCatName val="0"/>
          <c:showSerName val="0"/>
          <c:showPercent val="0"/>
          <c:showBubbleSize val="0"/>
        </c:dLbls>
        <c:gapWidth val="219"/>
        <c:overlap val="-27"/>
        <c:axId val="626406288"/>
        <c:axId val="626414488"/>
      </c:barChart>
      <c:catAx>
        <c:axId val="62640628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6414488"/>
        <c:crosses val="autoZero"/>
        <c:auto val="1"/>
        <c:lblAlgn val="ctr"/>
        <c:lblOffset val="100"/>
        <c:noMultiLvlLbl val="0"/>
      </c:catAx>
      <c:valAx>
        <c:axId val="6264144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640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Expansion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gradFill>
            <a:gsLst>
              <a:gs pos="16000">
                <a:srgbClr val="FFFF00"/>
              </a:gs>
              <a:gs pos="74000">
                <a:srgbClr val="FFFF00"/>
              </a:gs>
              <a:gs pos="0">
                <a:srgbClr val="FFFF00"/>
              </a:gs>
              <a:gs pos="86000">
                <a:schemeClr val="accent1">
                  <a:lumMod val="30000"/>
                  <a:lumOff val="70000"/>
                </a:schemeClr>
              </a:gs>
            </a:gsLst>
            <a:lin ang="5400000" scaled="1"/>
          </a:gradFill>
          <a:ln w="19050">
            <a:solidFill>
              <a:srgbClr val="FFFF00">
                <a:alpha val="97000"/>
              </a:srgbClr>
            </a:solidFill>
          </a:ln>
          <a:effectLst>
            <a:outerShdw blurRad="50800" dist="50800" dir="5400000" algn="ctr" rotWithShape="0">
              <a:srgbClr val="000000"/>
            </a:outerShdw>
          </a:effectLst>
        </c:spPr>
      </c:pivotFmt>
      <c:pivotFmt>
        <c:idx val="7"/>
        <c:spPr>
          <a:gradFill>
            <a:gsLst>
              <a:gs pos="21000">
                <a:srgbClr val="92D050"/>
              </a:gs>
              <a:gs pos="74000">
                <a:schemeClr val="accent1">
                  <a:lumMod val="45000"/>
                  <a:lumOff val="55000"/>
                </a:schemeClr>
              </a:gs>
              <a:gs pos="15000">
                <a:srgbClr val="92D050"/>
              </a:gs>
              <a:gs pos="86000">
                <a:schemeClr val="accent1">
                  <a:lumMod val="30000"/>
                  <a:lumOff val="70000"/>
                </a:schemeClr>
              </a:gs>
            </a:gsLst>
            <a:lin ang="5400000" scaled="1"/>
          </a:gradFill>
          <a:ln w="19050">
            <a:solidFill>
              <a:srgbClr val="92D050"/>
            </a:solidFill>
          </a:ln>
          <a:effectLst/>
        </c:spPr>
      </c:pivotFmt>
      <c:pivotFmt>
        <c:idx val="8"/>
        <c:spPr>
          <a:solidFill>
            <a:srgbClr val="92D050"/>
          </a:solidFill>
          <a:ln w="19050">
            <a:solidFill>
              <a:schemeClr val="lt1"/>
            </a:solidFill>
          </a:ln>
          <a:effectLst/>
        </c:spPr>
      </c:pivotFmt>
    </c:pivotFmts>
    <c:plotArea>
      <c:layout/>
      <c:pieChart>
        <c:varyColors val="1"/>
        <c:ser>
          <c:idx val="0"/>
          <c:order val="0"/>
          <c:tx>
            <c:strRef>
              <c:f>'Pivot Table'!$E$11</c:f>
              <c:strCache>
                <c:ptCount val="1"/>
                <c:pt idx="0">
                  <c:v>Total</c:v>
                </c:pt>
              </c:strCache>
            </c:strRef>
          </c:tx>
          <c:spPr>
            <a:solidFill>
              <a:srgbClr val="92D050"/>
            </a:solidFill>
            <a:ln w="19050"/>
          </c:spPr>
          <c:explosion val="15"/>
          <c:dPt>
            <c:idx val="0"/>
            <c:bubble3D val="0"/>
            <c:spPr>
              <a:gradFill>
                <a:gsLst>
                  <a:gs pos="16000">
                    <a:srgbClr val="FFFF00"/>
                  </a:gs>
                  <a:gs pos="74000">
                    <a:srgbClr val="FFFF00"/>
                  </a:gs>
                  <a:gs pos="0">
                    <a:srgbClr val="FFFF00"/>
                  </a:gs>
                  <a:gs pos="86000">
                    <a:schemeClr val="accent1">
                      <a:lumMod val="30000"/>
                      <a:lumOff val="70000"/>
                    </a:schemeClr>
                  </a:gs>
                </a:gsLst>
                <a:lin ang="5400000" scaled="1"/>
              </a:gradFill>
              <a:ln w="19050">
                <a:solidFill>
                  <a:srgbClr val="FFFF00">
                    <a:alpha val="97000"/>
                  </a:srgbClr>
                </a:solidFill>
              </a:ln>
              <a:effectLst>
                <a:outerShdw blurRad="50800" dist="50800" dir="5400000" algn="ctr" rotWithShape="0">
                  <a:srgbClr val="000000"/>
                </a:outerShdw>
              </a:effectLst>
            </c:spPr>
            <c:extLst>
              <c:ext xmlns:c16="http://schemas.microsoft.com/office/drawing/2014/chart" uri="{C3380CC4-5D6E-409C-BE32-E72D297353CC}">
                <c16:uniqueId val="{00000001-13E8-47B9-8262-1C4530AD3B7C}"/>
              </c:ext>
            </c:extLst>
          </c:dPt>
          <c:dPt>
            <c:idx val="1"/>
            <c:bubble3D val="0"/>
            <c:spPr>
              <a:gradFill>
                <a:gsLst>
                  <a:gs pos="21000">
                    <a:srgbClr val="92D050"/>
                  </a:gs>
                  <a:gs pos="74000">
                    <a:schemeClr val="accent1">
                      <a:lumMod val="45000"/>
                      <a:lumOff val="55000"/>
                    </a:schemeClr>
                  </a:gs>
                  <a:gs pos="15000">
                    <a:srgbClr val="92D050"/>
                  </a:gs>
                  <a:gs pos="86000">
                    <a:schemeClr val="accent1">
                      <a:lumMod val="30000"/>
                      <a:lumOff val="70000"/>
                    </a:schemeClr>
                  </a:gs>
                </a:gsLst>
                <a:lin ang="5400000" scaled="1"/>
              </a:gradFill>
              <a:ln w="19050">
                <a:solidFill>
                  <a:srgbClr val="92D050"/>
                </a:solidFill>
              </a:ln>
              <a:effectLst/>
            </c:spPr>
            <c:extLst>
              <c:ext xmlns:c16="http://schemas.microsoft.com/office/drawing/2014/chart" uri="{C3380CC4-5D6E-409C-BE32-E72D297353CC}">
                <c16:uniqueId val="{00000003-13E8-47B9-8262-1C4530AD3B7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13E8-47B9-8262-1C4530AD3B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Table'!$D$12:$D$15</c:f>
              <c:strCache>
                <c:ptCount val="3"/>
                <c:pt idx="0">
                  <c:v>New</c:v>
                </c:pt>
                <c:pt idx="1">
                  <c:v>Old</c:v>
                </c:pt>
                <c:pt idx="2">
                  <c:v>(blank)</c:v>
                </c:pt>
              </c:strCache>
            </c:strRef>
          </c:cat>
          <c:val>
            <c:numRef>
              <c:f>'Pivot Table'!$E$12:$E$15</c:f>
              <c:numCache>
                <c:formatCode>General</c:formatCode>
                <c:ptCount val="3"/>
                <c:pt idx="0">
                  <c:v>10</c:v>
                </c:pt>
                <c:pt idx="1">
                  <c:v>140</c:v>
                </c:pt>
              </c:numCache>
            </c:numRef>
          </c:val>
          <c:extLst>
            <c:ext xmlns:c16="http://schemas.microsoft.com/office/drawing/2014/chart" uri="{C3380CC4-5D6E-409C-BE32-E72D297353CC}">
              <c16:uniqueId val="{00000006-13E8-47B9-8262-1C4530AD3B7C}"/>
            </c:ext>
          </c:extLst>
        </c:ser>
        <c:dLbls>
          <c:showLegendKey val="0"/>
          <c:showVal val="0"/>
          <c:showCatName val="0"/>
          <c:showSerName val="0"/>
          <c:showPercent val="0"/>
          <c:showBubbleSize val="0"/>
          <c:showLeaderLines val="1"/>
        </c:dLbls>
        <c:firstSliceAng val="360"/>
      </c:pieChart>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5">
              <a:lumMod val="75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gradFill>
            <a:gsLst>
              <a:gs pos="0">
                <a:schemeClr val="accent6">
                  <a:lumMod val="75000"/>
                </a:schemeClr>
              </a:gs>
              <a:gs pos="74000">
                <a:schemeClr val="accent1">
                  <a:lumMod val="45000"/>
                  <a:lumOff val="55000"/>
                </a:schemeClr>
              </a:gs>
              <a:gs pos="53000">
                <a:schemeClr val="accent6">
                  <a:lumMod val="60000"/>
                  <a:lumOff val="40000"/>
                </a:schemeClr>
              </a:gs>
              <a:gs pos="86000">
                <a:schemeClr val="accent1">
                  <a:lumMod val="30000"/>
                  <a:lumOff val="70000"/>
                </a:schemeClr>
              </a:gs>
            </a:gsLst>
            <a:lin ang="5400000" scaled="1"/>
          </a:gradFill>
          <a:ln w="19050">
            <a:solidFill>
              <a:srgbClr val="92D050"/>
            </a:solidFill>
          </a:ln>
          <a:effectLst/>
        </c:spPr>
      </c:pivotFmt>
      <c:pivotFmt>
        <c:idx val="7"/>
        <c:spPr>
          <a:gradFill>
            <a:gsLst>
              <a:gs pos="50000">
                <a:srgbClr val="FFFF00"/>
              </a:gs>
              <a:gs pos="71000">
                <a:srgbClr val="FFFF00"/>
              </a:gs>
              <a:gs pos="44000">
                <a:srgbClr val="FFFF00"/>
              </a:gs>
              <a:gs pos="0">
                <a:schemeClr val="tx1">
                  <a:lumMod val="50000"/>
                  <a:lumOff val="50000"/>
                </a:schemeClr>
              </a:gs>
            </a:gsLst>
            <a:lin ang="5400000" scaled="1"/>
          </a:gradFill>
          <a:ln w="19050">
            <a:solidFill>
              <a:srgbClr val="FFFF00"/>
            </a:solidFill>
          </a:ln>
          <a:effectLst/>
        </c:spPr>
      </c:pivotFmt>
      <c:pivotFmt>
        <c:idx val="8"/>
        <c:spPr>
          <a:solidFill>
            <a:schemeClr val="accent5">
              <a:lumMod val="75000"/>
            </a:schemeClr>
          </a:solidFill>
          <a:ln w="19050">
            <a:solidFill>
              <a:schemeClr val="lt1"/>
            </a:solidFill>
          </a:ln>
          <a:effectLst/>
        </c:spPr>
      </c:pivotFmt>
    </c:pivotFmts>
    <c:plotArea>
      <c:layout/>
      <c:pieChart>
        <c:varyColors val="1"/>
        <c:ser>
          <c:idx val="0"/>
          <c:order val="0"/>
          <c:tx>
            <c:strRef>
              <c:f>'Pivot Table'!$E$4</c:f>
              <c:strCache>
                <c:ptCount val="1"/>
                <c:pt idx="0">
                  <c:v>Total</c:v>
                </c:pt>
              </c:strCache>
            </c:strRef>
          </c:tx>
          <c:spPr>
            <a:solidFill>
              <a:schemeClr val="accent5">
                <a:lumMod val="75000"/>
              </a:schemeClr>
            </a:solidFill>
          </c:spPr>
          <c:dPt>
            <c:idx val="0"/>
            <c:bubble3D val="0"/>
            <c:spPr>
              <a:gradFill>
                <a:gsLst>
                  <a:gs pos="0">
                    <a:schemeClr val="accent6">
                      <a:lumMod val="75000"/>
                    </a:schemeClr>
                  </a:gs>
                  <a:gs pos="74000">
                    <a:schemeClr val="accent1">
                      <a:lumMod val="45000"/>
                      <a:lumOff val="55000"/>
                    </a:schemeClr>
                  </a:gs>
                  <a:gs pos="53000">
                    <a:schemeClr val="accent6">
                      <a:lumMod val="60000"/>
                      <a:lumOff val="40000"/>
                    </a:schemeClr>
                  </a:gs>
                  <a:gs pos="86000">
                    <a:schemeClr val="accent1">
                      <a:lumMod val="30000"/>
                      <a:lumOff val="70000"/>
                    </a:schemeClr>
                  </a:gs>
                </a:gsLst>
                <a:lin ang="5400000" scaled="1"/>
              </a:gradFill>
              <a:ln w="19050">
                <a:solidFill>
                  <a:srgbClr val="92D050"/>
                </a:solidFill>
              </a:ln>
              <a:effectLst/>
            </c:spPr>
            <c:extLst>
              <c:ext xmlns:c16="http://schemas.microsoft.com/office/drawing/2014/chart" uri="{C3380CC4-5D6E-409C-BE32-E72D297353CC}">
                <c16:uniqueId val="{00000001-ECA6-4182-A3F3-96AB8577AD4C}"/>
              </c:ext>
            </c:extLst>
          </c:dPt>
          <c:dPt>
            <c:idx val="1"/>
            <c:bubble3D val="0"/>
            <c:spPr>
              <a:gradFill>
                <a:gsLst>
                  <a:gs pos="50000">
                    <a:srgbClr val="FFFF00"/>
                  </a:gs>
                  <a:gs pos="71000">
                    <a:srgbClr val="FFFF00"/>
                  </a:gs>
                  <a:gs pos="44000">
                    <a:srgbClr val="FFFF00"/>
                  </a:gs>
                  <a:gs pos="0">
                    <a:schemeClr val="tx1">
                      <a:lumMod val="50000"/>
                      <a:lumOff val="50000"/>
                    </a:schemeClr>
                  </a:gs>
                </a:gsLst>
                <a:lin ang="5400000" scaled="1"/>
              </a:gradFill>
              <a:ln w="19050">
                <a:solidFill>
                  <a:srgbClr val="FFFF00"/>
                </a:solidFill>
              </a:ln>
              <a:effectLst/>
            </c:spPr>
            <c:extLst>
              <c:ext xmlns:c16="http://schemas.microsoft.com/office/drawing/2014/chart" uri="{C3380CC4-5D6E-409C-BE32-E72D297353CC}">
                <c16:uniqueId val="{00000003-ECA6-4182-A3F3-96AB8577AD4C}"/>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ECA6-4182-A3F3-96AB8577AD4C}"/>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Table'!$D$5:$D$8</c:f>
              <c:strCache>
                <c:ptCount val="3"/>
                <c:pt idx="0">
                  <c:v>Region 1</c:v>
                </c:pt>
                <c:pt idx="1">
                  <c:v>Region 2</c:v>
                </c:pt>
                <c:pt idx="2">
                  <c:v>(blank)</c:v>
                </c:pt>
              </c:strCache>
            </c:strRef>
          </c:cat>
          <c:val>
            <c:numRef>
              <c:f>'Pivot Table'!$E$5:$E$8</c:f>
              <c:numCache>
                <c:formatCode>General</c:formatCode>
                <c:ptCount val="3"/>
                <c:pt idx="0">
                  <c:v>64</c:v>
                </c:pt>
                <c:pt idx="1">
                  <c:v>86</c:v>
                </c:pt>
              </c:numCache>
            </c:numRef>
          </c:val>
          <c:extLst>
            <c:ext xmlns:c16="http://schemas.microsoft.com/office/drawing/2014/chart" uri="{C3380CC4-5D6E-409C-BE32-E72D297353CC}">
              <c16:uniqueId val="{00000006-ECA6-4182-A3F3-96AB8577AD4C}"/>
            </c:ext>
          </c:extLst>
        </c:ser>
        <c:dLbls>
          <c:dLblPos val="ctr"/>
          <c:showLegendKey val="0"/>
          <c:showVal val="1"/>
          <c:showCatName val="0"/>
          <c:showSerName val="0"/>
          <c:showPercent val="0"/>
          <c:showBubbleSize val="0"/>
          <c:showLeaderLines val="1"/>
        </c:dLbls>
        <c:firstSliceAng val="360"/>
      </c:pieChart>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Marketing</a:t>
            </a:r>
            <a:r>
              <a:rPr lang="en-US" baseline="0"/>
              <a:t> spend and Revenue </a:t>
            </a:r>
          </a:p>
          <a:p>
            <a:pPr>
              <a:defRPr/>
            </a:pPr>
            <a:r>
              <a:rPr lang="en-US" baseline="0"/>
              <a:t>Per each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none"/>
        </c:marker>
      </c:pivotFmt>
      <c:pivotFmt>
        <c:idx val="7"/>
        <c:spPr>
          <a:ln w="28575" cap="rnd">
            <a:solidFill>
              <a:srgbClr val="00B050"/>
            </a:solidFill>
            <a:round/>
          </a:ln>
          <a:effectLst/>
        </c:spPr>
        <c:marker>
          <c:symbol val="none"/>
        </c:marker>
      </c:pivotFmt>
      <c:pivotFmt>
        <c:idx val="8"/>
        <c:spPr>
          <a:ln w="28575" cap="rnd">
            <a:solidFill>
              <a:srgbClr val="00B050"/>
            </a:solidFill>
            <a:round/>
          </a:ln>
          <a:effectLst/>
        </c:spPr>
        <c:marker>
          <c:symbol val="none"/>
        </c:marker>
      </c:pivotFmt>
      <c:pivotFmt>
        <c:idx val="9"/>
        <c:spPr>
          <a:ln w="28575" cap="rnd">
            <a:solidFill>
              <a:srgbClr val="00B050"/>
            </a:solidFill>
            <a:round/>
          </a:ln>
          <a:effectLst/>
        </c:spPr>
        <c:marker>
          <c:symbol val="none"/>
        </c:marker>
      </c:pivotFmt>
      <c:pivotFmt>
        <c:idx val="10"/>
        <c:spPr>
          <a:ln w="28575" cap="rnd">
            <a:solidFill>
              <a:srgbClr val="00B050"/>
            </a:solidFill>
            <a:round/>
          </a:ln>
          <a:effectLst/>
        </c:spPr>
        <c:marker>
          <c:symbol val="none"/>
        </c:marker>
      </c:pivotFmt>
      <c:pivotFmt>
        <c:idx val="11"/>
        <c:spPr>
          <a:ln w="28575" cap="rnd">
            <a:solidFill>
              <a:srgbClr val="00B050"/>
            </a:solidFill>
            <a:round/>
          </a:ln>
          <a:effectLst/>
        </c:spPr>
        <c:marker>
          <c:symbol val="none"/>
        </c:marker>
      </c:pivotFmt>
      <c:pivotFmt>
        <c:idx val="12"/>
        <c:spPr>
          <a:ln w="28575" cap="rnd">
            <a:solidFill>
              <a:srgbClr val="00B050"/>
            </a:solidFill>
            <a:round/>
          </a:ln>
          <a:effectLst/>
        </c:spPr>
        <c:marker>
          <c:symbol val="none"/>
        </c:marker>
      </c:pivotFmt>
      <c:pivotFmt>
        <c:idx val="13"/>
        <c:spPr>
          <a:ln w="28575" cap="rnd">
            <a:solidFill>
              <a:srgbClr val="00B050"/>
            </a:solidFill>
            <a:round/>
          </a:ln>
          <a:effectLst/>
        </c:spPr>
        <c:marker>
          <c:symbol val="none"/>
        </c:marker>
      </c:pivotFmt>
      <c:pivotFmt>
        <c:idx val="14"/>
        <c:spPr>
          <a:ln w="28575" cap="rnd">
            <a:solidFill>
              <a:srgbClr val="00B050"/>
            </a:solidFill>
            <a:round/>
          </a:ln>
          <a:effectLst/>
        </c:spPr>
        <c:marker>
          <c:symbol val="none"/>
        </c:marker>
      </c:pivotFmt>
      <c:pivotFmt>
        <c:idx val="15"/>
        <c:spPr>
          <a:ln w="28575" cap="rnd">
            <a:solidFill>
              <a:srgbClr val="00B050"/>
            </a:solidFill>
            <a:round/>
          </a:ln>
          <a:effectLst/>
        </c:spPr>
        <c:marker>
          <c:symbol val="none"/>
        </c:marker>
      </c:pivotFmt>
      <c:pivotFmt>
        <c:idx val="16"/>
        <c:spPr>
          <a:ln w="28575" cap="rnd">
            <a:solidFill>
              <a:srgbClr val="00B050"/>
            </a:solidFill>
            <a:round/>
          </a:ln>
          <a:effectLst/>
        </c:spPr>
        <c:marker>
          <c:symbol val="none"/>
        </c:marker>
      </c:pivotFmt>
      <c:pivotFmt>
        <c:idx val="17"/>
        <c:spPr>
          <a:ln w="28575" cap="rnd">
            <a:solidFill>
              <a:srgbClr val="00B050"/>
            </a:solidFill>
            <a:round/>
          </a:ln>
          <a:effectLst/>
        </c:spPr>
        <c:marker>
          <c:symbol val="none"/>
        </c:marker>
      </c:pivotFmt>
      <c:pivotFmt>
        <c:idx val="18"/>
        <c:spPr>
          <a:ln w="28575" cap="rnd">
            <a:solidFill>
              <a:srgbClr val="00B050"/>
            </a:solidFill>
            <a:round/>
          </a:ln>
          <a:effectLst/>
        </c:spPr>
        <c:marker>
          <c:symbol val="none"/>
        </c:marker>
      </c:pivotFmt>
      <c:pivotFmt>
        <c:idx val="19"/>
        <c:spPr>
          <a:ln w="28575" cap="rnd">
            <a:solidFill>
              <a:srgbClr val="00B050"/>
            </a:solidFill>
            <a:round/>
          </a:ln>
          <a:effectLst/>
        </c:spPr>
        <c:marker>
          <c:symbol val="none"/>
        </c:marker>
      </c:pivotFmt>
    </c:pivotFmts>
    <c:plotArea>
      <c:layout/>
      <c:barChart>
        <c:barDir val="col"/>
        <c:grouping val="clustered"/>
        <c:varyColors val="0"/>
        <c:ser>
          <c:idx val="0"/>
          <c:order val="0"/>
          <c:tx>
            <c:strRef>
              <c:f>'Pivot Table'!$E$18</c:f>
              <c:strCache>
                <c:ptCount val="1"/>
                <c:pt idx="0">
                  <c:v>Sum of Marketing Spend</c:v>
                </c:pt>
              </c:strCache>
            </c:strRef>
          </c:tx>
          <c:spPr>
            <a:solidFill>
              <a:schemeClr val="accent1"/>
            </a:solidFill>
            <a:ln>
              <a:noFill/>
            </a:ln>
            <a:effectLst/>
          </c:spPr>
          <c:invertIfNegative val="0"/>
          <c:cat>
            <c:strRef>
              <c:f>'Pivot Table'!$D$19:$D$55</c:f>
              <c:strCache>
                <c:ptCount val="36"/>
                <c:pt idx="0">
                  <c:v>Alabama</c:v>
                </c:pt>
                <c:pt idx="1">
                  <c:v>Arizona</c:v>
                </c:pt>
                <c:pt idx="2">
                  <c:v>Arkansas</c:v>
                </c:pt>
                <c:pt idx="3">
                  <c:v>California</c:v>
                </c:pt>
                <c:pt idx="4">
                  <c:v>Colorado</c:v>
                </c:pt>
                <c:pt idx="5">
                  <c:v>Connecticut</c:v>
                </c:pt>
                <c:pt idx="6">
                  <c:v>Florida</c:v>
                </c:pt>
                <c:pt idx="7">
                  <c:v>Georgia</c:v>
                </c:pt>
                <c:pt idx="8">
                  <c:v>Illinois</c:v>
                </c:pt>
                <c:pt idx="9">
                  <c:v>Indiana</c:v>
                </c:pt>
                <c:pt idx="10">
                  <c:v>Iowa</c:v>
                </c:pt>
                <c:pt idx="11">
                  <c:v>Kansas</c:v>
                </c:pt>
                <c:pt idx="12">
                  <c:v>Louisiana</c:v>
                </c:pt>
                <c:pt idx="13">
                  <c:v>Massachusetts</c:v>
                </c:pt>
                <c:pt idx="14">
                  <c:v>Michigan</c:v>
                </c:pt>
                <c:pt idx="15">
                  <c:v>Minnesota</c:v>
                </c:pt>
                <c:pt idx="16">
                  <c:v>Mississippi</c:v>
                </c:pt>
                <c:pt idx="17">
                  <c:v>Montana</c:v>
                </c:pt>
                <c:pt idx="18">
                  <c:v>New Hampshire</c:v>
                </c:pt>
                <c:pt idx="19">
                  <c:v>New Jersey</c:v>
                </c:pt>
                <c:pt idx="20">
                  <c:v>New Mexico</c:v>
                </c:pt>
                <c:pt idx="21">
                  <c:v>New York</c:v>
                </c:pt>
                <c:pt idx="22">
                  <c:v>North Carolina</c:v>
                </c:pt>
                <c:pt idx="23">
                  <c:v>Ohio</c:v>
                </c:pt>
                <c:pt idx="24">
                  <c:v>Oklahoma</c:v>
                </c:pt>
                <c:pt idx="25">
                  <c:v>Oregon</c:v>
                </c:pt>
                <c:pt idx="26">
                  <c:v>Rhode Island</c:v>
                </c:pt>
                <c:pt idx="27">
                  <c:v>South Carolina</c:v>
                </c:pt>
                <c:pt idx="28">
                  <c:v>South Dakota</c:v>
                </c:pt>
                <c:pt idx="29">
                  <c:v>Tennessee</c:v>
                </c:pt>
                <c:pt idx="30">
                  <c:v>Texas</c:v>
                </c:pt>
                <c:pt idx="31">
                  <c:v>Utah</c:v>
                </c:pt>
                <c:pt idx="32">
                  <c:v>Virginia</c:v>
                </c:pt>
                <c:pt idx="33">
                  <c:v>Washington</c:v>
                </c:pt>
                <c:pt idx="34">
                  <c:v>Wisconsin</c:v>
                </c:pt>
                <c:pt idx="35">
                  <c:v>(blank)</c:v>
                </c:pt>
              </c:strCache>
            </c:strRef>
          </c:cat>
          <c:val>
            <c:numRef>
              <c:f>'Pivot Table'!$E$19:$E$55</c:f>
              <c:numCache>
                <c:formatCode>General</c:formatCode>
                <c:ptCount val="36"/>
                <c:pt idx="0">
                  <c:v>12570</c:v>
                </c:pt>
                <c:pt idx="1">
                  <c:v>7672</c:v>
                </c:pt>
                <c:pt idx="2">
                  <c:v>2440</c:v>
                </c:pt>
                <c:pt idx="3">
                  <c:v>114129</c:v>
                </c:pt>
                <c:pt idx="4">
                  <c:v>15627</c:v>
                </c:pt>
                <c:pt idx="5">
                  <c:v>12369</c:v>
                </c:pt>
                <c:pt idx="6">
                  <c:v>35474</c:v>
                </c:pt>
                <c:pt idx="7">
                  <c:v>10340</c:v>
                </c:pt>
                <c:pt idx="8">
                  <c:v>13864</c:v>
                </c:pt>
                <c:pt idx="9">
                  <c:v>3005</c:v>
                </c:pt>
                <c:pt idx="10">
                  <c:v>8723</c:v>
                </c:pt>
                <c:pt idx="11">
                  <c:v>8805</c:v>
                </c:pt>
                <c:pt idx="12">
                  <c:v>5684</c:v>
                </c:pt>
                <c:pt idx="13">
                  <c:v>8311</c:v>
                </c:pt>
                <c:pt idx="14">
                  <c:v>7901</c:v>
                </c:pt>
                <c:pt idx="15">
                  <c:v>2854</c:v>
                </c:pt>
                <c:pt idx="16">
                  <c:v>3466</c:v>
                </c:pt>
                <c:pt idx="17">
                  <c:v>3015</c:v>
                </c:pt>
                <c:pt idx="18">
                  <c:v>2374</c:v>
                </c:pt>
                <c:pt idx="19">
                  <c:v>11258</c:v>
                </c:pt>
                <c:pt idx="20">
                  <c:v>2895</c:v>
                </c:pt>
                <c:pt idx="21">
                  <c:v>8437</c:v>
                </c:pt>
                <c:pt idx="22">
                  <c:v>6282</c:v>
                </c:pt>
                <c:pt idx="23">
                  <c:v>5143</c:v>
                </c:pt>
                <c:pt idx="24">
                  <c:v>2765</c:v>
                </c:pt>
                <c:pt idx="25">
                  <c:v>5431</c:v>
                </c:pt>
                <c:pt idx="26">
                  <c:v>3191</c:v>
                </c:pt>
                <c:pt idx="27">
                  <c:v>8473</c:v>
                </c:pt>
                <c:pt idx="28">
                  <c:v>2947</c:v>
                </c:pt>
                <c:pt idx="29">
                  <c:v>9450</c:v>
                </c:pt>
                <c:pt idx="30">
                  <c:v>50946</c:v>
                </c:pt>
                <c:pt idx="31">
                  <c:v>8948</c:v>
                </c:pt>
                <c:pt idx="32">
                  <c:v>5629</c:v>
                </c:pt>
                <c:pt idx="33">
                  <c:v>19968</c:v>
                </c:pt>
                <c:pt idx="34">
                  <c:v>3586</c:v>
                </c:pt>
              </c:numCache>
            </c:numRef>
          </c:val>
          <c:extLst>
            <c:ext xmlns:c16="http://schemas.microsoft.com/office/drawing/2014/chart" uri="{C3380CC4-5D6E-409C-BE32-E72D297353CC}">
              <c16:uniqueId val="{00000000-E5B4-411B-B55E-6CC30F04A0F1}"/>
            </c:ext>
          </c:extLst>
        </c:ser>
        <c:dLbls>
          <c:showLegendKey val="0"/>
          <c:showVal val="0"/>
          <c:showCatName val="0"/>
          <c:showSerName val="0"/>
          <c:showPercent val="0"/>
          <c:showBubbleSize val="0"/>
        </c:dLbls>
        <c:gapWidth val="150"/>
        <c:axId val="531893984"/>
        <c:axId val="531890384"/>
      </c:barChart>
      <c:lineChart>
        <c:grouping val="standard"/>
        <c:varyColors val="0"/>
        <c:ser>
          <c:idx val="1"/>
          <c:order val="1"/>
          <c:tx>
            <c:strRef>
              <c:f>'Pivot Table'!$F$18</c:f>
              <c:strCache>
                <c:ptCount val="1"/>
                <c:pt idx="0">
                  <c:v>Sum of Revenue</c:v>
                </c:pt>
              </c:strCache>
            </c:strRef>
          </c:tx>
          <c:spPr>
            <a:ln w="28575" cap="rnd">
              <a:solidFill>
                <a:srgbClr val="00B050"/>
              </a:solidFill>
              <a:round/>
            </a:ln>
            <a:effectLst/>
          </c:spPr>
          <c:marker>
            <c:symbol val="none"/>
          </c:marker>
          <c:cat>
            <c:strRef>
              <c:f>'Pivot Table'!$D$19:$D$55</c:f>
              <c:strCache>
                <c:ptCount val="36"/>
                <c:pt idx="0">
                  <c:v>Alabama</c:v>
                </c:pt>
                <c:pt idx="1">
                  <c:v>Arizona</c:v>
                </c:pt>
                <c:pt idx="2">
                  <c:v>Arkansas</c:v>
                </c:pt>
                <c:pt idx="3">
                  <c:v>California</c:v>
                </c:pt>
                <c:pt idx="4">
                  <c:v>Colorado</c:v>
                </c:pt>
                <c:pt idx="5">
                  <c:v>Connecticut</c:v>
                </c:pt>
                <c:pt idx="6">
                  <c:v>Florida</c:v>
                </c:pt>
                <c:pt idx="7">
                  <c:v>Georgia</c:v>
                </c:pt>
                <c:pt idx="8">
                  <c:v>Illinois</c:v>
                </c:pt>
                <c:pt idx="9">
                  <c:v>Indiana</c:v>
                </c:pt>
                <c:pt idx="10">
                  <c:v>Iowa</c:v>
                </c:pt>
                <c:pt idx="11">
                  <c:v>Kansas</c:v>
                </c:pt>
                <c:pt idx="12">
                  <c:v>Louisiana</c:v>
                </c:pt>
                <c:pt idx="13">
                  <c:v>Massachusetts</c:v>
                </c:pt>
                <c:pt idx="14">
                  <c:v>Michigan</c:v>
                </c:pt>
                <c:pt idx="15">
                  <c:v>Minnesota</c:v>
                </c:pt>
                <c:pt idx="16">
                  <c:v>Mississippi</c:v>
                </c:pt>
                <c:pt idx="17">
                  <c:v>Montana</c:v>
                </c:pt>
                <c:pt idx="18">
                  <c:v>New Hampshire</c:v>
                </c:pt>
                <c:pt idx="19">
                  <c:v>New Jersey</c:v>
                </c:pt>
                <c:pt idx="20">
                  <c:v>New Mexico</c:v>
                </c:pt>
                <c:pt idx="21">
                  <c:v>New York</c:v>
                </c:pt>
                <c:pt idx="22">
                  <c:v>North Carolina</c:v>
                </c:pt>
                <c:pt idx="23">
                  <c:v>Ohio</c:v>
                </c:pt>
                <c:pt idx="24">
                  <c:v>Oklahoma</c:v>
                </c:pt>
                <c:pt idx="25">
                  <c:v>Oregon</c:v>
                </c:pt>
                <c:pt idx="26">
                  <c:v>Rhode Island</c:v>
                </c:pt>
                <c:pt idx="27">
                  <c:v>South Carolina</c:v>
                </c:pt>
                <c:pt idx="28">
                  <c:v>South Dakota</c:v>
                </c:pt>
                <c:pt idx="29">
                  <c:v>Tennessee</c:v>
                </c:pt>
                <c:pt idx="30">
                  <c:v>Texas</c:v>
                </c:pt>
                <c:pt idx="31">
                  <c:v>Utah</c:v>
                </c:pt>
                <c:pt idx="32">
                  <c:v>Virginia</c:v>
                </c:pt>
                <c:pt idx="33">
                  <c:v>Washington</c:v>
                </c:pt>
                <c:pt idx="34">
                  <c:v>Wisconsin</c:v>
                </c:pt>
                <c:pt idx="35">
                  <c:v>(blank)</c:v>
                </c:pt>
              </c:strCache>
            </c:strRef>
          </c:cat>
          <c:val>
            <c:numRef>
              <c:f>'Pivot Table'!$F$19:$F$55</c:f>
              <c:numCache>
                <c:formatCode>General</c:formatCode>
                <c:ptCount val="36"/>
                <c:pt idx="0">
                  <c:v>221025</c:v>
                </c:pt>
                <c:pt idx="1">
                  <c:v>131211</c:v>
                </c:pt>
                <c:pt idx="2">
                  <c:v>68828</c:v>
                </c:pt>
                <c:pt idx="3">
                  <c:v>1504351</c:v>
                </c:pt>
                <c:pt idx="4">
                  <c:v>156495</c:v>
                </c:pt>
                <c:pt idx="5">
                  <c:v>158511</c:v>
                </c:pt>
                <c:pt idx="6">
                  <c:v>479023</c:v>
                </c:pt>
                <c:pt idx="7">
                  <c:v>157656</c:v>
                </c:pt>
                <c:pt idx="8">
                  <c:v>200413</c:v>
                </c:pt>
                <c:pt idx="9">
                  <c:v>21953</c:v>
                </c:pt>
                <c:pt idx="10">
                  <c:v>133268</c:v>
                </c:pt>
                <c:pt idx="11">
                  <c:v>142268</c:v>
                </c:pt>
                <c:pt idx="12">
                  <c:v>96395</c:v>
                </c:pt>
                <c:pt idx="13">
                  <c:v>99964</c:v>
                </c:pt>
                <c:pt idx="14">
                  <c:v>147759</c:v>
                </c:pt>
                <c:pt idx="15">
                  <c:v>18099</c:v>
                </c:pt>
                <c:pt idx="16">
                  <c:v>54701</c:v>
                </c:pt>
                <c:pt idx="17">
                  <c:v>20541</c:v>
                </c:pt>
                <c:pt idx="18">
                  <c:v>17006</c:v>
                </c:pt>
                <c:pt idx="19">
                  <c:v>122403</c:v>
                </c:pt>
                <c:pt idx="20">
                  <c:v>19888</c:v>
                </c:pt>
                <c:pt idx="21">
                  <c:v>160046</c:v>
                </c:pt>
                <c:pt idx="22">
                  <c:v>70981</c:v>
                </c:pt>
                <c:pt idx="23">
                  <c:v>92390</c:v>
                </c:pt>
                <c:pt idx="24">
                  <c:v>19120</c:v>
                </c:pt>
                <c:pt idx="25">
                  <c:v>38179</c:v>
                </c:pt>
                <c:pt idx="26">
                  <c:v>62337</c:v>
                </c:pt>
                <c:pt idx="27">
                  <c:v>96386</c:v>
                </c:pt>
                <c:pt idx="28">
                  <c:v>50583</c:v>
                </c:pt>
                <c:pt idx="29">
                  <c:v>152406</c:v>
                </c:pt>
                <c:pt idx="30">
                  <c:v>640569</c:v>
                </c:pt>
                <c:pt idx="31">
                  <c:v>127586</c:v>
                </c:pt>
                <c:pt idx="32">
                  <c:v>96407</c:v>
                </c:pt>
                <c:pt idx="33">
                  <c:v>298013</c:v>
                </c:pt>
                <c:pt idx="34">
                  <c:v>18454</c:v>
                </c:pt>
              </c:numCache>
            </c:numRef>
          </c:val>
          <c:smooth val="0"/>
          <c:extLst>
            <c:ext xmlns:c16="http://schemas.microsoft.com/office/drawing/2014/chart" uri="{C3380CC4-5D6E-409C-BE32-E72D297353CC}">
              <c16:uniqueId val="{00000001-E5B4-411B-B55E-6CC30F04A0F1}"/>
            </c:ext>
          </c:extLst>
        </c:ser>
        <c:dLbls>
          <c:showLegendKey val="0"/>
          <c:showVal val="0"/>
          <c:showCatName val="0"/>
          <c:showSerName val="0"/>
          <c:showPercent val="0"/>
          <c:showBubbleSize val="0"/>
        </c:dLbls>
        <c:marker val="1"/>
        <c:smooth val="0"/>
        <c:axId val="531905504"/>
        <c:axId val="531893264"/>
      </c:lineChart>
      <c:catAx>
        <c:axId val="5318939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31890384"/>
        <c:crosses val="autoZero"/>
        <c:auto val="1"/>
        <c:lblAlgn val="ctr"/>
        <c:lblOffset val="100"/>
        <c:noMultiLvlLbl val="0"/>
      </c:catAx>
      <c:valAx>
        <c:axId val="531890384"/>
        <c:scaling>
          <c:orientation val="minMax"/>
        </c:scaling>
        <c:delete val="0"/>
        <c:axPos val="r"/>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31893984"/>
        <c:crosses val="autoZero"/>
        <c:crossBetween val="between"/>
      </c:valAx>
      <c:valAx>
        <c:axId val="531893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31905504"/>
        <c:crosses val="max"/>
        <c:crossBetween val="between"/>
      </c:valAx>
      <c:catAx>
        <c:axId val="531905504"/>
        <c:scaling>
          <c:orientation val="minMax"/>
        </c:scaling>
        <c:delete val="1"/>
        <c:axPos val="b"/>
        <c:numFmt formatCode="General" sourceLinked="1"/>
        <c:majorTickMark val="none"/>
        <c:minorTickMark val="none"/>
        <c:tickLblPos val="nextTo"/>
        <c:crossAx val="531893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Table!PivotTable20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each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Table'!$K$54</c:f>
              <c:strCache>
                <c:ptCount val="1"/>
                <c:pt idx="0">
                  <c:v>Total</c:v>
                </c:pt>
              </c:strCache>
            </c:strRef>
          </c:tx>
          <c:spPr>
            <a:solidFill>
              <a:srgbClr val="00B050"/>
            </a:solidFill>
            <a:ln>
              <a:noFill/>
            </a:ln>
            <a:effectLst/>
          </c:spPr>
          <c:invertIfNegative val="0"/>
          <c:cat>
            <c:strRef>
              <c:f>'Pivot Table'!$J$55:$J$205</c:f>
              <c:strCache>
                <c:ptCount val="150"/>
                <c:pt idx="0">
                  <c:v>Akron</c:v>
                </c:pt>
                <c:pt idx="1">
                  <c:v>Amarillo</c:v>
                </c:pt>
                <c:pt idx="2">
                  <c:v>Antioch</c:v>
                </c:pt>
                <c:pt idx="3">
                  <c:v>Augusta</c:v>
                </c:pt>
                <c:pt idx="4">
                  <c:v>Aurora</c:v>
                </c:pt>
                <c:pt idx="5">
                  <c:v>Bellevue</c:v>
                </c:pt>
                <c:pt idx="6">
                  <c:v>Billings</c:v>
                </c:pt>
                <c:pt idx="7">
                  <c:v>Birmingham</c:v>
                </c:pt>
                <c:pt idx="8">
                  <c:v>Boulder</c:v>
                </c:pt>
                <c:pt idx="9">
                  <c:v>Bridgeport</c:v>
                </c:pt>
                <c:pt idx="10">
                  <c:v>Broken Arrow</c:v>
                </c:pt>
                <c:pt idx="11">
                  <c:v>Brownsville</c:v>
                </c:pt>
                <c:pt idx="12">
                  <c:v>Burbank</c:v>
                </c:pt>
                <c:pt idx="13">
                  <c:v>Cambridge</c:v>
                </c:pt>
                <c:pt idx="14">
                  <c:v>Cape Coral</c:v>
                </c:pt>
                <c:pt idx="15">
                  <c:v>Carrollton</c:v>
                </c:pt>
                <c:pt idx="16">
                  <c:v>Cedar Rapids</c:v>
                </c:pt>
                <c:pt idx="17">
                  <c:v>Centennial</c:v>
                </c:pt>
                <c:pt idx="18">
                  <c:v>Charleston</c:v>
                </c:pt>
                <c:pt idx="19">
                  <c:v>Chattanooga</c:v>
                </c:pt>
                <c:pt idx="20">
                  <c:v>Clovis</c:v>
                </c:pt>
                <c:pt idx="21">
                  <c:v>College Station</c:v>
                </c:pt>
                <c:pt idx="22">
                  <c:v>Columbia</c:v>
                </c:pt>
                <c:pt idx="23">
                  <c:v>Columbus</c:v>
                </c:pt>
                <c:pt idx="24">
                  <c:v>Concord</c:v>
                </c:pt>
                <c:pt idx="25">
                  <c:v>Coral Springs</c:v>
                </c:pt>
                <c:pt idx="26">
                  <c:v>Costa Mesa</c:v>
                </c:pt>
                <c:pt idx="27">
                  <c:v>Daly City</c:v>
                </c:pt>
                <c:pt idx="28">
                  <c:v>Davenport</c:v>
                </c:pt>
                <c:pt idx="29">
                  <c:v>Davie</c:v>
                </c:pt>
                <c:pt idx="30">
                  <c:v>Dayton</c:v>
                </c:pt>
                <c:pt idx="31">
                  <c:v>Denton</c:v>
                </c:pt>
                <c:pt idx="32">
                  <c:v>Des Moines</c:v>
                </c:pt>
                <c:pt idx="33">
                  <c:v>Edison</c:v>
                </c:pt>
                <c:pt idx="34">
                  <c:v>El Cajon</c:v>
                </c:pt>
                <c:pt idx="35">
                  <c:v>Elgin</c:v>
                </c:pt>
                <c:pt idx="36">
                  <c:v>Elizabeth</c:v>
                </c:pt>
                <c:pt idx="37">
                  <c:v>Elk Grove</c:v>
                </c:pt>
                <c:pt idx="38">
                  <c:v>Everett</c:v>
                </c:pt>
                <c:pt idx="39">
                  <c:v>Fayetteville</c:v>
                </c:pt>
                <c:pt idx="40">
                  <c:v>Fontana</c:v>
                </c:pt>
                <c:pt idx="41">
                  <c:v>Fort Lauderdale</c:v>
                </c:pt>
                <c:pt idx="42">
                  <c:v>Fullerton</c:v>
                </c:pt>
                <c:pt idx="43">
                  <c:v>Gainesville</c:v>
                </c:pt>
                <c:pt idx="44">
                  <c:v>Garden Grove</c:v>
                </c:pt>
                <c:pt idx="45">
                  <c:v>Glendale</c:v>
                </c:pt>
                <c:pt idx="46">
                  <c:v>Grand Prairie</c:v>
                </c:pt>
                <c:pt idx="47">
                  <c:v>Grand Rapids</c:v>
                </c:pt>
                <c:pt idx="48">
                  <c:v>Greeley</c:v>
                </c:pt>
                <c:pt idx="49">
                  <c:v>Green Bay</c:v>
                </c:pt>
                <c:pt idx="50">
                  <c:v>Gresham</c:v>
                </c:pt>
                <c:pt idx="51">
                  <c:v>Hampton</c:v>
                </c:pt>
                <c:pt idx="52">
                  <c:v>High Point</c:v>
                </c:pt>
                <c:pt idx="53">
                  <c:v>Hillsboro</c:v>
                </c:pt>
                <c:pt idx="54">
                  <c:v>Huntington Beach</c:v>
                </c:pt>
                <c:pt idx="55">
                  <c:v>Huntsville</c:v>
                </c:pt>
                <c:pt idx="56">
                  <c:v>Inglewood</c:v>
                </c:pt>
                <c:pt idx="57">
                  <c:v>Jackson</c:v>
                </c:pt>
                <c:pt idx="58">
                  <c:v>Joliet</c:v>
                </c:pt>
                <c:pt idx="59">
                  <c:v>Kent</c:v>
                </c:pt>
                <c:pt idx="60">
                  <c:v>Killeen</c:v>
                </c:pt>
                <c:pt idx="61">
                  <c:v>Knoxville</c:v>
                </c:pt>
                <c:pt idx="62">
                  <c:v>Lafayette</c:v>
                </c:pt>
                <c:pt idx="63">
                  <c:v>Lakeland</c:v>
                </c:pt>
                <c:pt idx="64">
                  <c:v>Las Cruces</c:v>
                </c:pt>
                <c:pt idx="65">
                  <c:v>Lewisville</c:v>
                </c:pt>
                <c:pt idx="66">
                  <c:v>Little Rock</c:v>
                </c:pt>
                <c:pt idx="67">
                  <c:v>Lowell</c:v>
                </c:pt>
                <c:pt idx="68">
                  <c:v>Manchester</c:v>
                </c:pt>
                <c:pt idx="69">
                  <c:v>McAllen</c:v>
                </c:pt>
                <c:pt idx="70">
                  <c:v>Mesquite</c:v>
                </c:pt>
                <c:pt idx="71">
                  <c:v>Midland</c:v>
                </c:pt>
                <c:pt idx="72">
                  <c:v>Miramar</c:v>
                </c:pt>
                <c:pt idx="73">
                  <c:v>Mobile</c:v>
                </c:pt>
                <c:pt idx="74">
                  <c:v>Modesto</c:v>
                </c:pt>
                <c:pt idx="75">
                  <c:v>Montgomery</c:v>
                </c:pt>
                <c:pt idx="76">
                  <c:v>Moreno Valley</c:v>
                </c:pt>
                <c:pt idx="77">
                  <c:v>Murfreesboro</c:v>
                </c:pt>
                <c:pt idx="78">
                  <c:v>Murrieta</c:v>
                </c:pt>
                <c:pt idx="79">
                  <c:v>Naperville</c:v>
                </c:pt>
                <c:pt idx="80">
                  <c:v>New Haven</c:v>
                </c:pt>
                <c:pt idx="81">
                  <c:v>Newport News</c:v>
                </c:pt>
                <c:pt idx="82">
                  <c:v>North Charleston</c:v>
                </c:pt>
                <c:pt idx="83">
                  <c:v>Norwalk</c:v>
                </c:pt>
                <c:pt idx="84">
                  <c:v>Oceanside</c:v>
                </c:pt>
                <c:pt idx="85">
                  <c:v>Olathe</c:v>
                </c:pt>
                <c:pt idx="86">
                  <c:v>Ontario</c:v>
                </c:pt>
                <c:pt idx="87">
                  <c:v>Orange</c:v>
                </c:pt>
                <c:pt idx="88">
                  <c:v>Overland Park</c:v>
                </c:pt>
                <c:pt idx="89">
                  <c:v>Oxnard</c:v>
                </c:pt>
                <c:pt idx="90">
                  <c:v>Palm Bay</c:v>
                </c:pt>
                <c:pt idx="91">
                  <c:v>Pasadena</c:v>
                </c:pt>
                <c:pt idx="92">
                  <c:v>Paterson</c:v>
                </c:pt>
                <c:pt idx="93">
                  <c:v>Pearland</c:v>
                </c:pt>
                <c:pt idx="94">
                  <c:v>Peoria</c:v>
                </c:pt>
                <c:pt idx="95">
                  <c:v>Pompano Beach</c:v>
                </c:pt>
                <c:pt idx="96">
                  <c:v>Port St. Lucie</c:v>
                </c:pt>
                <c:pt idx="97">
                  <c:v>Providence</c:v>
                </c:pt>
                <c:pt idx="98">
                  <c:v>Pueblo</c:v>
                </c:pt>
                <c:pt idx="99">
                  <c:v>Rancho Cucamonga</c:v>
                </c:pt>
                <c:pt idx="100">
                  <c:v>Renton</c:v>
                </c:pt>
                <c:pt idx="101">
                  <c:v>Rialto</c:v>
                </c:pt>
                <c:pt idx="102">
                  <c:v>Richardson</c:v>
                </c:pt>
                <c:pt idx="103">
                  <c:v>Richmond</c:v>
                </c:pt>
                <c:pt idx="104">
                  <c:v>Rochester</c:v>
                </c:pt>
                <c:pt idx="105">
                  <c:v>Rockford</c:v>
                </c:pt>
                <c:pt idx="106">
                  <c:v>Roseville</c:v>
                </c:pt>
                <c:pt idx="107">
                  <c:v>Salt Lake City</c:v>
                </c:pt>
                <c:pt idx="108">
                  <c:v>San Angelo</c:v>
                </c:pt>
                <c:pt idx="109">
                  <c:v>San Bernardino</c:v>
                </c:pt>
                <c:pt idx="110">
                  <c:v>San Mateo</c:v>
                </c:pt>
                <c:pt idx="111">
                  <c:v>Sandy Springs</c:v>
                </c:pt>
                <c:pt idx="112">
                  <c:v>Santa Clara</c:v>
                </c:pt>
                <c:pt idx="113">
                  <c:v>Santa Clarita</c:v>
                </c:pt>
                <c:pt idx="114">
                  <c:v>Santa Maria</c:v>
                </c:pt>
                <c:pt idx="115">
                  <c:v>Santa Rosa</c:v>
                </c:pt>
                <c:pt idx="116">
                  <c:v>Savannah</c:v>
                </c:pt>
                <c:pt idx="117">
                  <c:v>Shreveport</c:v>
                </c:pt>
                <c:pt idx="118">
                  <c:v>Simi Valley</c:v>
                </c:pt>
                <c:pt idx="119">
                  <c:v>Sioux Falls</c:v>
                </c:pt>
                <c:pt idx="120">
                  <c:v>South Bend</c:v>
                </c:pt>
                <c:pt idx="121">
                  <c:v>Spokane</c:v>
                </c:pt>
                <c:pt idx="122">
                  <c:v>Stamford</c:v>
                </c:pt>
                <c:pt idx="123">
                  <c:v>Sterling Heights</c:v>
                </c:pt>
                <c:pt idx="124">
                  <c:v>Surprise</c:v>
                </c:pt>
                <c:pt idx="125">
                  <c:v>Syracuse</c:v>
                </c:pt>
                <c:pt idx="126">
                  <c:v>Tacoma</c:v>
                </c:pt>
                <c:pt idx="127">
                  <c:v>Tallahassee</c:v>
                </c:pt>
                <c:pt idx="128">
                  <c:v>Temecula</c:v>
                </c:pt>
                <c:pt idx="129">
                  <c:v>Tempe</c:v>
                </c:pt>
                <c:pt idx="130">
                  <c:v>Thornton</c:v>
                </c:pt>
                <c:pt idx="131">
                  <c:v>Thousand Oaks</c:v>
                </c:pt>
                <c:pt idx="132">
                  <c:v>Topeka</c:v>
                </c:pt>
                <c:pt idx="133">
                  <c:v>Tyler</c:v>
                </c:pt>
                <c:pt idx="134">
                  <c:v>Vancouver</c:v>
                </c:pt>
                <c:pt idx="135">
                  <c:v>Ventura</c:v>
                </c:pt>
                <c:pt idx="136">
                  <c:v>Visalia</c:v>
                </c:pt>
                <c:pt idx="137">
                  <c:v>Vista</c:v>
                </c:pt>
                <c:pt idx="138">
                  <c:v>Waco</c:v>
                </c:pt>
                <c:pt idx="139">
                  <c:v>Warren</c:v>
                </c:pt>
                <c:pt idx="140">
                  <c:v>Waterbury</c:v>
                </c:pt>
                <c:pt idx="141">
                  <c:v>West Covina</c:v>
                </c:pt>
                <c:pt idx="142">
                  <c:v>West Jordan</c:v>
                </c:pt>
                <c:pt idx="143">
                  <c:v>West Palm Beach</c:v>
                </c:pt>
                <c:pt idx="144">
                  <c:v>West Valley City</c:v>
                </c:pt>
                <c:pt idx="145">
                  <c:v>Wichita Falls</c:v>
                </c:pt>
                <c:pt idx="146">
                  <c:v>Woodbridge</c:v>
                </c:pt>
                <c:pt idx="147">
                  <c:v>Worcester</c:v>
                </c:pt>
                <c:pt idx="148">
                  <c:v>Yonkers</c:v>
                </c:pt>
                <c:pt idx="149">
                  <c:v>(blank)</c:v>
                </c:pt>
              </c:strCache>
            </c:strRef>
          </c:cat>
          <c:val>
            <c:numRef>
              <c:f>'Pivot Table'!$K$55:$K$205</c:f>
              <c:numCache>
                <c:formatCode>General</c:formatCode>
                <c:ptCount val="150"/>
                <c:pt idx="0">
                  <c:v>50364</c:v>
                </c:pt>
                <c:pt idx="1">
                  <c:v>56089</c:v>
                </c:pt>
                <c:pt idx="2">
                  <c:v>19569</c:v>
                </c:pt>
                <c:pt idx="3">
                  <c:v>47482</c:v>
                </c:pt>
                <c:pt idx="4">
                  <c:v>50650</c:v>
                </c:pt>
                <c:pt idx="5">
                  <c:v>40462</c:v>
                </c:pt>
                <c:pt idx="6">
                  <c:v>20541</c:v>
                </c:pt>
                <c:pt idx="7">
                  <c:v>60338</c:v>
                </c:pt>
                <c:pt idx="8">
                  <c:v>22680</c:v>
                </c:pt>
                <c:pt idx="9">
                  <c:v>47108</c:v>
                </c:pt>
                <c:pt idx="10">
                  <c:v>19120</c:v>
                </c:pt>
                <c:pt idx="11">
                  <c:v>63148</c:v>
                </c:pt>
                <c:pt idx="12">
                  <c:v>20123</c:v>
                </c:pt>
                <c:pt idx="13">
                  <c:v>21286</c:v>
                </c:pt>
                <c:pt idx="14">
                  <c:v>52250</c:v>
                </c:pt>
                <c:pt idx="15">
                  <c:v>49191</c:v>
                </c:pt>
                <c:pt idx="16">
                  <c:v>52072</c:v>
                </c:pt>
                <c:pt idx="17">
                  <c:v>18966</c:v>
                </c:pt>
                <c:pt idx="18">
                  <c:v>34829</c:v>
                </c:pt>
                <c:pt idx="19">
                  <c:v>55357</c:v>
                </c:pt>
                <c:pt idx="20">
                  <c:v>20669</c:v>
                </c:pt>
                <c:pt idx="21">
                  <c:v>22457</c:v>
                </c:pt>
                <c:pt idx="22">
                  <c:v>42803</c:v>
                </c:pt>
                <c:pt idx="23">
                  <c:v>55203</c:v>
                </c:pt>
                <c:pt idx="24">
                  <c:v>38178</c:v>
                </c:pt>
                <c:pt idx="25">
                  <c:v>41319</c:v>
                </c:pt>
                <c:pt idx="26">
                  <c:v>41361</c:v>
                </c:pt>
                <c:pt idx="27">
                  <c:v>20703</c:v>
                </c:pt>
                <c:pt idx="28">
                  <c:v>23764</c:v>
                </c:pt>
                <c:pt idx="29">
                  <c:v>45418</c:v>
                </c:pt>
                <c:pt idx="30">
                  <c:v>42026</c:v>
                </c:pt>
                <c:pt idx="31">
                  <c:v>38284</c:v>
                </c:pt>
                <c:pt idx="32">
                  <c:v>57432</c:v>
                </c:pt>
                <c:pt idx="33">
                  <c:v>22972</c:v>
                </c:pt>
                <c:pt idx="34">
                  <c:v>19529</c:v>
                </c:pt>
                <c:pt idx="35">
                  <c:v>18215</c:v>
                </c:pt>
                <c:pt idx="36">
                  <c:v>45017</c:v>
                </c:pt>
                <c:pt idx="37">
                  <c:v>49856</c:v>
                </c:pt>
                <c:pt idx="38">
                  <c:v>15562</c:v>
                </c:pt>
                <c:pt idx="39">
                  <c:v>51229</c:v>
                </c:pt>
                <c:pt idx="40">
                  <c:v>63027</c:v>
                </c:pt>
                <c:pt idx="41">
                  <c:v>54768</c:v>
                </c:pt>
                <c:pt idx="42">
                  <c:v>44223</c:v>
                </c:pt>
                <c:pt idx="43">
                  <c:v>48933</c:v>
                </c:pt>
                <c:pt idx="44">
                  <c:v>57530</c:v>
                </c:pt>
                <c:pt idx="45">
                  <c:v>49376</c:v>
                </c:pt>
                <c:pt idx="46">
                  <c:v>50895</c:v>
                </c:pt>
                <c:pt idx="47">
                  <c:v>65475</c:v>
                </c:pt>
                <c:pt idx="48">
                  <c:v>48796</c:v>
                </c:pt>
                <c:pt idx="49">
                  <c:v>18454</c:v>
                </c:pt>
                <c:pt idx="50">
                  <c:v>19708</c:v>
                </c:pt>
                <c:pt idx="51">
                  <c:v>38782</c:v>
                </c:pt>
                <c:pt idx="52">
                  <c:v>19752</c:v>
                </c:pt>
                <c:pt idx="53">
                  <c:v>18471</c:v>
                </c:pt>
                <c:pt idx="54">
                  <c:v>54145</c:v>
                </c:pt>
                <c:pt idx="55">
                  <c:v>59283</c:v>
                </c:pt>
                <c:pt idx="56">
                  <c:v>20455</c:v>
                </c:pt>
                <c:pt idx="57">
                  <c:v>54701</c:v>
                </c:pt>
                <c:pt idx="58">
                  <c:v>48315</c:v>
                </c:pt>
                <c:pt idx="59">
                  <c:v>43183</c:v>
                </c:pt>
                <c:pt idx="60">
                  <c:v>43773</c:v>
                </c:pt>
                <c:pt idx="61">
                  <c:v>56504</c:v>
                </c:pt>
                <c:pt idx="62">
                  <c:v>40255</c:v>
                </c:pt>
                <c:pt idx="63">
                  <c:v>18297</c:v>
                </c:pt>
                <c:pt idx="64">
                  <c:v>19888</c:v>
                </c:pt>
                <c:pt idx="65">
                  <c:v>16029</c:v>
                </c:pt>
                <c:pt idx="66">
                  <c:v>68828</c:v>
                </c:pt>
                <c:pt idx="67">
                  <c:v>18838</c:v>
                </c:pt>
                <c:pt idx="68">
                  <c:v>17006</c:v>
                </c:pt>
                <c:pt idx="69">
                  <c:v>43924</c:v>
                </c:pt>
                <c:pt idx="70">
                  <c:v>40779</c:v>
                </c:pt>
                <c:pt idx="71">
                  <c:v>45689</c:v>
                </c:pt>
                <c:pt idx="72">
                  <c:v>49506</c:v>
                </c:pt>
                <c:pt idx="73">
                  <c:v>49290</c:v>
                </c:pt>
                <c:pt idx="74">
                  <c:v>56836</c:v>
                </c:pt>
                <c:pt idx="75">
                  <c:v>52114</c:v>
                </c:pt>
                <c:pt idx="76">
                  <c:v>59254</c:v>
                </c:pt>
                <c:pt idx="77">
                  <c:v>40545</c:v>
                </c:pt>
                <c:pt idx="78">
                  <c:v>16372</c:v>
                </c:pt>
                <c:pt idx="79">
                  <c:v>39856</c:v>
                </c:pt>
                <c:pt idx="80">
                  <c:v>45550</c:v>
                </c:pt>
                <c:pt idx="81">
                  <c:v>57625</c:v>
                </c:pt>
                <c:pt idx="82">
                  <c:v>18754</c:v>
                </c:pt>
                <c:pt idx="83">
                  <c:v>19703</c:v>
                </c:pt>
                <c:pt idx="84">
                  <c:v>55684</c:v>
                </c:pt>
                <c:pt idx="85">
                  <c:v>41460</c:v>
                </c:pt>
                <c:pt idx="86">
                  <c:v>52078</c:v>
                </c:pt>
                <c:pt idx="87">
                  <c:v>36821</c:v>
                </c:pt>
                <c:pt idx="88">
                  <c:v>59887</c:v>
                </c:pt>
                <c:pt idx="89">
                  <c:v>64302</c:v>
                </c:pt>
                <c:pt idx="90">
                  <c:v>25321</c:v>
                </c:pt>
                <c:pt idx="91">
                  <c:v>48254</c:v>
                </c:pt>
                <c:pt idx="92">
                  <c:v>34603</c:v>
                </c:pt>
                <c:pt idx="93">
                  <c:v>20057</c:v>
                </c:pt>
                <c:pt idx="94">
                  <c:v>48610</c:v>
                </c:pt>
                <c:pt idx="95">
                  <c:v>21603</c:v>
                </c:pt>
                <c:pt idx="96">
                  <c:v>55790</c:v>
                </c:pt>
                <c:pt idx="97">
                  <c:v>62337</c:v>
                </c:pt>
                <c:pt idx="98">
                  <c:v>19563</c:v>
                </c:pt>
                <c:pt idx="99">
                  <c:v>52366</c:v>
                </c:pt>
                <c:pt idx="100">
                  <c:v>44635</c:v>
                </c:pt>
                <c:pt idx="101">
                  <c:v>16860</c:v>
                </c:pt>
                <c:pt idx="102">
                  <c:v>22824</c:v>
                </c:pt>
                <c:pt idx="103">
                  <c:v>19448</c:v>
                </c:pt>
                <c:pt idx="104">
                  <c:v>83005</c:v>
                </c:pt>
                <c:pt idx="105">
                  <c:v>43377</c:v>
                </c:pt>
                <c:pt idx="106">
                  <c:v>43397</c:v>
                </c:pt>
                <c:pt idx="107">
                  <c:v>56921</c:v>
                </c:pt>
                <c:pt idx="108">
                  <c:v>50233</c:v>
                </c:pt>
                <c:pt idx="109">
                  <c:v>59870</c:v>
                </c:pt>
                <c:pt idx="110">
                  <c:v>19426</c:v>
                </c:pt>
                <c:pt idx="111">
                  <c:v>18942</c:v>
                </c:pt>
                <c:pt idx="112">
                  <c:v>29008</c:v>
                </c:pt>
                <c:pt idx="113">
                  <c:v>51882</c:v>
                </c:pt>
                <c:pt idx="114">
                  <c:v>21988</c:v>
                </c:pt>
                <c:pt idx="115">
                  <c:v>59060</c:v>
                </c:pt>
                <c:pt idx="116">
                  <c:v>36029</c:v>
                </c:pt>
                <c:pt idx="117">
                  <c:v>56140</c:v>
                </c:pt>
                <c:pt idx="118">
                  <c:v>41110</c:v>
                </c:pt>
                <c:pt idx="119">
                  <c:v>50583</c:v>
                </c:pt>
                <c:pt idx="120">
                  <c:v>21953</c:v>
                </c:pt>
                <c:pt idx="121">
                  <c:v>49554</c:v>
                </c:pt>
                <c:pt idx="122">
                  <c:v>46503</c:v>
                </c:pt>
                <c:pt idx="123">
                  <c:v>35022</c:v>
                </c:pt>
                <c:pt idx="124">
                  <c:v>33647</c:v>
                </c:pt>
                <c:pt idx="125">
                  <c:v>41313</c:v>
                </c:pt>
                <c:pt idx="126">
                  <c:v>45666</c:v>
                </c:pt>
                <c:pt idx="127">
                  <c:v>47729</c:v>
                </c:pt>
                <c:pt idx="128">
                  <c:v>16690</c:v>
                </c:pt>
                <c:pt idx="129">
                  <c:v>48954</c:v>
                </c:pt>
                <c:pt idx="130">
                  <c:v>46490</c:v>
                </c:pt>
                <c:pt idx="131">
                  <c:v>40141</c:v>
                </c:pt>
                <c:pt idx="132">
                  <c:v>40921</c:v>
                </c:pt>
                <c:pt idx="133">
                  <c:v>21718</c:v>
                </c:pt>
                <c:pt idx="134">
                  <c:v>58951</c:v>
                </c:pt>
                <c:pt idx="135">
                  <c:v>16652</c:v>
                </c:pt>
                <c:pt idx="136">
                  <c:v>45632</c:v>
                </c:pt>
                <c:pt idx="137">
                  <c:v>20949</c:v>
                </c:pt>
                <c:pt idx="138">
                  <c:v>39744</c:v>
                </c:pt>
                <c:pt idx="139">
                  <c:v>47262</c:v>
                </c:pt>
                <c:pt idx="140">
                  <c:v>19350</c:v>
                </c:pt>
                <c:pt idx="141">
                  <c:v>21824</c:v>
                </c:pt>
                <c:pt idx="142">
                  <c:v>21056</c:v>
                </c:pt>
                <c:pt idx="143">
                  <c:v>18089</c:v>
                </c:pt>
                <c:pt idx="144">
                  <c:v>49609</c:v>
                </c:pt>
                <c:pt idx="145">
                  <c:v>15735</c:v>
                </c:pt>
                <c:pt idx="146">
                  <c:v>19811</c:v>
                </c:pt>
                <c:pt idx="147">
                  <c:v>59840</c:v>
                </c:pt>
                <c:pt idx="148">
                  <c:v>53827</c:v>
                </c:pt>
              </c:numCache>
            </c:numRef>
          </c:val>
          <c:extLst>
            <c:ext xmlns:c16="http://schemas.microsoft.com/office/drawing/2014/chart" uri="{C3380CC4-5D6E-409C-BE32-E72D297353CC}">
              <c16:uniqueId val="{00000000-077A-4974-B4C2-EFC5656F695B}"/>
            </c:ext>
          </c:extLst>
        </c:ser>
        <c:dLbls>
          <c:showLegendKey val="0"/>
          <c:showVal val="0"/>
          <c:showCatName val="0"/>
          <c:showSerName val="0"/>
          <c:showPercent val="0"/>
          <c:showBubbleSize val="0"/>
        </c:dLbls>
        <c:gapWidth val="150"/>
        <c:overlap val="100"/>
        <c:axId val="518409496"/>
        <c:axId val="518411656"/>
      </c:barChart>
      <c:catAx>
        <c:axId val="5184094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8411656"/>
        <c:crosses val="autoZero"/>
        <c:auto val="1"/>
        <c:lblAlgn val="ctr"/>
        <c:lblOffset val="100"/>
        <c:noMultiLvlLbl val="0"/>
      </c:catAx>
      <c:valAx>
        <c:axId val="518411656"/>
        <c:scaling>
          <c:orientation val="minMax"/>
        </c:scaling>
        <c:delete val="0"/>
        <c:axPos val="r"/>
        <c:majorGridlines>
          <c:spPr>
            <a:ln w="9525" cap="flat" cmpd="sng" algn="ctr">
              <a:noFill/>
              <a:round/>
            </a:ln>
            <a:effectLst>
              <a:outerShdw blurRad="50800" dist="50800" dir="5400000" sx="3000" sy="3000" algn="ctr" rotWithShape="0">
                <a:srgbClr val="000000">
                  <a:alpha val="43137"/>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8409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for each Expansion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rgbClr val="0070C0"/>
              </a:gs>
              <a:gs pos="16000">
                <a:srgbClr val="0070C0"/>
              </a:gs>
              <a:gs pos="69000">
                <a:srgbClr val="0070C0"/>
              </a:gs>
              <a:gs pos="15000">
                <a:srgbClr val="0070C0"/>
              </a:gs>
              <a:gs pos="86000">
                <a:schemeClr val="accent5">
                  <a:lumMod val="75000"/>
                </a:schemeClr>
              </a:gs>
            </a:gsLst>
            <a:lin ang="5400000" scaled="1"/>
          </a:gradFill>
          <a:ln w="19050">
            <a:solidFill>
              <a:schemeClr val="accent6">
                <a:lumMod val="75000"/>
              </a:schemeClr>
            </a:solidFill>
          </a:ln>
          <a:effectLst>
            <a:outerShdw blurRad="50800" dist="50800" dir="5400000" sx="102000" sy="10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0">
                <a:srgbClr val="0070C0"/>
              </a:gs>
              <a:gs pos="16000">
                <a:srgbClr val="0070C0"/>
              </a:gs>
              <a:gs pos="69000">
                <a:srgbClr val="0070C0"/>
              </a:gs>
              <a:gs pos="15000">
                <a:srgbClr val="0070C0"/>
              </a:gs>
              <a:gs pos="86000">
                <a:schemeClr val="accent5">
                  <a:lumMod val="75000"/>
                </a:schemeClr>
              </a:gs>
            </a:gsLst>
            <a:lin ang="5400000" scaled="1"/>
          </a:gradFill>
          <a:ln w="19050">
            <a:solidFill>
              <a:schemeClr val="accent6">
                <a:lumMod val="75000"/>
              </a:schemeClr>
            </a:solidFill>
          </a:ln>
          <a:effectLst>
            <a:outerShdw blurRad="50800" dist="50800" dir="5400000" sx="102000" sy="102000" algn="ctr" rotWithShape="0">
              <a:srgbClr val="000000">
                <a:alpha val="43137"/>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0070C0">
                  <a:lumMod val="86000"/>
                </a:srgbClr>
              </a:gs>
              <a:gs pos="16000">
                <a:srgbClr val="0070C0"/>
              </a:gs>
              <a:gs pos="69000">
                <a:srgbClr val="0070C0"/>
              </a:gs>
              <a:gs pos="15000">
                <a:srgbClr val="0070C0"/>
              </a:gs>
              <a:gs pos="86000">
                <a:schemeClr val="accent5">
                  <a:lumMod val="75000"/>
                </a:schemeClr>
              </a:gs>
            </a:gsLst>
            <a:lin ang="5400000" scaled="1"/>
          </a:gradFill>
          <a:ln w="190500">
            <a:solidFill>
              <a:srgbClr val="00B050"/>
            </a:solidFill>
          </a:ln>
          <a:effectLst>
            <a:outerShdw blurRad="50800" dist="50800" dir="5400000" sx="102000" sy="102000" algn="ctr" rotWithShape="0">
              <a:srgbClr val="000000">
                <a:alpha val="43137"/>
              </a:srgbClr>
            </a:outerShdw>
          </a:effectLst>
        </c:spPr>
        <c:dLbl>
          <c:idx val="0"/>
          <c:layout>
            <c:manualLayout>
              <c:x val="6.4954094176963045E-2"/>
              <c:y val="-0.15621579480782727"/>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15:layout>
                <c:manualLayout>
                  <c:w val="0.22308300395256916"/>
                  <c:h val="0.41973597359735976"/>
                </c:manualLayout>
              </c15:layout>
            </c:ext>
          </c:extLst>
        </c:dLbl>
      </c:pivotFmt>
      <c:pivotFmt>
        <c:idx val="8"/>
        <c:spPr>
          <a:gradFill>
            <a:gsLst>
              <a:gs pos="0">
                <a:srgbClr val="0070C0"/>
              </a:gs>
              <a:gs pos="16000">
                <a:srgbClr val="0070C0"/>
              </a:gs>
              <a:gs pos="69000">
                <a:srgbClr val="0070C0"/>
              </a:gs>
              <a:gs pos="15000">
                <a:srgbClr val="0070C0"/>
              </a:gs>
              <a:gs pos="86000">
                <a:schemeClr val="accent5">
                  <a:lumMod val="75000"/>
                </a:schemeClr>
              </a:gs>
            </a:gsLst>
            <a:lin ang="5400000" scaled="1"/>
          </a:gradFill>
          <a:ln w="19050">
            <a:solidFill>
              <a:schemeClr val="accent6">
                <a:lumMod val="75000"/>
              </a:schemeClr>
            </a:solidFill>
          </a:ln>
          <a:effectLst>
            <a:outerShdw blurRad="50800" dist="50800" dir="5400000" sx="102000" sy="102000" algn="ctr" rotWithShape="0">
              <a:srgbClr val="000000">
                <a:alpha val="43137"/>
              </a:srgbClr>
            </a:outerShdw>
          </a:effectLst>
        </c:spPr>
      </c:pivotFmt>
    </c:pivotFmts>
    <c:plotArea>
      <c:layout/>
      <c:doughnutChart>
        <c:varyColors val="1"/>
        <c:ser>
          <c:idx val="0"/>
          <c:order val="0"/>
          <c:tx>
            <c:strRef>
              <c:f>'Pivot Table'!$I$10</c:f>
              <c:strCache>
                <c:ptCount val="1"/>
                <c:pt idx="0">
                  <c:v>Total</c:v>
                </c:pt>
              </c:strCache>
            </c:strRef>
          </c:tx>
          <c:spPr>
            <a:gradFill>
              <a:gsLst>
                <a:gs pos="0">
                  <a:srgbClr val="0070C0"/>
                </a:gs>
                <a:gs pos="16000">
                  <a:srgbClr val="0070C0"/>
                </a:gs>
                <a:gs pos="69000">
                  <a:srgbClr val="0070C0"/>
                </a:gs>
                <a:gs pos="15000">
                  <a:srgbClr val="0070C0"/>
                </a:gs>
                <a:gs pos="86000">
                  <a:schemeClr val="accent5">
                    <a:lumMod val="75000"/>
                  </a:schemeClr>
                </a:gs>
              </a:gsLst>
              <a:lin ang="5400000" scaled="1"/>
            </a:gradFill>
            <a:ln>
              <a:solidFill>
                <a:schemeClr val="accent6">
                  <a:lumMod val="75000"/>
                </a:schemeClr>
              </a:solidFill>
            </a:ln>
            <a:effectLst>
              <a:outerShdw blurRad="50800" dist="50800" dir="5400000" sx="102000" sy="102000" algn="ctr" rotWithShape="0">
                <a:srgbClr val="000000">
                  <a:alpha val="43137"/>
                </a:srgbClr>
              </a:outerShdw>
            </a:effectLst>
          </c:spPr>
          <c:dPt>
            <c:idx val="0"/>
            <c:bubble3D val="0"/>
            <c:spPr>
              <a:gradFill>
                <a:gsLst>
                  <a:gs pos="0">
                    <a:srgbClr val="0070C0"/>
                  </a:gs>
                  <a:gs pos="16000">
                    <a:srgbClr val="0070C0"/>
                  </a:gs>
                  <a:gs pos="69000">
                    <a:srgbClr val="0070C0"/>
                  </a:gs>
                  <a:gs pos="15000">
                    <a:srgbClr val="0070C0"/>
                  </a:gs>
                  <a:gs pos="86000">
                    <a:schemeClr val="accent5">
                      <a:lumMod val="75000"/>
                    </a:schemeClr>
                  </a:gs>
                </a:gsLst>
                <a:lin ang="5400000" scaled="1"/>
              </a:gradFill>
              <a:ln w="19050">
                <a:solidFill>
                  <a:schemeClr val="accent6">
                    <a:lumMod val="75000"/>
                  </a:schemeClr>
                </a:solidFill>
              </a:ln>
              <a:effectLst>
                <a:outerShdw blurRad="50800" dist="50800" dir="5400000" sx="102000" sy="102000" algn="ctr" rotWithShape="0">
                  <a:srgbClr val="000000">
                    <a:alpha val="43137"/>
                  </a:srgbClr>
                </a:outerShdw>
              </a:effectLst>
            </c:spPr>
            <c:extLst>
              <c:ext xmlns:c16="http://schemas.microsoft.com/office/drawing/2014/chart" uri="{C3380CC4-5D6E-409C-BE32-E72D297353CC}">
                <c16:uniqueId val="{00000001-6C32-4FB9-98F0-05A473F7B4DD}"/>
              </c:ext>
            </c:extLst>
          </c:dPt>
          <c:dPt>
            <c:idx val="1"/>
            <c:bubble3D val="0"/>
            <c:spPr>
              <a:gradFill>
                <a:gsLst>
                  <a:gs pos="0">
                    <a:srgbClr val="0070C0">
                      <a:lumMod val="86000"/>
                    </a:srgbClr>
                  </a:gs>
                  <a:gs pos="16000">
                    <a:srgbClr val="0070C0"/>
                  </a:gs>
                  <a:gs pos="69000">
                    <a:srgbClr val="0070C0"/>
                  </a:gs>
                  <a:gs pos="15000">
                    <a:srgbClr val="0070C0"/>
                  </a:gs>
                  <a:gs pos="86000">
                    <a:schemeClr val="accent5">
                      <a:lumMod val="75000"/>
                    </a:schemeClr>
                  </a:gs>
                </a:gsLst>
                <a:lin ang="5400000" scaled="1"/>
              </a:gradFill>
              <a:ln w="190500">
                <a:solidFill>
                  <a:srgbClr val="00B050"/>
                </a:solidFill>
              </a:ln>
              <a:effectLst>
                <a:outerShdw blurRad="50800" dist="50800" dir="5400000" sx="102000" sy="102000" algn="ctr" rotWithShape="0">
                  <a:srgbClr val="000000">
                    <a:alpha val="43137"/>
                  </a:srgbClr>
                </a:outerShdw>
              </a:effectLst>
            </c:spPr>
            <c:extLst>
              <c:ext xmlns:c16="http://schemas.microsoft.com/office/drawing/2014/chart" uri="{C3380CC4-5D6E-409C-BE32-E72D297353CC}">
                <c16:uniqueId val="{00000003-6C32-4FB9-98F0-05A473F7B4DD}"/>
              </c:ext>
            </c:extLst>
          </c:dPt>
          <c:dPt>
            <c:idx val="2"/>
            <c:bubble3D val="0"/>
            <c:spPr>
              <a:gradFill>
                <a:gsLst>
                  <a:gs pos="0">
                    <a:srgbClr val="0070C0"/>
                  </a:gs>
                  <a:gs pos="16000">
                    <a:srgbClr val="0070C0"/>
                  </a:gs>
                  <a:gs pos="69000">
                    <a:srgbClr val="0070C0"/>
                  </a:gs>
                  <a:gs pos="15000">
                    <a:srgbClr val="0070C0"/>
                  </a:gs>
                  <a:gs pos="86000">
                    <a:schemeClr val="accent5">
                      <a:lumMod val="75000"/>
                    </a:schemeClr>
                  </a:gs>
                </a:gsLst>
                <a:lin ang="5400000" scaled="1"/>
              </a:gradFill>
              <a:ln w="19050">
                <a:solidFill>
                  <a:schemeClr val="accent6">
                    <a:lumMod val="75000"/>
                  </a:schemeClr>
                </a:solidFill>
              </a:ln>
              <a:effectLst>
                <a:outerShdw blurRad="50800" dist="50800" dir="5400000" sx="102000" sy="102000" algn="ctr" rotWithShape="0">
                  <a:srgbClr val="000000">
                    <a:alpha val="43137"/>
                  </a:srgbClr>
                </a:outerShdw>
              </a:effectLst>
            </c:spPr>
            <c:extLst>
              <c:ext xmlns:c16="http://schemas.microsoft.com/office/drawing/2014/chart" uri="{C3380CC4-5D6E-409C-BE32-E72D297353CC}">
                <c16:uniqueId val="{00000005-6C32-4FB9-98F0-05A473F7B4DD}"/>
              </c:ext>
            </c:extLst>
          </c:dPt>
          <c:dLbls>
            <c:dLbl>
              <c:idx val="0"/>
              <c:delete val="1"/>
              <c:extLst>
                <c:ext xmlns:c15="http://schemas.microsoft.com/office/drawing/2012/chart" uri="{CE6537A1-D6FC-4f65-9D91-7224C49458BB}"/>
                <c:ext xmlns:c16="http://schemas.microsoft.com/office/drawing/2014/chart" uri="{C3380CC4-5D6E-409C-BE32-E72D297353CC}">
                  <c16:uniqueId val="{00000001-6C32-4FB9-98F0-05A473F7B4DD}"/>
                </c:ext>
              </c:extLst>
            </c:dLbl>
            <c:dLbl>
              <c:idx val="1"/>
              <c:layout>
                <c:manualLayout>
                  <c:x val="6.4954094176963045E-2"/>
                  <c:y val="-0.15621579480782727"/>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15:layout>
                    <c:manualLayout>
                      <c:w val="0.22308300395256916"/>
                      <c:h val="0.41973597359735976"/>
                    </c:manualLayout>
                  </c15:layout>
                </c:ext>
                <c:ext xmlns:c16="http://schemas.microsoft.com/office/drawing/2014/chart" uri="{C3380CC4-5D6E-409C-BE32-E72D297353CC}">
                  <c16:uniqueId val="{00000003-6C32-4FB9-98F0-05A473F7B4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Table'!$H$11:$H$14</c:f>
              <c:strCache>
                <c:ptCount val="3"/>
                <c:pt idx="0">
                  <c:v>New</c:v>
                </c:pt>
                <c:pt idx="1">
                  <c:v>Old</c:v>
                </c:pt>
                <c:pt idx="2">
                  <c:v>(blank)</c:v>
                </c:pt>
              </c:strCache>
            </c:strRef>
          </c:cat>
          <c:val>
            <c:numRef>
              <c:f>'Pivot Table'!$I$11:$I$14</c:f>
              <c:numCache>
                <c:formatCode>General</c:formatCode>
                <c:ptCount val="3"/>
                <c:pt idx="0">
                  <c:v>458094</c:v>
                </c:pt>
                <c:pt idx="1">
                  <c:v>5437121</c:v>
                </c:pt>
              </c:numCache>
            </c:numRef>
          </c:val>
          <c:extLst>
            <c:ext xmlns:c16="http://schemas.microsoft.com/office/drawing/2014/chart" uri="{C3380CC4-5D6E-409C-BE32-E72D297353CC}">
              <c16:uniqueId val="{00000006-6C32-4FB9-98F0-05A473F7B4DD}"/>
            </c:ext>
          </c:extLst>
        </c:ser>
        <c:dLbls>
          <c:showLegendKey val="0"/>
          <c:showVal val="1"/>
          <c:showCatName val="0"/>
          <c:showSerName val="0"/>
          <c:showPercent val="0"/>
          <c:showBubbleSize val="0"/>
          <c:showLeaderLines val="0"/>
        </c:dLbls>
        <c:firstSliceAng val="360"/>
        <c:holeSize val="75"/>
      </c:doughnutChart>
      <c:spPr>
        <a:noFill/>
        <a:ln>
          <a:noFill/>
        </a:ln>
        <a:effectLst/>
      </c:spPr>
    </c:plotArea>
    <c:legend>
      <c:legendPos val="b"/>
      <c:legendEntry>
        <c:idx val="2"/>
        <c:delete val="1"/>
      </c:legendEntry>
      <c:overlay val="0"/>
      <c:spPr>
        <a:noFill/>
        <a:ln>
          <a:solidFill>
            <a:srgbClr val="92D050">
              <a:alpha val="93000"/>
            </a:srgb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Expansion</a:t>
            </a:r>
            <a:r>
              <a:rPr lang="en-US" baseline="0"/>
              <a:t> For Each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manualLayout>
          <c:layoutTarget val="inner"/>
          <c:xMode val="edge"/>
          <c:yMode val="edge"/>
          <c:x val="8.2704367836373381E-3"/>
          <c:y val="0.18225125789407329"/>
          <c:w val="0.90189129483814523"/>
          <c:h val="0.61498432487605714"/>
        </c:manualLayout>
      </c:layout>
      <c:barChart>
        <c:barDir val="col"/>
        <c:grouping val="clustered"/>
        <c:varyColors val="0"/>
        <c:ser>
          <c:idx val="0"/>
          <c:order val="0"/>
          <c:tx>
            <c:strRef>
              <c:f>Sheet2!$E$4</c:f>
              <c:strCache>
                <c:ptCount val="1"/>
                <c:pt idx="0">
                  <c:v>old</c:v>
                </c:pt>
              </c:strCache>
            </c:strRef>
          </c:tx>
          <c:spPr>
            <a:solidFill>
              <a:srgbClr val="FFFF00"/>
            </a:solidFill>
            <a:ln>
              <a:noFill/>
            </a:ln>
            <a:effectLst/>
          </c:spPr>
          <c:invertIfNegative val="0"/>
          <c:cat>
            <c:strRef>
              <c:f>Sheet2!$F$3:$G$3</c:f>
              <c:strCache>
                <c:ptCount val="2"/>
                <c:pt idx="0">
                  <c:v>region1</c:v>
                </c:pt>
                <c:pt idx="1">
                  <c:v>region2</c:v>
                </c:pt>
              </c:strCache>
            </c:strRef>
          </c:cat>
          <c:val>
            <c:numRef>
              <c:f>Sheet2!$F$4:$G$4</c:f>
              <c:numCache>
                <c:formatCode>General</c:formatCode>
                <c:ptCount val="2"/>
                <c:pt idx="0">
                  <c:v>61</c:v>
                </c:pt>
                <c:pt idx="1">
                  <c:v>79</c:v>
                </c:pt>
              </c:numCache>
            </c:numRef>
          </c:val>
          <c:extLst>
            <c:ext xmlns:c16="http://schemas.microsoft.com/office/drawing/2014/chart" uri="{C3380CC4-5D6E-409C-BE32-E72D297353CC}">
              <c16:uniqueId val="{00000000-862F-450E-9165-16BA5AC24671}"/>
            </c:ext>
          </c:extLst>
        </c:ser>
        <c:ser>
          <c:idx val="1"/>
          <c:order val="1"/>
          <c:tx>
            <c:strRef>
              <c:f>Sheet2!$E$5</c:f>
              <c:strCache>
                <c:ptCount val="1"/>
                <c:pt idx="0">
                  <c:v>new</c:v>
                </c:pt>
              </c:strCache>
            </c:strRef>
          </c:tx>
          <c:spPr>
            <a:solidFill>
              <a:srgbClr val="00B050"/>
            </a:solidFill>
            <a:ln>
              <a:noFill/>
            </a:ln>
            <a:effectLst/>
          </c:spPr>
          <c:invertIfNegative val="0"/>
          <c:cat>
            <c:strRef>
              <c:f>Sheet2!$F$3:$G$3</c:f>
              <c:strCache>
                <c:ptCount val="2"/>
                <c:pt idx="0">
                  <c:v>region1</c:v>
                </c:pt>
                <c:pt idx="1">
                  <c:v>region2</c:v>
                </c:pt>
              </c:strCache>
            </c:strRef>
          </c:cat>
          <c:val>
            <c:numRef>
              <c:f>Sheet2!$F$5:$G$5</c:f>
              <c:numCache>
                <c:formatCode>General</c:formatCode>
                <c:ptCount val="2"/>
                <c:pt idx="0">
                  <c:v>3</c:v>
                </c:pt>
                <c:pt idx="1">
                  <c:v>7</c:v>
                </c:pt>
              </c:numCache>
            </c:numRef>
          </c:val>
          <c:extLst>
            <c:ext xmlns:c16="http://schemas.microsoft.com/office/drawing/2014/chart" uri="{C3380CC4-5D6E-409C-BE32-E72D297353CC}">
              <c16:uniqueId val="{00000001-862F-450E-9165-16BA5AC24671}"/>
            </c:ext>
          </c:extLst>
        </c:ser>
        <c:dLbls>
          <c:showLegendKey val="0"/>
          <c:showVal val="0"/>
          <c:showCatName val="0"/>
          <c:showSerName val="0"/>
          <c:showPercent val="0"/>
          <c:showBubbleSize val="0"/>
        </c:dLbls>
        <c:gapWidth val="219"/>
        <c:overlap val="-27"/>
        <c:axId val="62724544"/>
        <c:axId val="62723464"/>
      </c:barChart>
      <c:catAx>
        <c:axId val="627245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23464"/>
        <c:crosses val="autoZero"/>
        <c:auto val="1"/>
        <c:lblAlgn val="ctr"/>
        <c:lblOffset val="100"/>
        <c:noMultiLvlLbl val="0"/>
      </c:catAx>
      <c:valAx>
        <c:axId val="62723464"/>
        <c:scaling>
          <c:orientation val="minMax"/>
        </c:scaling>
        <c:delete val="0"/>
        <c:axPos val="r"/>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2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for each Expansion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75000"/>
              <a:alpha val="9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0">
            <a:solidFill>
              <a:schemeClr val="accent6">
                <a:lumMod val="75000"/>
                <a:alpha val="96000"/>
              </a:schemeClr>
            </a:solidFill>
          </a:ln>
          <a:effectLst/>
        </c:spPr>
        <c:dLbl>
          <c:idx val="0"/>
          <c:layout>
            <c:manualLayout>
              <c:x val="3.3333333333333333E-2"/>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
        <c:idx val="9"/>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lumMod val="75000"/>
              <a:alpha val="9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0">
            <a:solidFill>
              <a:schemeClr val="accent6">
                <a:lumMod val="75000"/>
                <a:alpha val="96000"/>
              </a:schemeClr>
            </a:solidFill>
          </a:ln>
          <a:effectLst/>
        </c:spPr>
        <c:dLbl>
          <c:idx val="0"/>
          <c:layout>
            <c:manualLayout>
              <c:x val="3.3333333333333333E-2"/>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lt1"/>
            </a:solidFill>
          </a:ln>
          <a:effectLst/>
        </c:spPr>
      </c:pivotFmt>
      <c:pivotFmt>
        <c:idx val="13"/>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B050"/>
          </a:solidFill>
          <a:ln w="190500">
            <a:solidFill>
              <a:srgbClr val="0070C0"/>
            </a:solidFill>
          </a:ln>
          <a:effectLst/>
        </c:spPr>
        <c:dLbl>
          <c:idx val="0"/>
          <c:layout>
            <c:manualLayout>
              <c:x val="-2.5000000000000001E-2"/>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00B050"/>
          </a:solidFill>
          <a:ln w="12700">
            <a:solidFill>
              <a:schemeClr val="accent6">
                <a:lumMod val="75000"/>
                <a:alpha val="96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w="19050">
            <a:solidFill>
              <a:schemeClr val="lt1"/>
            </a:solidFill>
          </a:ln>
          <a:effectLst/>
        </c:spPr>
      </c:pivotFmt>
    </c:pivotFmts>
    <c:plotArea>
      <c:layout/>
      <c:doughnutChart>
        <c:varyColors val="1"/>
        <c:ser>
          <c:idx val="0"/>
          <c:order val="0"/>
          <c:tx>
            <c:strRef>
              <c:f>'Pivot Table'!$I$10</c:f>
              <c:strCache>
                <c:ptCount val="1"/>
                <c:pt idx="0">
                  <c:v>Total</c:v>
                </c:pt>
              </c:strCache>
            </c:strRef>
          </c:tx>
          <c:spPr>
            <a:solidFill>
              <a:srgbClr val="00B050"/>
            </a:solidFill>
          </c:spPr>
          <c:explosion val="1"/>
          <c:dPt>
            <c:idx val="0"/>
            <c:bubble3D val="0"/>
            <c:spPr>
              <a:solidFill>
                <a:srgbClr val="00B050"/>
              </a:solidFill>
              <a:ln w="190500">
                <a:solidFill>
                  <a:srgbClr val="0070C0"/>
                </a:solidFill>
              </a:ln>
              <a:effectLst/>
            </c:spPr>
            <c:extLst>
              <c:ext xmlns:c16="http://schemas.microsoft.com/office/drawing/2014/chart" uri="{C3380CC4-5D6E-409C-BE32-E72D297353CC}">
                <c16:uniqueId val="{00000001-3295-40F8-A1E8-123104B77D04}"/>
              </c:ext>
            </c:extLst>
          </c:dPt>
          <c:dPt>
            <c:idx val="1"/>
            <c:bubble3D val="0"/>
            <c:spPr>
              <a:solidFill>
                <a:srgbClr val="00B050"/>
              </a:solidFill>
              <a:ln w="12700">
                <a:solidFill>
                  <a:schemeClr val="accent6">
                    <a:lumMod val="75000"/>
                    <a:alpha val="96000"/>
                  </a:schemeClr>
                </a:solidFill>
              </a:ln>
              <a:effectLst/>
            </c:spPr>
            <c:extLst>
              <c:ext xmlns:c16="http://schemas.microsoft.com/office/drawing/2014/chart" uri="{C3380CC4-5D6E-409C-BE32-E72D297353CC}">
                <c16:uniqueId val="{00000003-3295-40F8-A1E8-123104B77D04}"/>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3295-40F8-A1E8-123104B77D04}"/>
              </c:ext>
            </c:extLst>
          </c:dPt>
          <c:dLbls>
            <c:dLbl>
              <c:idx val="0"/>
              <c:layout>
                <c:manualLayout>
                  <c:x val="-2.5000000000000001E-2"/>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95-40F8-A1E8-123104B77D04}"/>
                </c:ext>
              </c:extLst>
            </c:dLbl>
            <c:dLbl>
              <c:idx val="1"/>
              <c:delete val="1"/>
              <c:extLst>
                <c:ext xmlns:c15="http://schemas.microsoft.com/office/drawing/2012/chart" uri="{CE6537A1-D6FC-4f65-9D91-7224C49458BB}"/>
                <c:ext xmlns:c16="http://schemas.microsoft.com/office/drawing/2014/chart" uri="{C3380CC4-5D6E-409C-BE32-E72D297353CC}">
                  <c16:uniqueId val="{00000003-3295-40F8-A1E8-123104B77D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Table'!$H$11:$H$14</c:f>
              <c:strCache>
                <c:ptCount val="3"/>
                <c:pt idx="0">
                  <c:v>New</c:v>
                </c:pt>
                <c:pt idx="1">
                  <c:v>Old</c:v>
                </c:pt>
                <c:pt idx="2">
                  <c:v>(blank)</c:v>
                </c:pt>
              </c:strCache>
            </c:strRef>
          </c:cat>
          <c:val>
            <c:numRef>
              <c:f>'Pivot Table'!$I$11:$I$14</c:f>
              <c:numCache>
                <c:formatCode>General</c:formatCode>
                <c:ptCount val="3"/>
                <c:pt idx="0">
                  <c:v>458094</c:v>
                </c:pt>
                <c:pt idx="1">
                  <c:v>5437121</c:v>
                </c:pt>
              </c:numCache>
            </c:numRef>
          </c:val>
          <c:extLst>
            <c:ext xmlns:c16="http://schemas.microsoft.com/office/drawing/2014/chart" uri="{C3380CC4-5D6E-409C-BE32-E72D297353CC}">
              <c16:uniqueId val="{00000006-3295-40F8-A1E8-123104B77D04}"/>
            </c:ext>
          </c:extLst>
        </c:ser>
        <c:dLbls>
          <c:showLegendKey val="0"/>
          <c:showVal val="1"/>
          <c:showCatName val="0"/>
          <c:showSerName val="0"/>
          <c:showPercent val="0"/>
          <c:showBubbleSize val="0"/>
          <c:showLeaderLines val="0"/>
        </c:dLbls>
        <c:firstSliceAng val="360"/>
        <c:holeSize val="75"/>
      </c:doughnutChart>
      <c:spPr>
        <a:noFill/>
        <a:ln>
          <a:noFill/>
        </a:ln>
        <a:effectLst/>
      </c:spPr>
    </c:plotArea>
    <c:legend>
      <c:legendPos val="b"/>
      <c:legendEntry>
        <c:idx val="2"/>
        <c:delete val="1"/>
      </c:legendEntry>
      <c:overlay val="0"/>
      <c:spPr>
        <a:noFill/>
        <a:ln>
          <a:solidFill>
            <a:srgbClr val="92D050">
              <a:alpha val="93000"/>
            </a:srgb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 Table!PivotTable11</c:name>
    <c:fmtId val="6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Expansion Revenue for each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New</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'Pivot Table'!$A$60:$A$63</c:f>
              <c:strCache>
                <c:ptCount val="3"/>
                <c:pt idx="0">
                  <c:v>Region 1</c:v>
                </c:pt>
                <c:pt idx="1">
                  <c:v>Region 2</c:v>
                </c:pt>
                <c:pt idx="2">
                  <c:v>(blank)</c:v>
                </c:pt>
              </c:strCache>
            </c:strRef>
          </c:cat>
          <c:val>
            <c:numRef>
              <c:f>'Pivot Table'!$B$60:$B$63</c:f>
              <c:numCache>
                <c:formatCode>General</c:formatCode>
                <c:ptCount val="3"/>
                <c:pt idx="0">
                  <c:v>126295</c:v>
                </c:pt>
                <c:pt idx="1">
                  <c:v>331799</c:v>
                </c:pt>
              </c:numCache>
            </c:numRef>
          </c:val>
          <c:extLst>
            <c:ext xmlns:c16="http://schemas.microsoft.com/office/drawing/2014/chart" uri="{C3380CC4-5D6E-409C-BE32-E72D297353CC}">
              <c16:uniqueId val="{00000000-98F2-4973-85CA-D21891088C84}"/>
            </c:ext>
          </c:extLst>
        </c:ser>
        <c:ser>
          <c:idx val="1"/>
          <c:order val="1"/>
          <c:tx>
            <c:strRef>
              <c:f>'Pivot Table'!$C$58:$C$59</c:f>
              <c:strCache>
                <c:ptCount val="1"/>
                <c:pt idx="0">
                  <c:v>Old</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'Pivot Table'!$A$60:$A$63</c:f>
              <c:strCache>
                <c:ptCount val="3"/>
                <c:pt idx="0">
                  <c:v>Region 1</c:v>
                </c:pt>
                <c:pt idx="1">
                  <c:v>Region 2</c:v>
                </c:pt>
                <c:pt idx="2">
                  <c:v>(blank)</c:v>
                </c:pt>
              </c:strCache>
            </c:strRef>
          </c:cat>
          <c:val>
            <c:numRef>
              <c:f>'Pivot Table'!$C$60:$C$63</c:f>
              <c:numCache>
                <c:formatCode>General</c:formatCode>
                <c:ptCount val="3"/>
                <c:pt idx="0">
                  <c:v>2470006</c:v>
                </c:pt>
                <c:pt idx="1">
                  <c:v>2967115</c:v>
                </c:pt>
              </c:numCache>
            </c:numRef>
          </c:val>
          <c:extLst>
            <c:ext xmlns:c16="http://schemas.microsoft.com/office/drawing/2014/chart" uri="{C3380CC4-5D6E-409C-BE32-E72D297353CC}">
              <c16:uniqueId val="{0000000A-98F2-4973-85CA-D21891088C84}"/>
            </c:ext>
          </c:extLst>
        </c:ser>
        <c:ser>
          <c:idx val="2"/>
          <c:order val="2"/>
          <c:tx>
            <c:strRef>
              <c:f>'Pivot Table'!$D$58:$D$59</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Table'!$A$60:$A$63</c:f>
              <c:strCache>
                <c:ptCount val="3"/>
                <c:pt idx="0">
                  <c:v>Region 1</c:v>
                </c:pt>
                <c:pt idx="1">
                  <c:v>Region 2</c:v>
                </c:pt>
                <c:pt idx="2">
                  <c:v>(blank)</c:v>
                </c:pt>
              </c:strCache>
            </c:strRef>
          </c:cat>
          <c:val>
            <c:numRef>
              <c:f>'Pivot Table'!$D$60:$D$63</c:f>
              <c:numCache>
                <c:formatCode>General</c:formatCode>
                <c:ptCount val="3"/>
              </c:numCache>
            </c:numRef>
          </c:val>
          <c:extLst>
            <c:ext xmlns:c16="http://schemas.microsoft.com/office/drawing/2014/chart" uri="{C3380CC4-5D6E-409C-BE32-E72D297353CC}">
              <c16:uniqueId val="{0000000B-98F2-4973-85CA-D21891088C84}"/>
            </c:ext>
          </c:extLst>
        </c:ser>
        <c:dLbls>
          <c:showLegendKey val="0"/>
          <c:showVal val="0"/>
          <c:showCatName val="0"/>
          <c:showSerName val="0"/>
          <c:showPercent val="0"/>
          <c:showBubbleSize val="0"/>
        </c:dLbls>
        <c:gapWidth val="100"/>
        <c:overlap val="-24"/>
        <c:axId val="508707280"/>
        <c:axId val="508706200"/>
      </c:barChart>
      <c:catAx>
        <c:axId val="508707280"/>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706200"/>
        <c:crosses val="autoZero"/>
        <c:auto val="1"/>
        <c:lblAlgn val="ctr"/>
        <c:lblOffset val="100"/>
        <c:noMultiLvlLbl val="0"/>
      </c:catAx>
      <c:valAx>
        <c:axId val="508706200"/>
        <c:scaling>
          <c:orientation val="minMax"/>
        </c:scaling>
        <c:delete val="0"/>
        <c:axPos val="r"/>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7072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2000" sy="102000" algn="ctr" rotWithShape="0">
        <a:srgbClr val="000000">
          <a:alpha val="43137"/>
        </a:srgb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9525</xdr:rowOff>
    </xdr:from>
    <xdr:to>
      <xdr:col>5</xdr:col>
      <xdr:colOff>142875</xdr:colOff>
      <xdr:row>12</xdr:row>
      <xdr:rowOff>57150</xdr:rowOff>
    </xdr:to>
    <xdr:graphicFrame macro="">
      <xdr:nvGraphicFramePr>
        <xdr:cNvPr id="3" name="Chart 2">
          <a:extLst>
            <a:ext uri="{FF2B5EF4-FFF2-40B4-BE49-F238E27FC236}">
              <a16:creationId xmlns:a16="http://schemas.microsoft.com/office/drawing/2014/main" id="{F1B1FC5D-65E6-49DB-804F-9A77CCE4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0</xdr:row>
      <xdr:rowOff>19051</xdr:rowOff>
    </xdr:from>
    <xdr:to>
      <xdr:col>9</xdr:col>
      <xdr:colOff>466725</xdr:colOff>
      <xdr:row>12</xdr:row>
      <xdr:rowOff>19050</xdr:rowOff>
    </xdr:to>
    <xdr:graphicFrame macro="">
      <xdr:nvGraphicFramePr>
        <xdr:cNvPr id="5" name="Chart 4">
          <a:extLst>
            <a:ext uri="{FF2B5EF4-FFF2-40B4-BE49-F238E27FC236}">
              <a16:creationId xmlns:a16="http://schemas.microsoft.com/office/drawing/2014/main" id="{35E09CEC-1B5B-491B-92F5-E1168C0CE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12</xdr:row>
      <xdr:rowOff>114300</xdr:rowOff>
    </xdr:from>
    <xdr:to>
      <xdr:col>5</xdr:col>
      <xdr:colOff>180975</xdr:colOff>
      <xdr:row>23</xdr:row>
      <xdr:rowOff>142875</xdr:rowOff>
    </xdr:to>
    <xdr:graphicFrame macro="">
      <xdr:nvGraphicFramePr>
        <xdr:cNvPr id="7" name="Chart 6">
          <a:extLst>
            <a:ext uri="{FF2B5EF4-FFF2-40B4-BE49-F238E27FC236}">
              <a16:creationId xmlns:a16="http://schemas.microsoft.com/office/drawing/2014/main" id="{B79EBBBC-CA23-41F9-8461-501222FE8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247651</xdr:colOff>
      <xdr:row>12</xdr:row>
      <xdr:rowOff>114300</xdr:rowOff>
    </xdr:from>
    <xdr:to>
      <xdr:col>10</xdr:col>
      <xdr:colOff>200025</xdr:colOff>
      <xdr:row>24</xdr:row>
      <xdr:rowOff>9524</xdr:rowOff>
    </xdr:to>
    <xdr:graphicFrame macro="">
      <xdr:nvGraphicFramePr>
        <xdr:cNvPr id="8" name="Chart 7">
          <a:extLst>
            <a:ext uri="{FF2B5EF4-FFF2-40B4-BE49-F238E27FC236}">
              <a16:creationId xmlns:a16="http://schemas.microsoft.com/office/drawing/2014/main" id="{08AEB39D-85CC-4A51-A12F-4C5450A3A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24</xdr:row>
      <xdr:rowOff>28576</xdr:rowOff>
    </xdr:from>
    <xdr:to>
      <xdr:col>7</xdr:col>
      <xdr:colOff>300038</xdr:colOff>
      <xdr:row>34</xdr:row>
      <xdr:rowOff>152400</xdr:rowOff>
    </xdr:to>
    <xdr:graphicFrame macro="">
      <xdr:nvGraphicFramePr>
        <xdr:cNvPr id="6" name="Chart 5">
          <a:extLst>
            <a:ext uri="{FF2B5EF4-FFF2-40B4-BE49-F238E27FC236}">
              <a16:creationId xmlns:a16="http://schemas.microsoft.com/office/drawing/2014/main" id="{415F40D5-3243-422F-BAA8-E02F4786C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333375</xdr:colOff>
      <xdr:row>24</xdr:row>
      <xdr:rowOff>47625</xdr:rowOff>
    </xdr:from>
    <xdr:to>
      <xdr:col>11</xdr:col>
      <xdr:colOff>0</xdr:colOff>
      <xdr:row>34</xdr:row>
      <xdr:rowOff>161925</xdr:rowOff>
    </xdr:to>
    <xdr:graphicFrame macro="">
      <xdr:nvGraphicFramePr>
        <xdr:cNvPr id="12" name="Chart 11">
          <a:extLst>
            <a:ext uri="{FF2B5EF4-FFF2-40B4-BE49-F238E27FC236}">
              <a16:creationId xmlns:a16="http://schemas.microsoft.com/office/drawing/2014/main" id="{2C474562-DBDD-4FED-8AE1-7D657F33B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561975</xdr:colOff>
      <xdr:row>0</xdr:row>
      <xdr:rowOff>19050</xdr:rowOff>
    </xdr:from>
    <xdr:to>
      <xdr:col>14</xdr:col>
      <xdr:colOff>533400</xdr:colOff>
      <xdr:row>12</xdr:row>
      <xdr:rowOff>28575</xdr:rowOff>
    </xdr:to>
    <xdr:graphicFrame macro="">
      <xdr:nvGraphicFramePr>
        <xdr:cNvPr id="4" name="Chart 3">
          <a:extLst>
            <a:ext uri="{FF2B5EF4-FFF2-40B4-BE49-F238E27FC236}">
              <a16:creationId xmlns:a16="http://schemas.microsoft.com/office/drawing/2014/main" id="{3928BFC8-0185-4AB8-8DA0-3A09046AF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66675</xdr:colOff>
      <xdr:row>24</xdr:row>
      <xdr:rowOff>38101</xdr:rowOff>
    </xdr:from>
    <xdr:to>
      <xdr:col>13</xdr:col>
      <xdr:colOff>400051</xdr:colOff>
      <xdr:row>34</xdr:row>
      <xdr:rowOff>133351</xdr:rowOff>
    </xdr:to>
    <xdr:graphicFrame macro="">
      <xdr:nvGraphicFramePr>
        <xdr:cNvPr id="10" name="Chart 9">
          <a:extLst>
            <a:ext uri="{FF2B5EF4-FFF2-40B4-BE49-F238E27FC236}">
              <a16:creationId xmlns:a16="http://schemas.microsoft.com/office/drawing/2014/main" id="{3A38A3D4-E94B-4E86-822F-469F48B95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438150</xdr:colOff>
      <xdr:row>0</xdr:row>
      <xdr:rowOff>0</xdr:rowOff>
    </xdr:from>
    <xdr:to>
      <xdr:col>18</xdr:col>
      <xdr:colOff>209550</xdr:colOff>
      <xdr:row>8</xdr:row>
      <xdr:rowOff>28575</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F0C858C4-A543-3ECB-72B0-B56DCBEDE16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725150" y="0"/>
              <a:ext cx="1828800" cy="14763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438149</xdr:colOff>
      <xdr:row>20</xdr:row>
      <xdr:rowOff>0</xdr:rowOff>
    </xdr:from>
    <xdr:to>
      <xdr:col>18</xdr:col>
      <xdr:colOff>161924</xdr:colOff>
      <xdr:row>23</xdr:row>
      <xdr:rowOff>76200</xdr:rowOff>
    </xdr:to>
    <mc:AlternateContent xmlns:mc="http://schemas.openxmlformats.org/markup-compatibility/2006">
      <mc:Choice xmlns:a14="http://schemas.microsoft.com/office/drawing/2010/main" Requires="a14">
        <xdr:graphicFrame macro="">
          <xdr:nvGraphicFramePr>
            <xdr:cNvPr id="14" name="Sales Region">
              <a:extLst>
                <a:ext uri="{FF2B5EF4-FFF2-40B4-BE49-F238E27FC236}">
                  <a16:creationId xmlns:a16="http://schemas.microsoft.com/office/drawing/2014/main" id="{B6E3168E-5B49-D0EB-D836-E7F972C14D1E}"/>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10725149" y="3619500"/>
              <a:ext cx="1781175" cy="619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16</xdr:row>
      <xdr:rowOff>104775</xdr:rowOff>
    </xdr:from>
    <xdr:to>
      <xdr:col>18</xdr:col>
      <xdr:colOff>152400</xdr:colOff>
      <xdr:row>20</xdr:row>
      <xdr:rowOff>0</xdr:rowOff>
    </xdr:to>
    <mc:AlternateContent xmlns:mc="http://schemas.openxmlformats.org/markup-compatibility/2006">
      <mc:Choice xmlns:a14="http://schemas.microsoft.com/office/drawing/2010/main" Requires="a14">
        <xdr:graphicFrame macro="">
          <xdr:nvGraphicFramePr>
            <xdr:cNvPr id="15" name="New Expansion">
              <a:extLst>
                <a:ext uri="{FF2B5EF4-FFF2-40B4-BE49-F238E27FC236}">
                  <a16:creationId xmlns:a16="http://schemas.microsoft.com/office/drawing/2014/main" id="{0E43683F-184B-40E1-3683-AF8B64BAA091}"/>
                </a:ext>
              </a:extLst>
            </xdr:cNvPr>
            <xdr:cNvGraphicFramePr/>
          </xdr:nvGraphicFramePr>
          <xdr:xfrm>
            <a:off x="0" y="0"/>
            <a:ext cx="0" cy="0"/>
          </xdr:xfrm>
          <a:graphic>
            <a:graphicData uri="http://schemas.microsoft.com/office/drawing/2010/slicer">
              <sle:slicer xmlns:sle="http://schemas.microsoft.com/office/drawing/2010/slicer" name="New Expansion"/>
            </a:graphicData>
          </a:graphic>
        </xdr:graphicFrame>
      </mc:Choice>
      <mc:Fallback>
        <xdr:sp macro="" textlink="">
          <xdr:nvSpPr>
            <xdr:cNvPr id="0" name=""/>
            <xdr:cNvSpPr>
              <a:spLocks noTextEdit="1"/>
            </xdr:cNvSpPr>
          </xdr:nvSpPr>
          <xdr:spPr>
            <a:xfrm>
              <a:off x="10668000" y="3000375"/>
              <a:ext cx="1828800" cy="619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8</xdr:row>
      <xdr:rowOff>19050</xdr:rowOff>
    </xdr:from>
    <xdr:to>
      <xdr:col>18</xdr:col>
      <xdr:colOff>180975</xdr:colOff>
      <xdr:row>16</xdr:row>
      <xdr:rowOff>85725</xdr:rowOff>
    </xdr:to>
    <mc:AlternateContent xmlns:mc="http://schemas.openxmlformats.org/markup-compatibility/2006">
      <mc:Choice xmlns:a14="http://schemas.microsoft.com/office/drawing/2010/main" Requires="a14">
        <xdr:graphicFrame macro="">
          <xdr:nvGraphicFramePr>
            <xdr:cNvPr id="18" name="City">
              <a:extLst>
                <a:ext uri="{FF2B5EF4-FFF2-40B4-BE49-F238E27FC236}">
                  <a16:creationId xmlns:a16="http://schemas.microsoft.com/office/drawing/2014/main" id="{0AD64518-AD31-2CA4-06FD-17A30AFAC48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696575" y="1466850"/>
              <a:ext cx="1828800" cy="15144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314326</xdr:colOff>
      <xdr:row>12</xdr:row>
      <xdr:rowOff>76199</xdr:rowOff>
    </xdr:from>
    <xdr:to>
      <xdr:col>15</xdr:col>
      <xdr:colOff>104776</xdr:colOff>
      <xdr:row>23</xdr:row>
      <xdr:rowOff>171449</xdr:rowOff>
    </xdr:to>
    <xdr:graphicFrame macro="">
      <xdr:nvGraphicFramePr>
        <xdr:cNvPr id="20" name="Chart 19">
          <a:extLst>
            <a:ext uri="{FF2B5EF4-FFF2-40B4-BE49-F238E27FC236}">
              <a16:creationId xmlns:a16="http://schemas.microsoft.com/office/drawing/2014/main" id="{DDA02FD3-6230-4A1D-AB7D-D99795AE0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657225</xdr:colOff>
      <xdr:row>21</xdr:row>
      <xdr:rowOff>38101</xdr:rowOff>
    </xdr:from>
    <xdr:to>
      <xdr:col>6</xdr:col>
      <xdr:colOff>219074</xdr:colOff>
      <xdr:row>42</xdr:row>
      <xdr:rowOff>95250</xdr:rowOff>
    </xdr:to>
    <xdr:graphicFrame macro="">
      <xdr:nvGraphicFramePr>
        <xdr:cNvPr id="4" name="Chart 3">
          <a:extLst>
            <a:ext uri="{FF2B5EF4-FFF2-40B4-BE49-F238E27FC236}">
              <a16:creationId xmlns:a16="http://schemas.microsoft.com/office/drawing/2014/main" id="{8235D7B5-F7A4-819F-74B3-5B865D21A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376237</xdr:colOff>
      <xdr:row>6</xdr:row>
      <xdr:rowOff>95250</xdr:rowOff>
    </xdr:from>
    <xdr:to>
      <xdr:col>14</xdr:col>
      <xdr:colOff>280987</xdr:colOff>
      <xdr:row>21</xdr:row>
      <xdr:rowOff>123825</xdr:rowOff>
    </xdr:to>
    <xdr:graphicFrame macro="">
      <xdr:nvGraphicFramePr>
        <xdr:cNvPr id="7" name="Chart 6">
          <a:extLst>
            <a:ext uri="{FF2B5EF4-FFF2-40B4-BE49-F238E27FC236}">
              <a16:creationId xmlns:a16="http://schemas.microsoft.com/office/drawing/2014/main" id="{4D9BDC33-FC31-B1F2-CEAB-815EF7523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804862</xdr:colOff>
      <xdr:row>37</xdr:row>
      <xdr:rowOff>9525</xdr:rowOff>
    </xdr:from>
    <xdr:to>
      <xdr:col>11</xdr:col>
      <xdr:colOff>785812</xdr:colOff>
      <xdr:row>52</xdr:row>
      <xdr:rowOff>38100</xdr:rowOff>
    </xdr:to>
    <xdr:graphicFrame macro="">
      <xdr:nvGraphicFramePr>
        <xdr:cNvPr id="8" name="Chart 7">
          <a:extLst>
            <a:ext uri="{FF2B5EF4-FFF2-40B4-BE49-F238E27FC236}">
              <a16:creationId xmlns:a16="http://schemas.microsoft.com/office/drawing/2014/main" id="{2AF7F615-B777-6EBF-DD76-E7401C154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2.428674537034" createdVersion="8" refreshedVersion="8" minRefreshableVersion="3" recordCount="151" xr:uid="{A843C8C8-E4D6-4E82-9492-D1E0A3061F07}">
  <cacheSource type="worksheet">
    <worksheetSource ref="A1:G1048576" sheet="Sheet1"/>
  </cacheSource>
  <cacheFields count="7">
    <cacheField name="Store ID" numFmtId="0">
      <sharedItems containsString="0" containsBlank="1" containsNumber="1" containsInteger="1" minValue="1" maxValue="150"/>
    </cacheField>
    <cacheField name="City" numFmtId="0">
      <sharedItems containsBlank="1" count="150">
        <s v="Peoria"/>
        <s v="Midland"/>
        <s v="Spokane"/>
        <s v="Denton"/>
        <s v="Overland Park"/>
        <s v="Yonkers"/>
        <s v="Birmingham"/>
        <s v="Antioch"/>
        <s v="Worcester"/>
        <s v="Rochester"/>
        <s v="Rialto"/>
        <s v="Santa Maria"/>
        <s v="Las Cruces"/>
        <s v="Jackson"/>
        <s v="Hillsboro"/>
        <s v="Temecula"/>
        <s v="Tallahassee"/>
        <s v="Fontana"/>
        <s v="Kent"/>
        <s v="Broken Arrow"/>
        <s v="Concord"/>
        <s v="Modesto"/>
        <s v="Montgomery"/>
        <s v="Burbank"/>
        <s v="Elk Grove"/>
        <s v="Port St. Lucie"/>
        <s v="Elizabeth"/>
        <s v="Salt Lake City"/>
        <s v="Waco"/>
        <s v="Edison"/>
        <s v="Boulder"/>
        <s v="Grand Rapids"/>
        <s v="Tyler"/>
        <s v="Charleston"/>
        <s v="Huntsville"/>
        <s v="Pearland"/>
        <s v="Inglewood"/>
        <s v="Oxnard"/>
        <s v="Miramar"/>
        <s v="Cape Coral"/>
        <s v="Syracuse"/>
        <s v="Newport News"/>
        <s v="Lewisville"/>
        <s v="Carrollton"/>
        <s v="San Bernardino"/>
        <s v="Pasadena"/>
        <s v="Roseville"/>
        <s v="Murrieta"/>
        <s v="San Angelo"/>
        <s v="Olathe"/>
        <s v="Akron"/>
        <s v="Fullerton"/>
        <s v="Manchester"/>
        <s v="Everett"/>
        <s v="West Covina"/>
        <s v="Thornton"/>
        <s v="Hampton"/>
        <s v="Waterbury"/>
        <s v="Ventura"/>
        <s v="Davenport"/>
        <s v="Columbia"/>
        <s v="Simi Valley"/>
        <s v="Richmond"/>
        <s v="Little Rock"/>
        <s v="El Cajon"/>
        <s v="Santa Clara"/>
        <s v="Oceanside"/>
        <s v="Davie"/>
        <s v="Lakeland"/>
        <s v="Centennial"/>
        <s v="Lowell"/>
        <s v="Ontario"/>
        <s v="Palm Bay"/>
        <s v="Murfreesboro"/>
        <s v="Vancouver"/>
        <s v="Topeka"/>
        <s v="West Valley City"/>
        <s v="New Haven"/>
        <s v="Pueblo"/>
        <s v="Costa Mesa"/>
        <s v="Garden Grove"/>
        <s v="Fort Lauderdale"/>
        <s v="North Charleston"/>
        <s v="Cambridge"/>
        <s v="Greeley"/>
        <s v="Gresham"/>
        <s v="Amarillo"/>
        <s v="High Point"/>
        <s v="Vista"/>
        <s v="Tacoma"/>
        <s v="Mesquite"/>
        <s v="Augusta"/>
        <s v="Elgin"/>
        <s v="Aurora"/>
        <s v="Gainesville"/>
        <s v="Dayton"/>
        <s v="Wichita Falls"/>
        <s v="Naperville"/>
        <s v="Clovis"/>
        <s v="Billings"/>
        <s v="Surprise"/>
        <s v="Coral Springs"/>
        <s v="Visalia"/>
        <s v="Killeen"/>
        <s v="Orange"/>
        <s v="Richardson"/>
        <s v="South Bend"/>
        <s v="Fayetteville"/>
        <s v="Sioux Falls"/>
        <s v="Grand Prairie"/>
        <s v="Stamford"/>
        <s v="West Palm Beach"/>
        <s v="Knoxville"/>
        <s v="Renton"/>
        <s v="McAllen"/>
        <s v="Woodbridge"/>
        <s v="Shreveport"/>
        <s v="Bellevue"/>
        <s v="Huntington Beach"/>
        <s v="Santa Clarita"/>
        <s v="Sterling Heights"/>
        <s v="Mobile"/>
        <s v="Bridgeport"/>
        <s v="Daly City"/>
        <s v="Sandy Springs"/>
        <s v="Cedar Rapids"/>
        <s v="Columbus"/>
        <s v="Moreno Valley"/>
        <s v="Pompano Beach"/>
        <s v="Savannah"/>
        <s v="West Jordan"/>
        <s v="Des Moines"/>
        <s v="Green Bay"/>
        <s v="Santa Rosa"/>
        <s v="San Mateo"/>
        <s v="Warren"/>
        <s v="Norwalk"/>
        <s v="Lafayette"/>
        <s v="Providence"/>
        <s v="Chattanooga"/>
        <s v="Tempe"/>
        <s v="Joliet"/>
        <s v="Rancho Cucamonga"/>
        <s v="Glendale"/>
        <s v="Paterson"/>
        <s v="Brownsville"/>
        <s v="Rockford"/>
        <s v="College Station"/>
        <s v="Thousand Oaks"/>
        <m/>
      </sharedItems>
    </cacheField>
    <cacheField name="State" numFmtId="0">
      <sharedItems containsBlank="1" count="36">
        <s v="Arizona"/>
        <s v="Texas"/>
        <s v="Washington"/>
        <s v="Kansas"/>
        <s v="New York"/>
        <s v="Alabama"/>
        <s v="California"/>
        <s v="Massachusetts"/>
        <s v="New Mexico"/>
        <s v="Mississippi"/>
        <s v="Oregon"/>
        <s v="Florida"/>
        <s v="Oklahoma"/>
        <s v="New Jersey"/>
        <s v="Utah"/>
        <s v="Colorado"/>
        <s v="Michigan"/>
        <s v="South Carolina"/>
        <s v="Virginia"/>
        <s v="Ohio"/>
        <s v="New Hampshire"/>
        <s v="Connecticut"/>
        <s v="Iowa"/>
        <s v="Arkansas"/>
        <s v="Tennessee"/>
        <s v="North Carolina"/>
        <s v="Georgia"/>
        <s v="Illinois"/>
        <s v="Montana"/>
        <s v="Indiana"/>
        <s v="South Dakota"/>
        <s v="Louisiana"/>
        <s v="Minnesota"/>
        <s v="Wisconsin"/>
        <s v="Rhode Island"/>
        <m/>
      </sharedItems>
    </cacheField>
    <cacheField name="Sales Region" numFmtId="0">
      <sharedItems containsBlank="1" count="3">
        <s v="Region 2"/>
        <s v="Region 1"/>
        <m/>
      </sharedItems>
    </cacheField>
    <cacheField name="New Expansion" numFmtId="0">
      <sharedItems containsBlank="1" count="3">
        <s v="Old"/>
        <s v="New"/>
        <m/>
      </sharedItems>
    </cacheField>
    <cacheField name="Marketing Spend" numFmtId="164">
      <sharedItems containsString="0" containsBlank="1" containsNumber="1" containsInteger="1" minValue="1811" maxValue="3984" count="143">
        <n v="2601"/>
        <n v="2727"/>
        <n v="2768"/>
        <n v="2759"/>
        <n v="2869"/>
        <n v="3080"/>
        <n v="3110"/>
        <n v="2593"/>
        <n v="2675"/>
        <n v="2984"/>
        <n v="2541"/>
        <n v="2651"/>
        <n v="2895"/>
        <n v="3466"/>
        <n v="2686"/>
        <n v="2795"/>
        <n v="2737"/>
        <n v="3085"/>
        <n v="2894"/>
        <n v="2765"/>
        <n v="2521"/>
        <n v="3077"/>
        <n v="3287"/>
        <n v="3679"/>
        <n v="2918"/>
        <n v="2420"/>
        <n v="2557"/>
        <n v="3620"/>
        <n v="2483"/>
        <n v="3131"/>
        <n v="3083"/>
        <n v="2808"/>
        <n v="2484"/>
        <n v="3335"/>
        <n v="3127"/>
        <n v="2904"/>
        <n v="2318"/>
        <n v="3488"/>
        <n v="2886"/>
        <n v="2373"/>
        <n v="2758"/>
        <n v="2607"/>
        <n v="3146"/>
        <n v="3399"/>
        <n v="2790"/>
        <n v="3220"/>
        <n v="2344"/>
        <n v="2939"/>
        <n v="3082"/>
        <n v="2338"/>
        <n v="3246"/>
        <n v="2374"/>
        <n v="3129"/>
        <n v="2642"/>
        <n v="2871"/>
        <n v="3392"/>
        <n v="3228"/>
        <n v="3175"/>
        <n v="2874"/>
        <n v="2792"/>
        <n v="3924"/>
        <n v="2440"/>
        <n v="2950"/>
        <n v="2462"/>
        <n v="3084"/>
        <n v="3177"/>
        <n v="3003"/>
        <n v="3697"/>
        <n v="2857"/>
        <n v="3168"/>
        <n v="2943"/>
        <n v="2777"/>
        <n v="3329"/>
        <n v="2854"/>
        <n v="2555"/>
        <n v="3162"/>
        <n v="2928"/>
        <n v="2275"/>
        <n v="3285"/>
        <n v="3217"/>
        <n v="3115"/>
        <n v="2779"/>
        <n v="3277"/>
        <n v="2745"/>
        <n v="3984"/>
        <n v="3262"/>
        <n v="2718"/>
        <n v="2552"/>
        <n v="3072"/>
        <n v="2676"/>
        <n v="2553"/>
        <n v="2685"/>
        <n v="2990"/>
        <n v="2805"/>
        <n v="2846"/>
        <n v="2699"/>
        <n v="2901"/>
        <n v="3015"/>
        <n v="2160"/>
        <n v="3079"/>
        <n v="2104"/>
        <n v="2962"/>
        <n v="2830"/>
        <n v="3005"/>
        <n v="3020"/>
        <n v="2947"/>
        <n v="2926"/>
        <n v="3086"/>
        <n v="2754"/>
        <n v="2282"/>
        <n v="3319"/>
        <n v="3081"/>
        <n v="2542"/>
        <n v="2527"/>
        <n v="2967"/>
        <n v="2357"/>
        <n v="2838"/>
        <n v="2914"/>
        <n v="2658"/>
        <n v="2877"/>
        <n v="3507"/>
        <n v="2608"/>
        <n v="2028"/>
        <n v="2773"/>
        <n v="2995"/>
        <n v="3586"/>
        <n v="3067"/>
        <n v="1811"/>
        <n v="2736"/>
        <n v="3112"/>
        <n v="2603"/>
        <n v="3191"/>
        <n v="3587"/>
        <n v="2911"/>
        <n v="3279"/>
        <n v="2945"/>
        <n v="2363"/>
        <n v="2251"/>
        <n v="3675"/>
        <n v="2648"/>
        <n v="2994"/>
        <n v="2431"/>
        <m/>
      </sharedItems>
    </cacheField>
    <cacheField name="Revenue" numFmtId="164">
      <sharedItems containsString="0" containsBlank="1" containsNumber="1" containsInteger="1" minValue="15562" maxValue="68828" count="151">
        <n v="48610"/>
        <n v="45689"/>
        <n v="49554"/>
        <n v="38284"/>
        <n v="59887"/>
        <n v="53827"/>
        <n v="60338"/>
        <n v="19569"/>
        <n v="59840"/>
        <n v="64906"/>
        <n v="16860"/>
        <n v="21988"/>
        <n v="19888"/>
        <n v="54701"/>
        <n v="18471"/>
        <n v="16690"/>
        <n v="47729"/>
        <n v="63027"/>
        <n v="43183"/>
        <n v="19120"/>
        <n v="38178"/>
        <n v="56836"/>
        <n v="52114"/>
        <n v="20123"/>
        <n v="49856"/>
        <n v="55790"/>
        <n v="45017"/>
        <n v="56921"/>
        <n v="39744"/>
        <n v="22972"/>
        <n v="22680"/>
        <n v="65475"/>
        <n v="21718"/>
        <n v="34829"/>
        <n v="59283"/>
        <n v="20057"/>
        <n v="20455"/>
        <n v="64302"/>
        <n v="49506"/>
        <n v="52250"/>
        <n v="41313"/>
        <n v="57625"/>
        <n v="16029"/>
        <n v="49191"/>
        <n v="59870"/>
        <n v="48254"/>
        <n v="43397"/>
        <n v="16372"/>
        <n v="50233"/>
        <n v="41460"/>
        <n v="50364"/>
        <n v="44223"/>
        <n v="17006"/>
        <n v="15562"/>
        <n v="21824"/>
        <n v="46490"/>
        <n v="38782"/>
        <n v="19350"/>
        <n v="16652"/>
        <n v="23764"/>
        <n v="42803"/>
        <n v="41110"/>
        <n v="19448"/>
        <n v="68828"/>
        <n v="19529"/>
        <n v="29008"/>
        <n v="55684"/>
        <n v="45418"/>
        <n v="18297"/>
        <n v="18966"/>
        <n v="18838"/>
        <n v="52078"/>
        <n v="25321"/>
        <n v="40545"/>
        <n v="58951"/>
        <n v="40921"/>
        <n v="49609"/>
        <n v="45550"/>
        <n v="19563"/>
        <n v="41361"/>
        <n v="57530"/>
        <n v="54768"/>
        <n v="18754"/>
        <n v="21286"/>
        <n v="48796"/>
        <n v="19708"/>
        <n v="56089"/>
        <n v="19752"/>
        <n v="20949"/>
        <n v="45666"/>
        <n v="40779"/>
        <n v="47482"/>
        <n v="18215"/>
        <n v="50650"/>
        <n v="48933"/>
        <n v="42026"/>
        <n v="15735"/>
        <n v="39856"/>
        <n v="20669"/>
        <n v="20541"/>
        <n v="33647"/>
        <n v="41319"/>
        <n v="45632"/>
        <n v="43773"/>
        <n v="36821"/>
        <n v="22824"/>
        <n v="21953"/>
        <n v="51229"/>
        <n v="50583"/>
        <n v="50895"/>
        <n v="46503"/>
        <n v="18089"/>
        <n v="56504"/>
        <n v="44635"/>
        <n v="43924"/>
        <n v="19811"/>
        <n v="56140"/>
        <n v="40462"/>
        <n v="54145"/>
        <n v="51882"/>
        <n v="35022"/>
        <n v="49290"/>
        <n v="47108"/>
        <n v="20703"/>
        <n v="18099"/>
        <n v="18942"/>
        <n v="52072"/>
        <n v="55203"/>
        <n v="59254"/>
        <n v="21603"/>
        <n v="36029"/>
        <n v="21056"/>
        <n v="57432"/>
        <n v="18454"/>
        <n v="59060"/>
        <n v="19426"/>
        <n v="47262"/>
        <n v="19703"/>
        <n v="40255"/>
        <n v="62337"/>
        <n v="55357"/>
        <n v="48954"/>
        <n v="48315"/>
        <n v="52366"/>
        <n v="49376"/>
        <n v="34603"/>
        <n v="63148"/>
        <n v="43377"/>
        <n v="22457"/>
        <n v="40141"/>
        <m/>
      </sharedItems>
    </cacheField>
  </cacheFields>
  <extLst>
    <ext xmlns:x14="http://schemas.microsoft.com/office/spreadsheetml/2009/9/main" uri="{725AE2AE-9491-48be-B2B4-4EB974FC3084}">
      <x14:pivotCacheDefinition pivotCacheId="306578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n v="1"/>
    <x v="0"/>
    <x v="0"/>
    <x v="0"/>
    <x v="0"/>
    <x v="0"/>
    <x v="0"/>
  </r>
  <r>
    <n v="2"/>
    <x v="1"/>
    <x v="1"/>
    <x v="0"/>
    <x v="0"/>
    <x v="1"/>
    <x v="1"/>
  </r>
  <r>
    <n v="3"/>
    <x v="2"/>
    <x v="2"/>
    <x v="0"/>
    <x v="0"/>
    <x v="2"/>
    <x v="2"/>
  </r>
  <r>
    <n v="4"/>
    <x v="3"/>
    <x v="1"/>
    <x v="0"/>
    <x v="0"/>
    <x v="3"/>
    <x v="3"/>
  </r>
  <r>
    <n v="5"/>
    <x v="4"/>
    <x v="3"/>
    <x v="0"/>
    <x v="0"/>
    <x v="4"/>
    <x v="4"/>
  </r>
  <r>
    <n v="6"/>
    <x v="5"/>
    <x v="4"/>
    <x v="1"/>
    <x v="0"/>
    <x v="5"/>
    <x v="5"/>
  </r>
  <r>
    <n v="7"/>
    <x v="6"/>
    <x v="5"/>
    <x v="1"/>
    <x v="0"/>
    <x v="6"/>
    <x v="6"/>
  </r>
  <r>
    <n v="8"/>
    <x v="7"/>
    <x v="6"/>
    <x v="0"/>
    <x v="0"/>
    <x v="7"/>
    <x v="7"/>
  </r>
  <r>
    <n v="9"/>
    <x v="8"/>
    <x v="7"/>
    <x v="1"/>
    <x v="0"/>
    <x v="8"/>
    <x v="8"/>
  </r>
  <r>
    <n v="10"/>
    <x v="9"/>
    <x v="4"/>
    <x v="1"/>
    <x v="0"/>
    <x v="9"/>
    <x v="9"/>
  </r>
  <r>
    <n v="11"/>
    <x v="10"/>
    <x v="6"/>
    <x v="0"/>
    <x v="0"/>
    <x v="10"/>
    <x v="10"/>
  </r>
  <r>
    <n v="12"/>
    <x v="11"/>
    <x v="6"/>
    <x v="0"/>
    <x v="0"/>
    <x v="11"/>
    <x v="11"/>
  </r>
  <r>
    <n v="13"/>
    <x v="12"/>
    <x v="8"/>
    <x v="0"/>
    <x v="0"/>
    <x v="12"/>
    <x v="12"/>
  </r>
  <r>
    <n v="14"/>
    <x v="13"/>
    <x v="9"/>
    <x v="1"/>
    <x v="0"/>
    <x v="13"/>
    <x v="13"/>
  </r>
  <r>
    <n v="15"/>
    <x v="14"/>
    <x v="10"/>
    <x v="0"/>
    <x v="0"/>
    <x v="14"/>
    <x v="14"/>
  </r>
  <r>
    <n v="16"/>
    <x v="15"/>
    <x v="6"/>
    <x v="0"/>
    <x v="0"/>
    <x v="15"/>
    <x v="15"/>
  </r>
  <r>
    <n v="17"/>
    <x v="16"/>
    <x v="11"/>
    <x v="1"/>
    <x v="0"/>
    <x v="16"/>
    <x v="16"/>
  </r>
  <r>
    <n v="18"/>
    <x v="17"/>
    <x v="6"/>
    <x v="0"/>
    <x v="0"/>
    <x v="17"/>
    <x v="17"/>
  </r>
  <r>
    <n v="19"/>
    <x v="18"/>
    <x v="2"/>
    <x v="0"/>
    <x v="0"/>
    <x v="18"/>
    <x v="18"/>
  </r>
  <r>
    <n v="20"/>
    <x v="19"/>
    <x v="12"/>
    <x v="0"/>
    <x v="0"/>
    <x v="19"/>
    <x v="19"/>
  </r>
  <r>
    <n v="21"/>
    <x v="20"/>
    <x v="6"/>
    <x v="0"/>
    <x v="0"/>
    <x v="20"/>
    <x v="20"/>
  </r>
  <r>
    <n v="22"/>
    <x v="21"/>
    <x v="6"/>
    <x v="0"/>
    <x v="0"/>
    <x v="21"/>
    <x v="21"/>
  </r>
  <r>
    <n v="23"/>
    <x v="22"/>
    <x v="5"/>
    <x v="1"/>
    <x v="0"/>
    <x v="22"/>
    <x v="22"/>
  </r>
  <r>
    <n v="24"/>
    <x v="23"/>
    <x v="6"/>
    <x v="0"/>
    <x v="0"/>
    <x v="23"/>
    <x v="23"/>
  </r>
  <r>
    <n v="25"/>
    <x v="24"/>
    <x v="6"/>
    <x v="0"/>
    <x v="0"/>
    <x v="24"/>
    <x v="24"/>
  </r>
  <r>
    <n v="26"/>
    <x v="25"/>
    <x v="11"/>
    <x v="1"/>
    <x v="0"/>
    <x v="25"/>
    <x v="25"/>
  </r>
  <r>
    <n v="27"/>
    <x v="26"/>
    <x v="13"/>
    <x v="1"/>
    <x v="0"/>
    <x v="26"/>
    <x v="26"/>
  </r>
  <r>
    <n v="28"/>
    <x v="27"/>
    <x v="14"/>
    <x v="0"/>
    <x v="0"/>
    <x v="27"/>
    <x v="27"/>
  </r>
  <r>
    <n v="29"/>
    <x v="28"/>
    <x v="1"/>
    <x v="0"/>
    <x v="0"/>
    <x v="28"/>
    <x v="28"/>
  </r>
  <r>
    <n v="30"/>
    <x v="29"/>
    <x v="13"/>
    <x v="1"/>
    <x v="0"/>
    <x v="29"/>
    <x v="29"/>
  </r>
  <r>
    <n v="31"/>
    <x v="30"/>
    <x v="15"/>
    <x v="0"/>
    <x v="0"/>
    <x v="30"/>
    <x v="30"/>
  </r>
  <r>
    <n v="32"/>
    <x v="31"/>
    <x v="16"/>
    <x v="1"/>
    <x v="0"/>
    <x v="31"/>
    <x v="31"/>
  </r>
  <r>
    <n v="33"/>
    <x v="32"/>
    <x v="1"/>
    <x v="0"/>
    <x v="0"/>
    <x v="9"/>
    <x v="32"/>
  </r>
  <r>
    <n v="34"/>
    <x v="33"/>
    <x v="17"/>
    <x v="1"/>
    <x v="0"/>
    <x v="32"/>
    <x v="33"/>
  </r>
  <r>
    <n v="35"/>
    <x v="34"/>
    <x v="5"/>
    <x v="1"/>
    <x v="0"/>
    <x v="33"/>
    <x v="34"/>
  </r>
  <r>
    <n v="36"/>
    <x v="35"/>
    <x v="1"/>
    <x v="0"/>
    <x v="0"/>
    <x v="34"/>
    <x v="35"/>
  </r>
  <r>
    <n v="37"/>
    <x v="36"/>
    <x v="6"/>
    <x v="0"/>
    <x v="0"/>
    <x v="35"/>
    <x v="36"/>
  </r>
  <r>
    <n v="38"/>
    <x v="37"/>
    <x v="6"/>
    <x v="0"/>
    <x v="0"/>
    <x v="36"/>
    <x v="37"/>
  </r>
  <r>
    <n v="39"/>
    <x v="38"/>
    <x v="11"/>
    <x v="1"/>
    <x v="0"/>
    <x v="37"/>
    <x v="38"/>
  </r>
  <r>
    <n v="40"/>
    <x v="39"/>
    <x v="11"/>
    <x v="1"/>
    <x v="0"/>
    <x v="38"/>
    <x v="39"/>
  </r>
  <r>
    <n v="41"/>
    <x v="40"/>
    <x v="4"/>
    <x v="1"/>
    <x v="0"/>
    <x v="39"/>
    <x v="40"/>
  </r>
  <r>
    <n v="42"/>
    <x v="41"/>
    <x v="18"/>
    <x v="1"/>
    <x v="0"/>
    <x v="40"/>
    <x v="41"/>
  </r>
  <r>
    <n v="43"/>
    <x v="42"/>
    <x v="1"/>
    <x v="0"/>
    <x v="0"/>
    <x v="41"/>
    <x v="42"/>
  </r>
  <r>
    <n v="44"/>
    <x v="43"/>
    <x v="1"/>
    <x v="0"/>
    <x v="0"/>
    <x v="42"/>
    <x v="43"/>
  </r>
  <r>
    <n v="45"/>
    <x v="44"/>
    <x v="6"/>
    <x v="0"/>
    <x v="0"/>
    <x v="43"/>
    <x v="44"/>
  </r>
  <r>
    <n v="46"/>
    <x v="45"/>
    <x v="6"/>
    <x v="0"/>
    <x v="0"/>
    <x v="44"/>
    <x v="45"/>
  </r>
  <r>
    <n v="47"/>
    <x v="46"/>
    <x v="6"/>
    <x v="0"/>
    <x v="0"/>
    <x v="45"/>
    <x v="46"/>
  </r>
  <r>
    <n v="48"/>
    <x v="47"/>
    <x v="6"/>
    <x v="0"/>
    <x v="0"/>
    <x v="46"/>
    <x v="47"/>
  </r>
  <r>
    <n v="49"/>
    <x v="48"/>
    <x v="1"/>
    <x v="0"/>
    <x v="0"/>
    <x v="47"/>
    <x v="48"/>
  </r>
  <r>
    <n v="50"/>
    <x v="49"/>
    <x v="3"/>
    <x v="0"/>
    <x v="0"/>
    <x v="48"/>
    <x v="49"/>
  </r>
  <r>
    <n v="51"/>
    <x v="50"/>
    <x v="19"/>
    <x v="1"/>
    <x v="0"/>
    <x v="49"/>
    <x v="50"/>
  </r>
  <r>
    <n v="52"/>
    <x v="51"/>
    <x v="6"/>
    <x v="0"/>
    <x v="0"/>
    <x v="50"/>
    <x v="51"/>
  </r>
  <r>
    <n v="53"/>
    <x v="52"/>
    <x v="20"/>
    <x v="1"/>
    <x v="0"/>
    <x v="51"/>
    <x v="52"/>
  </r>
  <r>
    <n v="54"/>
    <x v="53"/>
    <x v="2"/>
    <x v="0"/>
    <x v="0"/>
    <x v="52"/>
    <x v="53"/>
  </r>
  <r>
    <n v="55"/>
    <x v="54"/>
    <x v="6"/>
    <x v="0"/>
    <x v="0"/>
    <x v="47"/>
    <x v="54"/>
  </r>
  <r>
    <n v="56"/>
    <x v="55"/>
    <x v="15"/>
    <x v="0"/>
    <x v="0"/>
    <x v="53"/>
    <x v="55"/>
  </r>
  <r>
    <n v="57"/>
    <x v="56"/>
    <x v="18"/>
    <x v="1"/>
    <x v="0"/>
    <x v="54"/>
    <x v="56"/>
  </r>
  <r>
    <n v="58"/>
    <x v="57"/>
    <x v="21"/>
    <x v="1"/>
    <x v="0"/>
    <x v="55"/>
    <x v="57"/>
  </r>
  <r>
    <n v="59"/>
    <x v="58"/>
    <x v="6"/>
    <x v="0"/>
    <x v="0"/>
    <x v="56"/>
    <x v="58"/>
  </r>
  <r>
    <n v="60"/>
    <x v="59"/>
    <x v="22"/>
    <x v="1"/>
    <x v="0"/>
    <x v="57"/>
    <x v="59"/>
  </r>
  <r>
    <n v="61"/>
    <x v="60"/>
    <x v="17"/>
    <x v="1"/>
    <x v="0"/>
    <x v="58"/>
    <x v="60"/>
  </r>
  <r>
    <n v="62"/>
    <x v="61"/>
    <x v="6"/>
    <x v="0"/>
    <x v="0"/>
    <x v="59"/>
    <x v="61"/>
  </r>
  <r>
    <n v="63"/>
    <x v="62"/>
    <x v="6"/>
    <x v="0"/>
    <x v="0"/>
    <x v="60"/>
    <x v="62"/>
  </r>
  <r>
    <n v="64"/>
    <x v="63"/>
    <x v="23"/>
    <x v="0"/>
    <x v="0"/>
    <x v="61"/>
    <x v="63"/>
  </r>
  <r>
    <n v="65"/>
    <x v="64"/>
    <x v="6"/>
    <x v="0"/>
    <x v="0"/>
    <x v="62"/>
    <x v="64"/>
  </r>
  <r>
    <n v="66"/>
    <x v="65"/>
    <x v="6"/>
    <x v="0"/>
    <x v="0"/>
    <x v="63"/>
    <x v="65"/>
  </r>
  <r>
    <n v="67"/>
    <x v="66"/>
    <x v="6"/>
    <x v="0"/>
    <x v="0"/>
    <x v="64"/>
    <x v="66"/>
  </r>
  <r>
    <n v="68"/>
    <x v="67"/>
    <x v="11"/>
    <x v="1"/>
    <x v="0"/>
    <x v="65"/>
    <x v="67"/>
  </r>
  <r>
    <n v="69"/>
    <x v="68"/>
    <x v="11"/>
    <x v="1"/>
    <x v="0"/>
    <x v="66"/>
    <x v="68"/>
  </r>
  <r>
    <n v="70"/>
    <x v="69"/>
    <x v="15"/>
    <x v="0"/>
    <x v="0"/>
    <x v="67"/>
    <x v="69"/>
  </r>
  <r>
    <n v="71"/>
    <x v="70"/>
    <x v="7"/>
    <x v="1"/>
    <x v="0"/>
    <x v="68"/>
    <x v="70"/>
  </r>
  <r>
    <n v="72"/>
    <x v="71"/>
    <x v="6"/>
    <x v="0"/>
    <x v="0"/>
    <x v="69"/>
    <x v="71"/>
  </r>
  <r>
    <n v="73"/>
    <x v="72"/>
    <x v="11"/>
    <x v="1"/>
    <x v="0"/>
    <x v="70"/>
    <x v="72"/>
  </r>
  <r>
    <n v="74"/>
    <x v="73"/>
    <x v="24"/>
    <x v="0"/>
    <x v="0"/>
    <x v="71"/>
    <x v="73"/>
  </r>
  <r>
    <n v="75"/>
    <x v="74"/>
    <x v="2"/>
    <x v="0"/>
    <x v="0"/>
    <x v="72"/>
    <x v="74"/>
  </r>
  <r>
    <n v="76"/>
    <x v="75"/>
    <x v="3"/>
    <x v="0"/>
    <x v="0"/>
    <x v="73"/>
    <x v="75"/>
  </r>
  <r>
    <n v="77"/>
    <x v="76"/>
    <x v="14"/>
    <x v="0"/>
    <x v="0"/>
    <x v="74"/>
    <x v="76"/>
  </r>
  <r>
    <n v="78"/>
    <x v="77"/>
    <x v="21"/>
    <x v="1"/>
    <x v="0"/>
    <x v="75"/>
    <x v="77"/>
  </r>
  <r>
    <n v="79"/>
    <x v="78"/>
    <x v="15"/>
    <x v="0"/>
    <x v="0"/>
    <x v="76"/>
    <x v="78"/>
  </r>
  <r>
    <n v="80"/>
    <x v="79"/>
    <x v="6"/>
    <x v="0"/>
    <x v="0"/>
    <x v="77"/>
    <x v="79"/>
  </r>
  <r>
    <n v="81"/>
    <x v="80"/>
    <x v="6"/>
    <x v="0"/>
    <x v="0"/>
    <x v="78"/>
    <x v="80"/>
  </r>
  <r>
    <n v="82"/>
    <x v="81"/>
    <x v="11"/>
    <x v="1"/>
    <x v="0"/>
    <x v="79"/>
    <x v="81"/>
  </r>
  <r>
    <n v="83"/>
    <x v="82"/>
    <x v="17"/>
    <x v="1"/>
    <x v="0"/>
    <x v="80"/>
    <x v="82"/>
  </r>
  <r>
    <n v="84"/>
    <x v="83"/>
    <x v="7"/>
    <x v="1"/>
    <x v="0"/>
    <x v="81"/>
    <x v="83"/>
  </r>
  <r>
    <n v="85"/>
    <x v="84"/>
    <x v="15"/>
    <x v="0"/>
    <x v="0"/>
    <x v="82"/>
    <x v="84"/>
  </r>
  <r>
    <n v="86"/>
    <x v="85"/>
    <x v="10"/>
    <x v="0"/>
    <x v="0"/>
    <x v="83"/>
    <x v="85"/>
  </r>
  <r>
    <n v="87"/>
    <x v="86"/>
    <x v="1"/>
    <x v="0"/>
    <x v="0"/>
    <x v="84"/>
    <x v="86"/>
  </r>
  <r>
    <n v="88"/>
    <x v="87"/>
    <x v="25"/>
    <x v="1"/>
    <x v="0"/>
    <x v="85"/>
    <x v="87"/>
  </r>
  <r>
    <n v="89"/>
    <x v="88"/>
    <x v="6"/>
    <x v="0"/>
    <x v="0"/>
    <x v="86"/>
    <x v="88"/>
  </r>
  <r>
    <n v="90"/>
    <x v="89"/>
    <x v="2"/>
    <x v="0"/>
    <x v="0"/>
    <x v="87"/>
    <x v="89"/>
  </r>
  <r>
    <n v="91"/>
    <x v="90"/>
    <x v="1"/>
    <x v="0"/>
    <x v="0"/>
    <x v="88"/>
    <x v="90"/>
  </r>
  <r>
    <n v="92"/>
    <x v="91"/>
    <x v="26"/>
    <x v="1"/>
    <x v="0"/>
    <x v="89"/>
    <x v="91"/>
  </r>
  <r>
    <n v="93"/>
    <x v="92"/>
    <x v="27"/>
    <x v="1"/>
    <x v="0"/>
    <x v="90"/>
    <x v="92"/>
  </r>
  <r>
    <n v="94"/>
    <x v="93"/>
    <x v="27"/>
    <x v="1"/>
    <x v="0"/>
    <x v="91"/>
    <x v="93"/>
  </r>
  <r>
    <n v="95"/>
    <x v="94"/>
    <x v="11"/>
    <x v="1"/>
    <x v="0"/>
    <x v="92"/>
    <x v="94"/>
  </r>
  <r>
    <n v="96"/>
    <x v="95"/>
    <x v="19"/>
    <x v="1"/>
    <x v="0"/>
    <x v="93"/>
    <x v="95"/>
  </r>
  <r>
    <n v="97"/>
    <x v="96"/>
    <x v="1"/>
    <x v="0"/>
    <x v="0"/>
    <x v="94"/>
    <x v="96"/>
  </r>
  <r>
    <n v="98"/>
    <x v="97"/>
    <x v="27"/>
    <x v="1"/>
    <x v="0"/>
    <x v="95"/>
    <x v="97"/>
  </r>
  <r>
    <n v="99"/>
    <x v="98"/>
    <x v="6"/>
    <x v="0"/>
    <x v="0"/>
    <x v="96"/>
    <x v="98"/>
  </r>
  <r>
    <n v="100"/>
    <x v="99"/>
    <x v="28"/>
    <x v="1"/>
    <x v="0"/>
    <x v="97"/>
    <x v="99"/>
  </r>
  <r>
    <n v="101"/>
    <x v="100"/>
    <x v="0"/>
    <x v="0"/>
    <x v="0"/>
    <x v="98"/>
    <x v="100"/>
  </r>
  <r>
    <n v="102"/>
    <x v="101"/>
    <x v="11"/>
    <x v="1"/>
    <x v="0"/>
    <x v="99"/>
    <x v="101"/>
  </r>
  <r>
    <n v="103"/>
    <x v="102"/>
    <x v="6"/>
    <x v="0"/>
    <x v="0"/>
    <x v="100"/>
    <x v="102"/>
  </r>
  <r>
    <n v="104"/>
    <x v="103"/>
    <x v="1"/>
    <x v="0"/>
    <x v="0"/>
    <x v="101"/>
    <x v="103"/>
  </r>
  <r>
    <n v="105"/>
    <x v="104"/>
    <x v="6"/>
    <x v="0"/>
    <x v="0"/>
    <x v="102"/>
    <x v="104"/>
  </r>
  <r>
    <n v="106"/>
    <x v="105"/>
    <x v="1"/>
    <x v="0"/>
    <x v="0"/>
    <x v="56"/>
    <x v="105"/>
  </r>
  <r>
    <n v="107"/>
    <x v="106"/>
    <x v="29"/>
    <x v="1"/>
    <x v="0"/>
    <x v="103"/>
    <x v="106"/>
  </r>
  <r>
    <n v="108"/>
    <x v="107"/>
    <x v="25"/>
    <x v="1"/>
    <x v="0"/>
    <x v="104"/>
    <x v="107"/>
  </r>
  <r>
    <n v="109"/>
    <x v="108"/>
    <x v="30"/>
    <x v="1"/>
    <x v="0"/>
    <x v="105"/>
    <x v="108"/>
  </r>
  <r>
    <n v="110"/>
    <x v="109"/>
    <x v="1"/>
    <x v="0"/>
    <x v="0"/>
    <x v="29"/>
    <x v="109"/>
  </r>
  <r>
    <n v="111"/>
    <x v="110"/>
    <x v="21"/>
    <x v="1"/>
    <x v="0"/>
    <x v="96"/>
    <x v="110"/>
  </r>
  <r>
    <n v="112"/>
    <x v="111"/>
    <x v="11"/>
    <x v="1"/>
    <x v="0"/>
    <x v="106"/>
    <x v="111"/>
  </r>
  <r>
    <n v="113"/>
    <x v="112"/>
    <x v="24"/>
    <x v="0"/>
    <x v="0"/>
    <x v="107"/>
    <x v="112"/>
  </r>
  <r>
    <n v="114"/>
    <x v="113"/>
    <x v="2"/>
    <x v="0"/>
    <x v="0"/>
    <x v="108"/>
    <x v="113"/>
  </r>
  <r>
    <n v="115"/>
    <x v="114"/>
    <x v="1"/>
    <x v="0"/>
    <x v="0"/>
    <x v="109"/>
    <x v="114"/>
  </r>
  <r>
    <n v="116"/>
    <x v="115"/>
    <x v="13"/>
    <x v="1"/>
    <x v="0"/>
    <x v="110"/>
    <x v="115"/>
  </r>
  <r>
    <n v="117"/>
    <x v="116"/>
    <x v="31"/>
    <x v="1"/>
    <x v="0"/>
    <x v="111"/>
    <x v="116"/>
  </r>
  <r>
    <n v="118"/>
    <x v="117"/>
    <x v="2"/>
    <x v="0"/>
    <x v="0"/>
    <x v="112"/>
    <x v="117"/>
  </r>
  <r>
    <n v="119"/>
    <x v="118"/>
    <x v="6"/>
    <x v="0"/>
    <x v="0"/>
    <x v="113"/>
    <x v="118"/>
  </r>
  <r>
    <n v="120"/>
    <x v="119"/>
    <x v="6"/>
    <x v="0"/>
    <x v="0"/>
    <x v="114"/>
    <x v="119"/>
  </r>
  <r>
    <n v="121"/>
    <x v="120"/>
    <x v="16"/>
    <x v="1"/>
    <x v="0"/>
    <x v="115"/>
    <x v="120"/>
  </r>
  <r>
    <n v="122"/>
    <x v="121"/>
    <x v="5"/>
    <x v="1"/>
    <x v="0"/>
    <x v="116"/>
    <x v="121"/>
  </r>
  <r>
    <n v="123"/>
    <x v="122"/>
    <x v="21"/>
    <x v="1"/>
    <x v="0"/>
    <x v="117"/>
    <x v="122"/>
  </r>
  <r>
    <n v="124"/>
    <x v="123"/>
    <x v="6"/>
    <x v="0"/>
    <x v="0"/>
    <x v="118"/>
    <x v="123"/>
  </r>
  <r>
    <n v="125"/>
    <x v="9"/>
    <x v="32"/>
    <x v="1"/>
    <x v="0"/>
    <x v="73"/>
    <x v="124"/>
  </r>
  <r>
    <n v="126"/>
    <x v="124"/>
    <x v="26"/>
    <x v="1"/>
    <x v="0"/>
    <x v="3"/>
    <x v="125"/>
  </r>
  <r>
    <n v="127"/>
    <x v="125"/>
    <x v="22"/>
    <x v="1"/>
    <x v="0"/>
    <x v="90"/>
    <x v="126"/>
  </r>
  <r>
    <n v="128"/>
    <x v="126"/>
    <x v="26"/>
    <x v="1"/>
    <x v="0"/>
    <x v="119"/>
    <x v="127"/>
  </r>
  <r>
    <n v="129"/>
    <x v="127"/>
    <x v="6"/>
    <x v="0"/>
    <x v="0"/>
    <x v="120"/>
    <x v="128"/>
  </r>
  <r>
    <n v="130"/>
    <x v="128"/>
    <x v="11"/>
    <x v="1"/>
    <x v="0"/>
    <x v="121"/>
    <x v="129"/>
  </r>
  <r>
    <n v="131"/>
    <x v="129"/>
    <x v="26"/>
    <x v="1"/>
    <x v="0"/>
    <x v="122"/>
    <x v="130"/>
  </r>
  <r>
    <n v="132"/>
    <x v="130"/>
    <x v="14"/>
    <x v="0"/>
    <x v="0"/>
    <x v="123"/>
    <x v="131"/>
  </r>
  <r>
    <n v="133"/>
    <x v="131"/>
    <x v="22"/>
    <x v="1"/>
    <x v="0"/>
    <x v="124"/>
    <x v="132"/>
  </r>
  <r>
    <n v="134"/>
    <x v="132"/>
    <x v="33"/>
    <x v="1"/>
    <x v="0"/>
    <x v="125"/>
    <x v="133"/>
  </r>
  <r>
    <n v="135"/>
    <x v="133"/>
    <x v="6"/>
    <x v="0"/>
    <x v="0"/>
    <x v="126"/>
    <x v="134"/>
  </r>
  <r>
    <n v="136"/>
    <x v="134"/>
    <x v="6"/>
    <x v="0"/>
    <x v="0"/>
    <x v="127"/>
    <x v="135"/>
  </r>
  <r>
    <n v="137"/>
    <x v="135"/>
    <x v="16"/>
    <x v="1"/>
    <x v="0"/>
    <x v="128"/>
    <x v="136"/>
  </r>
  <r>
    <n v="138"/>
    <x v="136"/>
    <x v="6"/>
    <x v="0"/>
    <x v="0"/>
    <x v="129"/>
    <x v="137"/>
  </r>
  <r>
    <n v="139"/>
    <x v="137"/>
    <x v="31"/>
    <x v="1"/>
    <x v="0"/>
    <x v="130"/>
    <x v="138"/>
  </r>
  <r>
    <n v="140"/>
    <x v="138"/>
    <x v="34"/>
    <x v="1"/>
    <x v="0"/>
    <x v="131"/>
    <x v="139"/>
  </r>
  <r>
    <n v="141"/>
    <x v="139"/>
    <x v="24"/>
    <x v="0"/>
    <x v="1"/>
    <x v="132"/>
    <x v="140"/>
  </r>
  <r>
    <n v="142"/>
    <x v="140"/>
    <x v="0"/>
    <x v="0"/>
    <x v="1"/>
    <x v="133"/>
    <x v="141"/>
  </r>
  <r>
    <n v="143"/>
    <x v="141"/>
    <x v="27"/>
    <x v="1"/>
    <x v="1"/>
    <x v="134"/>
    <x v="142"/>
  </r>
  <r>
    <n v="144"/>
    <x v="142"/>
    <x v="6"/>
    <x v="0"/>
    <x v="1"/>
    <x v="135"/>
    <x v="143"/>
  </r>
  <r>
    <n v="145"/>
    <x v="143"/>
    <x v="6"/>
    <x v="0"/>
    <x v="1"/>
    <x v="136"/>
    <x v="144"/>
  </r>
  <r>
    <n v="146"/>
    <x v="144"/>
    <x v="13"/>
    <x v="1"/>
    <x v="1"/>
    <x v="137"/>
    <x v="145"/>
  </r>
  <r>
    <n v="147"/>
    <x v="145"/>
    <x v="1"/>
    <x v="0"/>
    <x v="1"/>
    <x v="138"/>
    <x v="146"/>
  </r>
  <r>
    <n v="148"/>
    <x v="146"/>
    <x v="27"/>
    <x v="1"/>
    <x v="1"/>
    <x v="139"/>
    <x v="147"/>
  </r>
  <r>
    <n v="149"/>
    <x v="147"/>
    <x v="1"/>
    <x v="0"/>
    <x v="1"/>
    <x v="140"/>
    <x v="148"/>
  </r>
  <r>
    <n v="150"/>
    <x v="148"/>
    <x v="6"/>
    <x v="0"/>
    <x v="1"/>
    <x v="141"/>
    <x v="149"/>
  </r>
  <r>
    <m/>
    <x v="149"/>
    <x v="35"/>
    <x v="2"/>
    <x v="2"/>
    <x v="142"/>
    <x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9893F0-0843-455F-9644-47F2E3DB2D0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58:E63" firstHeaderRow="1" firstDataRow="2" firstDataCol="1"/>
  <pivotFields count="7">
    <pivotField showAll="0"/>
    <pivotField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axis="axisRow" showAll="0">
      <items count="4">
        <item x="1"/>
        <item x="0"/>
        <item x="2"/>
        <item t="default"/>
      </items>
    </pivotField>
    <pivotField axis="axisCol" showAll="0">
      <items count="4">
        <item x="1"/>
        <item x="0"/>
        <item x="2"/>
        <item t="default"/>
      </items>
    </pivotField>
    <pivotField showAll="0"/>
    <pivotField dataField="1" showAll="0"/>
  </pivotFields>
  <rowFields count="1">
    <field x="3"/>
  </rowFields>
  <rowItems count="4">
    <i>
      <x/>
    </i>
    <i>
      <x v="1"/>
    </i>
    <i>
      <x v="2"/>
    </i>
    <i t="grand">
      <x/>
    </i>
  </rowItems>
  <colFields count="1">
    <field x="4"/>
  </colFields>
  <colItems count="4">
    <i>
      <x/>
    </i>
    <i>
      <x v="1"/>
    </i>
    <i>
      <x v="2"/>
    </i>
    <i t="grand">
      <x/>
    </i>
  </colItems>
  <dataFields count="1">
    <dataField name="Sum of Revenue" fld="6" baseField="0" baseItem="0"/>
  </dataFields>
  <chartFormats count="33">
    <chartFormat chart="51" format="16" series="1">
      <pivotArea type="data" outline="0" fieldPosition="0">
        <references count="1">
          <reference field="4" count="1" selected="0">
            <x v="0"/>
          </reference>
        </references>
      </pivotArea>
    </chartFormat>
    <chartFormat chart="51" format="17" series="1">
      <pivotArea type="data" outline="0" fieldPosition="0">
        <references count="1">
          <reference field="4" count="1" selected="0">
            <x v="1"/>
          </reference>
        </references>
      </pivotArea>
    </chartFormat>
    <chartFormat chart="51" format="18" series="1">
      <pivotArea type="data" outline="0" fieldPosition="0">
        <references count="1">
          <reference field="4" count="1" selected="0">
            <x v="2"/>
          </reference>
        </references>
      </pivotArea>
    </chartFormat>
    <chartFormat chart="48" format="8" series="1">
      <pivotArea type="data" outline="0" fieldPosition="0">
        <references count="1">
          <reference field="4" count="1" selected="0">
            <x v="0"/>
          </reference>
        </references>
      </pivotArea>
    </chartFormat>
    <chartFormat chart="48" format="9" series="1">
      <pivotArea type="data" outline="0" fieldPosition="0">
        <references count="1">
          <reference field="4" count="1" selected="0">
            <x v="1"/>
          </reference>
        </references>
      </pivotArea>
    </chartFormat>
    <chartFormat chart="48" format="10" series="1">
      <pivotArea type="data" outline="0" fieldPosition="0">
        <references count="1">
          <reference field="4" count="1" selected="0">
            <x v="2"/>
          </reference>
        </references>
      </pivotArea>
    </chartFormat>
    <chartFormat chart="51" format="19" series="1">
      <pivotArea type="data" outline="0" fieldPosition="0">
        <references count="2">
          <reference field="4294967294" count="1" selected="0">
            <x v="0"/>
          </reference>
          <reference field="4" count="1" selected="0">
            <x v="0"/>
          </reference>
        </references>
      </pivotArea>
    </chartFormat>
    <chartFormat chart="51" format="20" series="1">
      <pivotArea type="data" outline="0" fieldPosition="0">
        <references count="2">
          <reference field="4294967294" count="1" selected="0">
            <x v="0"/>
          </reference>
          <reference field="4" count="1" selected="0">
            <x v="1"/>
          </reference>
        </references>
      </pivotArea>
    </chartFormat>
    <chartFormat chart="51" format="21" series="1">
      <pivotArea type="data" outline="0" fieldPosition="0">
        <references count="2">
          <reference field="4294967294" count="1" selected="0">
            <x v="0"/>
          </reference>
          <reference field="4" count="1" selected="0">
            <x v="2"/>
          </reference>
        </references>
      </pivotArea>
    </chartFormat>
    <chartFormat chart="48" format="11" series="1">
      <pivotArea type="data" outline="0" fieldPosition="0">
        <references count="2">
          <reference field="4294967294" count="1" selected="0">
            <x v="0"/>
          </reference>
          <reference field="4" count="1" selected="0">
            <x v="0"/>
          </reference>
        </references>
      </pivotArea>
    </chartFormat>
    <chartFormat chart="48" format="12" series="1">
      <pivotArea type="data" outline="0" fieldPosition="0">
        <references count="2">
          <reference field="4294967294" count="1" selected="0">
            <x v="0"/>
          </reference>
          <reference field="4" count="1" selected="0">
            <x v="1"/>
          </reference>
        </references>
      </pivotArea>
    </chartFormat>
    <chartFormat chart="48" format="13" series="1">
      <pivotArea type="data" outline="0" fieldPosition="0">
        <references count="2">
          <reference field="4294967294" count="1" selected="0">
            <x v="0"/>
          </reference>
          <reference field="4" count="1" selected="0">
            <x v="2"/>
          </reference>
        </references>
      </pivotArea>
    </chartFormat>
    <chartFormat chart="52" format="0" series="1">
      <pivotArea type="data" outline="0" fieldPosition="0">
        <references count="2">
          <reference field="4294967294" count="1" selected="0">
            <x v="0"/>
          </reference>
          <reference field="4" count="1" selected="0">
            <x v="0"/>
          </reference>
        </references>
      </pivotArea>
    </chartFormat>
    <chartFormat chart="52" format="1" series="1">
      <pivotArea type="data" outline="0" fieldPosition="0">
        <references count="2">
          <reference field="4294967294" count="1" selected="0">
            <x v="0"/>
          </reference>
          <reference field="4" count="1" selected="0">
            <x v="1"/>
          </reference>
        </references>
      </pivotArea>
    </chartFormat>
    <chartFormat chart="52" format="2" series="1">
      <pivotArea type="data" outline="0" fieldPosition="0">
        <references count="2">
          <reference field="4294967294" count="1" selected="0">
            <x v="0"/>
          </reference>
          <reference field="4" count="1" selected="0">
            <x v="2"/>
          </reference>
        </references>
      </pivotArea>
    </chartFormat>
    <chartFormat chart="55" format="22" series="1">
      <pivotArea type="data" outline="0" fieldPosition="0">
        <references count="2">
          <reference field="4294967294" count="1" selected="0">
            <x v="0"/>
          </reference>
          <reference field="4" count="1" selected="0">
            <x v="0"/>
          </reference>
        </references>
      </pivotArea>
    </chartFormat>
    <chartFormat chart="55" format="23">
      <pivotArea type="data" outline="0" fieldPosition="0">
        <references count="3">
          <reference field="4294967294" count="1" selected="0">
            <x v="0"/>
          </reference>
          <reference field="3" count="1" selected="0">
            <x v="0"/>
          </reference>
          <reference field="4" count="1" selected="0">
            <x v="0"/>
          </reference>
        </references>
      </pivotArea>
    </chartFormat>
    <chartFormat chart="55" format="24">
      <pivotArea type="data" outline="0" fieldPosition="0">
        <references count="3">
          <reference field="4294967294" count="1" selected="0">
            <x v="0"/>
          </reference>
          <reference field="3" count="1" selected="0">
            <x v="1"/>
          </reference>
          <reference field="4" count="1" selected="0">
            <x v="0"/>
          </reference>
        </references>
      </pivotArea>
    </chartFormat>
    <chartFormat chart="55" format="25">
      <pivotArea type="data" outline="0" fieldPosition="0">
        <references count="3">
          <reference field="4294967294" count="1" selected="0">
            <x v="0"/>
          </reference>
          <reference field="3" count="1" selected="0">
            <x v="2"/>
          </reference>
          <reference field="4" count="1" selected="0">
            <x v="0"/>
          </reference>
        </references>
      </pivotArea>
    </chartFormat>
    <chartFormat chart="55" format="26" series="1">
      <pivotArea type="data" outline="0" fieldPosition="0">
        <references count="2">
          <reference field="4294967294" count="1" selected="0">
            <x v="0"/>
          </reference>
          <reference field="4" count="1" selected="0">
            <x v="1"/>
          </reference>
        </references>
      </pivotArea>
    </chartFormat>
    <chartFormat chart="55" format="27">
      <pivotArea type="data" outline="0" fieldPosition="0">
        <references count="3">
          <reference field="4294967294" count="1" selected="0">
            <x v="0"/>
          </reference>
          <reference field="3" count="1" selected="0">
            <x v="0"/>
          </reference>
          <reference field="4" count="1" selected="0">
            <x v="1"/>
          </reference>
        </references>
      </pivotArea>
    </chartFormat>
    <chartFormat chart="55" format="28">
      <pivotArea type="data" outline="0" fieldPosition="0">
        <references count="3">
          <reference field="4294967294" count="1" selected="0">
            <x v="0"/>
          </reference>
          <reference field="3" count="1" selected="0">
            <x v="1"/>
          </reference>
          <reference field="4" count="1" selected="0">
            <x v="1"/>
          </reference>
        </references>
      </pivotArea>
    </chartFormat>
    <chartFormat chart="55" format="29">
      <pivotArea type="data" outline="0" fieldPosition="0">
        <references count="3">
          <reference field="4294967294" count="1" selected="0">
            <x v="0"/>
          </reference>
          <reference field="3" count="1" selected="0">
            <x v="2"/>
          </reference>
          <reference field="4" count="1" selected="0">
            <x v="1"/>
          </reference>
        </references>
      </pivotArea>
    </chartFormat>
    <chartFormat chart="55" format="30" series="1">
      <pivotArea type="data" outline="0" fieldPosition="0">
        <references count="2">
          <reference field="4294967294" count="1" selected="0">
            <x v="0"/>
          </reference>
          <reference field="4" count="1" selected="0">
            <x v="2"/>
          </reference>
        </references>
      </pivotArea>
    </chartFormat>
    <chartFormat chart="55" format="31">
      <pivotArea type="data" outline="0" fieldPosition="0">
        <references count="3">
          <reference field="4294967294" count="1" selected="0">
            <x v="0"/>
          </reference>
          <reference field="3" count="1" selected="0">
            <x v="0"/>
          </reference>
          <reference field="4" count="1" selected="0">
            <x v="2"/>
          </reference>
        </references>
      </pivotArea>
    </chartFormat>
    <chartFormat chart="55" format="32">
      <pivotArea type="data" outline="0" fieldPosition="0">
        <references count="3">
          <reference field="4294967294" count="1" selected="0">
            <x v="0"/>
          </reference>
          <reference field="3" count="1" selected="0">
            <x v="1"/>
          </reference>
          <reference field="4" count="1" selected="0">
            <x v="2"/>
          </reference>
        </references>
      </pivotArea>
    </chartFormat>
    <chartFormat chart="55" format="33">
      <pivotArea type="data" outline="0" fieldPosition="0">
        <references count="3">
          <reference field="4294967294" count="1" selected="0">
            <x v="0"/>
          </reference>
          <reference field="3" count="1" selected="0">
            <x v="2"/>
          </reference>
          <reference field="4" count="1" selected="0">
            <x v="2"/>
          </reference>
        </references>
      </pivotArea>
    </chartFormat>
    <chartFormat chart="56" format="9" series="1">
      <pivotArea type="data" outline="0" fieldPosition="0">
        <references count="2">
          <reference field="4294967294" count="1" selected="0">
            <x v="0"/>
          </reference>
          <reference field="4" count="1" selected="0">
            <x v="0"/>
          </reference>
        </references>
      </pivotArea>
    </chartFormat>
    <chartFormat chart="56" format="10" series="1">
      <pivotArea type="data" outline="0" fieldPosition="0">
        <references count="2">
          <reference field="4294967294" count="1" selected="0">
            <x v="0"/>
          </reference>
          <reference field="4" count="1" selected="0">
            <x v="1"/>
          </reference>
        </references>
      </pivotArea>
    </chartFormat>
    <chartFormat chart="56" format="11" series="1">
      <pivotArea type="data" outline="0" fieldPosition="0">
        <references count="2">
          <reference field="4294967294" count="1" selected="0">
            <x v="0"/>
          </reference>
          <reference field="4" count="1" selected="0">
            <x v="2"/>
          </reference>
        </references>
      </pivotArea>
    </chartFormat>
    <chartFormat chart="60" format="5" series="1">
      <pivotArea type="data" outline="0" fieldPosition="0">
        <references count="2">
          <reference field="4294967294" count="1" selected="0">
            <x v="0"/>
          </reference>
          <reference field="4" count="1" selected="0">
            <x v="0"/>
          </reference>
        </references>
      </pivotArea>
    </chartFormat>
    <chartFormat chart="60" format="6" series="1">
      <pivotArea type="data" outline="0" fieldPosition="0">
        <references count="2">
          <reference field="4294967294" count="1" selected="0">
            <x v="0"/>
          </reference>
          <reference field="4" count="1" selected="0">
            <x v="1"/>
          </reference>
        </references>
      </pivotArea>
    </chartFormat>
    <chartFormat chart="60" format="7"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C86B63-5C95-4E92-8493-DCB7FFA702C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1:E15" firstHeaderRow="1" firstDataRow="1" firstDataCol="1"/>
  <pivotFields count="7">
    <pivotField showAll="0"/>
    <pivotField dataField="1"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axis="axisRow" showAll="0">
      <items count="4">
        <item x="1"/>
        <item x="0"/>
        <item x="2"/>
        <item t="default"/>
      </items>
    </pivotField>
    <pivotField showAll="0"/>
    <pivotField showAll="0"/>
  </pivotFields>
  <rowFields count="1">
    <field x="4"/>
  </rowFields>
  <rowItems count="4">
    <i>
      <x/>
    </i>
    <i>
      <x v="1"/>
    </i>
    <i>
      <x v="2"/>
    </i>
    <i t="grand">
      <x/>
    </i>
  </rowItems>
  <colItems count="1">
    <i/>
  </colItems>
  <dataFields count="1">
    <dataField name="Count of City" fld="1" subtotal="count" baseField="0" baseItem="0"/>
  </dataFields>
  <chartFormats count="5">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61C44-C98B-4338-B8F5-324E408E3A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38" firstHeaderRow="1" firstDataRow="1" firstDataCol="1"/>
  <pivotFields count="7">
    <pivotField showAll="0"/>
    <pivotField dataField="1"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axis="axisRow"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showAll="0">
      <items count="4">
        <item x="1"/>
        <item x="0"/>
        <item x="2"/>
        <item t="default"/>
      </items>
    </pivotField>
    <pivotField showAll="0">
      <items count="144">
        <item x="127"/>
        <item x="122"/>
        <item x="100"/>
        <item x="98"/>
        <item x="137"/>
        <item x="77"/>
        <item x="109"/>
        <item x="36"/>
        <item x="49"/>
        <item x="46"/>
        <item x="115"/>
        <item x="136"/>
        <item x="39"/>
        <item x="51"/>
        <item x="25"/>
        <item x="141"/>
        <item x="61"/>
        <item x="63"/>
        <item x="28"/>
        <item x="32"/>
        <item x="20"/>
        <item x="113"/>
        <item x="10"/>
        <item x="112"/>
        <item x="87"/>
        <item x="90"/>
        <item x="74"/>
        <item x="26"/>
        <item x="7"/>
        <item x="0"/>
        <item x="130"/>
        <item x="41"/>
        <item x="121"/>
        <item x="53"/>
        <item x="139"/>
        <item x="11"/>
        <item x="118"/>
        <item x="8"/>
        <item x="89"/>
        <item x="91"/>
        <item x="14"/>
        <item x="95"/>
        <item x="86"/>
        <item x="1"/>
        <item x="128"/>
        <item x="16"/>
        <item x="83"/>
        <item x="108"/>
        <item x="40"/>
        <item x="3"/>
        <item x="19"/>
        <item x="2"/>
        <item x="123"/>
        <item x="71"/>
        <item x="81"/>
        <item x="44"/>
        <item x="59"/>
        <item x="15"/>
        <item x="93"/>
        <item x="31"/>
        <item x="102"/>
        <item x="116"/>
        <item x="94"/>
        <item x="73"/>
        <item x="68"/>
        <item x="4"/>
        <item x="54"/>
        <item x="58"/>
        <item x="119"/>
        <item x="38"/>
        <item x="18"/>
        <item x="12"/>
        <item x="96"/>
        <item x="35"/>
        <item x="133"/>
        <item x="117"/>
        <item x="24"/>
        <item x="106"/>
        <item x="76"/>
        <item x="47"/>
        <item x="70"/>
        <item x="135"/>
        <item x="105"/>
        <item x="62"/>
        <item x="101"/>
        <item x="114"/>
        <item x="9"/>
        <item x="92"/>
        <item x="140"/>
        <item x="124"/>
        <item x="66"/>
        <item x="103"/>
        <item x="97"/>
        <item x="104"/>
        <item x="126"/>
        <item x="88"/>
        <item x="21"/>
        <item x="99"/>
        <item x="5"/>
        <item x="111"/>
        <item x="48"/>
        <item x="30"/>
        <item x="64"/>
        <item x="17"/>
        <item x="107"/>
        <item x="6"/>
        <item x="129"/>
        <item x="80"/>
        <item x="34"/>
        <item x="52"/>
        <item x="29"/>
        <item x="42"/>
        <item x="75"/>
        <item x="69"/>
        <item x="57"/>
        <item x="65"/>
        <item x="131"/>
        <item x="79"/>
        <item x="45"/>
        <item x="56"/>
        <item x="50"/>
        <item x="85"/>
        <item x="82"/>
        <item x="134"/>
        <item x="78"/>
        <item x="22"/>
        <item x="110"/>
        <item x="72"/>
        <item x="33"/>
        <item x="55"/>
        <item x="43"/>
        <item x="13"/>
        <item x="37"/>
        <item x="120"/>
        <item x="125"/>
        <item x="132"/>
        <item x="27"/>
        <item x="138"/>
        <item x="23"/>
        <item x="67"/>
        <item x="60"/>
        <item x="84"/>
        <item x="142"/>
        <item t="default"/>
      </items>
    </pivotField>
    <pivotField showAll="0">
      <items count="152">
        <item x="53"/>
        <item x="96"/>
        <item x="42"/>
        <item x="47"/>
        <item x="58"/>
        <item x="15"/>
        <item x="10"/>
        <item x="52"/>
        <item x="111"/>
        <item x="124"/>
        <item x="92"/>
        <item x="68"/>
        <item x="133"/>
        <item x="14"/>
        <item x="82"/>
        <item x="70"/>
        <item x="125"/>
        <item x="69"/>
        <item x="19"/>
        <item x="57"/>
        <item x="135"/>
        <item x="62"/>
        <item x="64"/>
        <item x="78"/>
        <item x="7"/>
        <item x="137"/>
        <item x="85"/>
        <item x="87"/>
        <item x="115"/>
        <item x="12"/>
        <item x="35"/>
        <item x="23"/>
        <item x="36"/>
        <item x="99"/>
        <item x="98"/>
        <item x="123"/>
        <item x="88"/>
        <item x="131"/>
        <item x="83"/>
        <item x="129"/>
        <item x="32"/>
        <item x="54"/>
        <item x="106"/>
        <item x="11"/>
        <item x="148"/>
        <item x="30"/>
        <item x="105"/>
        <item x="29"/>
        <item x="59"/>
        <item x="72"/>
        <item x="65"/>
        <item x="100"/>
        <item x="145"/>
        <item x="33"/>
        <item x="120"/>
        <item x="130"/>
        <item x="104"/>
        <item x="20"/>
        <item x="3"/>
        <item x="56"/>
        <item x="28"/>
        <item x="97"/>
        <item x="149"/>
        <item x="138"/>
        <item x="117"/>
        <item x="73"/>
        <item x="90"/>
        <item x="75"/>
        <item x="61"/>
        <item x="40"/>
        <item x="101"/>
        <item x="79"/>
        <item x="49"/>
        <item x="95"/>
        <item x="60"/>
        <item x="18"/>
        <item x="147"/>
        <item x="46"/>
        <item x="103"/>
        <item x="114"/>
        <item x="51"/>
        <item x="113"/>
        <item x="26"/>
        <item x="67"/>
        <item x="77"/>
        <item x="102"/>
        <item x="89"/>
        <item x="1"/>
        <item x="55"/>
        <item x="110"/>
        <item x="122"/>
        <item x="136"/>
        <item x="91"/>
        <item x="16"/>
        <item x="45"/>
        <item x="142"/>
        <item x="0"/>
        <item x="84"/>
        <item x="94"/>
        <item x="141"/>
        <item x="43"/>
        <item x="121"/>
        <item x="144"/>
        <item x="38"/>
        <item x="2"/>
        <item x="76"/>
        <item x="24"/>
        <item x="48"/>
        <item x="50"/>
        <item x="108"/>
        <item x="93"/>
        <item x="109"/>
        <item x="107"/>
        <item x="119"/>
        <item x="126"/>
        <item x="71"/>
        <item x="22"/>
        <item x="39"/>
        <item x="143"/>
        <item x="5"/>
        <item x="118"/>
        <item x="13"/>
        <item x="81"/>
        <item x="127"/>
        <item x="140"/>
        <item x="66"/>
        <item x="25"/>
        <item x="86"/>
        <item x="116"/>
        <item x="112"/>
        <item x="21"/>
        <item x="27"/>
        <item x="132"/>
        <item x="80"/>
        <item x="41"/>
        <item x="74"/>
        <item x="134"/>
        <item x="128"/>
        <item x="34"/>
        <item x="8"/>
        <item x="44"/>
        <item x="4"/>
        <item x="6"/>
        <item x="139"/>
        <item x="17"/>
        <item x="146"/>
        <item x="37"/>
        <item x="9"/>
        <item x="31"/>
        <item x="63"/>
        <item x="150"/>
        <item t="default"/>
      </items>
    </pivotField>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City"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C5C99B-71B7-411B-BE9F-404B8DC1DDE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4:E8" firstHeaderRow="1" firstDataRow="1" firstDataCol="1"/>
  <pivotFields count="7">
    <pivotField showAll="0"/>
    <pivotField dataField="1"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axis="axisRow" showAll="0">
      <items count="4">
        <item x="1"/>
        <item x="0"/>
        <item x="2"/>
        <item t="default"/>
      </items>
    </pivotField>
    <pivotField showAll="0">
      <items count="4">
        <item x="1"/>
        <item x="0"/>
        <item x="2"/>
        <item t="default"/>
      </items>
    </pivotField>
    <pivotField showAll="0"/>
    <pivotField showAll="0"/>
  </pivotFields>
  <rowFields count="1">
    <field x="3"/>
  </rowFields>
  <rowItems count="4">
    <i>
      <x/>
    </i>
    <i>
      <x v="1"/>
    </i>
    <i>
      <x v="2"/>
    </i>
    <i t="grand">
      <x/>
    </i>
  </rowItems>
  <colItems count="1">
    <i/>
  </colItems>
  <dataFields count="1">
    <dataField name="Count of City" fld="1" subtotal="count" baseField="0" baseItem="0"/>
  </dataFields>
  <chartFormats count="5">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3"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9DD68E-EBCA-4CDB-A806-8D6C8A5A9A1C}"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54:K205" firstHeaderRow="1" firstDataRow="1" firstDataCol="1"/>
  <pivotFields count="7">
    <pivotField showAll="0"/>
    <pivotField axis="axisRow"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showAll="0">
      <items count="4">
        <item x="1"/>
        <item x="0"/>
        <item x="2"/>
        <item t="default"/>
      </items>
    </pivotField>
    <pivotField showAll="0"/>
    <pivotField dataField="1" showAll="0"/>
  </pivotFields>
  <rowFields count="1">
    <field x="1"/>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Revenue" fld="6"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EDC31-C58D-4E05-910A-46141345F9B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11:L48" firstHeaderRow="1" firstDataRow="1" firstDataCol="1"/>
  <pivotFields count="7">
    <pivotField showAll="0"/>
    <pivotField dataField="1" showAll="0"/>
    <pivotField axis="axisRow"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showAll="0">
      <items count="4">
        <item x="1"/>
        <item x="0"/>
        <item x="2"/>
        <item t="default"/>
      </items>
    </pivotField>
    <pivotField showAll="0"/>
    <pivotField showAll="0"/>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City" fld="1" subtotal="count" baseField="0" baseItem="0"/>
  </dataFields>
  <chartFormats count="2">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58311A-8CC1-49FF-A576-FE508229084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8:F55" firstHeaderRow="0" firstDataRow="1" firstDataCol="1"/>
  <pivotFields count="7">
    <pivotField showAll="0"/>
    <pivotField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axis="axisRow"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showAll="0">
      <items count="4">
        <item x="1"/>
        <item x="0"/>
        <item x="2"/>
        <item t="default"/>
      </items>
    </pivotField>
    <pivotField dataField="1" showAll="0">
      <items count="144">
        <item x="127"/>
        <item x="122"/>
        <item x="100"/>
        <item x="98"/>
        <item x="137"/>
        <item x="77"/>
        <item x="109"/>
        <item x="36"/>
        <item x="49"/>
        <item x="46"/>
        <item x="115"/>
        <item x="136"/>
        <item x="39"/>
        <item x="51"/>
        <item x="25"/>
        <item x="141"/>
        <item x="61"/>
        <item x="63"/>
        <item x="28"/>
        <item x="32"/>
        <item x="20"/>
        <item x="113"/>
        <item x="10"/>
        <item x="112"/>
        <item x="87"/>
        <item x="90"/>
        <item x="74"/>
        <item x="26"/>
        <item x="7"/>
        <item x="0"/>
        <item x="130"/>
        <item x="41"/>
        <item x="121"/>
        <item x="53"/>
        <item x="139"/>
        <item x="11"/>
        <item x="118"/>
        <item x="8"/>
        <item x="89"/>
        <item x="91"/>
        <item x="14"/>
        <item x="95"/>
        <item x="86"/>
        <item x="1"/>
        <item x="128"/>
        <item x="16"/>
        <item x="83"/>
        <item x="108"/>
        <item x="40"/>
        <item x="3"/>
        <item x="19"/>
        <item x="2"/>
        <item x="123"/>
        <item x="71"/>
        <item x="81"/>
        <item x="44"/>
        <item x="59"/>
        <item x="15"/>
        <item x="93"/>
        <item x="31"/>
        <item x="102"/>
        <item x="116"/>
        <item x="94"/>
        <item x="73"/>
        <item x="68"/>
        <item x="4"/>
        <item x="54"/>
        <item x="58"/>
        <item x="119"/>
        <item x="38"/>
        <item x="18"/>
        <item x="12"/>
        <item x="96"/>
        <item x="35"/>
        <item x="133"/>
        <item x="117"/>
        <item x="24"/>
        <item x="106"/>
        <item x="76"/>
        <item x="47"/>
        <item x="70"/>
        <item x="135"/>
        <item x="105"/>
        <item x="62"/>
        <item x="101"/>
        <item x="114"/>
        <item x="9"/>
        <item x="92"/>
        <item x="140"/>
        <item x="124"/>
        <item x="66"/>
        <item x="103"/>
        <item x="97"/>
        <item x="104"/>
        <item x="126"/>
        <item x="88"/>
        <item x="21"/>
        <item x="99"/>
        <item x="5"/>
        <item x="111"/>
        <item x="48"/>
        <item x="30"/>
        <item x="64"/>
        <item x="17"/>
        <item x="107"/>
        <item x="6"/>
        <item x="129"/>
        <item x="80"/>
        <item x="34"/>
        <item x="52"/>
        <item x="29"/>
        <item x="42"/>
        <item x="75"/>
        <item x="69"/>
        <item x="57"/>
        <item x="65"/>
        <item x="131"/>
        <item x="79"/>
        <item x="45"/>
        <item x="56"/>
        <item x="50"/>
        <item x="85"/>
        <item x="82"/>
        <item x="134"/>
        <item x="78"/>
        <item x="22"/>
        <item x="110"/>
        <item x="72"/>
        <item x="33"/>
        <item x="55"/>
        <item x="43"/>
        <item x="13"/>
        <item x="37"/>
        <item x="120"/>
        <item x="125"/>
        <item x="132"/>
        <item x="27"/>
        <item x="138"/>
        <item x="23"/>
        <item x="67"/>
        <item x="60"/>
        <item x="84"/>
        <item x="142"/>
        <item t="default"/>
      </items>
    </pivotField>
    <pivotField dataField="1" showAll="0">
      <items count="152">
        <item x="53"/>
        <item x="96"/>
        <item x="42"/>
        <item x="47"/>
        <item x="58"/>
        <item x="15"/>
        <item x="10"/>
        <item x="52"/>
        <item x="111"/>
        <item x="124"/>
        <item x="92"/>
        <item x="68"/>
        <item x="133"/>
        <item x="14"/>
        <item x="82"/>
        <item x="70"/>
        <item x="125"/>
        <item x="69"/>
        <item x="19"/>
        <item x="57"/>
        <item x="135"/>
        <item x="62"/>
        <item x="64"/>
        <item x="78"/>
        <item x="7"/>
        <item x="137"/>
        <item x="85"/>
        <item x="87"/>
        <item x="115"/>
        <item x="12"/>
        <item x="35"/>
        <item x="23"/>
        <item x="36"/>
        <item x="99"/>
        <item x="98"/>
        <item x="123"/>
        <item x="88"/>
        <item x="131"/>
        <item x="83"/>
        <item x="129"/>
        <item x="32"/>
        <item x="54"/>
        <item x="106"/>
        <item x="11"/>
        <item x="148"/>
        <item x="30"/>
        <item x="105"/>
        <item x="29"/>
        <item x="59"/>
        <item x="72"/>
        <item x="65"/>
        <item x="100"/>
        <item x="145"/>
        <item x="33"/>
        <item x="120"/>
        <item x="130"/>
        <item x="104"/>
        <item x="20"/>
        <item x="3"/>
        <item x="56"/>
        <item x="28"/>
        <item x="97"/>
        <item x="149"/>
        <item x="138"/>
        <item x="117"/>
        <item x="73"/>
        <item x="90"/>
        <item x="75"/>
        <item x="61"/>
        <item x="40"/>
        <item x="101"/>
        <item x="79"/>
        <item x="49"/>
        <item x="95"/>
        <item x="60"/>
        <item x="18"/>
        <item x="147"/>
        <item x="46"/>
        <item x="103"/>
        <item x="114"/>
        <item x="51"/>
        <item x="113"/>
        <item x="26"/>
        <item x="67"/>
        <item x="77"/>
        <item x="102"/>
        <item x="89"/>
        <item x="1"/>
        <item x="55"/>
        <item x="110"/>
        <item x="122"/>
        <item x="136"/>
        <item x="91"/>
        <item x="16"/>
        <item x="45"/>
        <item x="142"/>
        <item x="0"/>
        <item x="84"/>
        <item x="94"/>
        <item x="141"/>
        <item x="43"/>
        <item x="121"/>
        <item x="144"/>
        <item x="38"/>
        <item x="2"/>
        <item x="76"/>
        <item x="24"/>
        <item x="48"/>
        <item x="50"/>
        <item x="108"/>
        <item x="93"/>
        <item x="109"/>
        <item x="107"/>
        <item x="119"/>
        <item x="126"/>
        <item x="71"/>
        <item x="22"/>
        <item x="39"/>
        <item x="143"/>
        <item x="5"/>
        <item x="118"/>
        <item x="13"/>
        <item x="81"/>
        <item x="127"/>
        <item x="140"/>
        <item x="66"/>
        <item x="25"/>
        <item x="86"/>
        <item x="116"/>
        <item x="112"/>
        <item x="21"/>
        <item x="27"/>
        <item x="132"/>
        <item x="80"/>
        <item x="41"/>
        <item x="74"/>
        <item x="134"/>
        <item x="128"/>
        <item x="34"/>
        <item x="8"/>
        <item x="44"/>
        <item x="4"/>
        <item x="6"/>
        <item x="139"/>
        <item x="17"/>
        <item x="146"/>
        <item x="37"/>
        <item x="9"/>
        <item x="31"/>
        <item x="63"/>
        <item x="150"/>
        <item t="default"/>
      </items>
    </pivotField>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Marketing Spend" fld="5" baseField="0" baseItem="0"/>
    <dataField name="Sum of Revenue" fld="6" baseField="0" baseItem="0"/>
  </dataFields>
  <chartFormats count="18">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1" format="6">
      <pivotArea type="data" outline="0" fieldPosition="0">
        <references count="2">
          <reference field="4294967294" count="1" selected="0">
            <x v="1"/>
          </reference>
          <reference field="2" count="1" selected="0">
            <x v="3"/>
          </reference>
        </references>
      </pivotArea>
    </chartFormat>
    <chartFormat chart="21" format="7">
      <pivotArea type="data" outline="0" fieldPosition="0">
        <references count="2">
          <reference field="4294967294" count="1" selected="0">
            <x v="1"/>
          </reference>
          <reference field="2" count="1" selected="0">
            <x v="4"/>
          </reference>
        </references>
      </pivotArea>
    </chartFormat>
    <chartFormat chart="21" format="8">
      <pivotArea type="data" outline="0" fieldPosition="0">
        <references count="2">
          <reference field="4294967294" count="1" selected="0">
            <x v="1"/>
          </reference>
          <reference field="2" count="1" selected="0">
            <x v="0"/>
          </reference>
        </references>
      </pivotArea>
    </chartFormat>
    <chartFormat chart="21" format="9">
      <pivotArea type="data" outline="0" fieldPosition="0">
        <references count="2">
          <reference field="4294967294" count="1" selected="0">
            <x v="1"/>
          </reference>
          <reference field="2" count="1" selected="0">
            <x v="6"/>
          </reference>
        </references>
      </pivotArea>
    </chartFormat>
    <chartFormat chart="21" format="10">
      <pivotArea type="data" outline="0" fieldPosition="0">
        <references count="2">
          <reference field="4294967294" count="1" selected="0">
            <x v="1"/>
          </reference>
          <reference field="2" count="1" selected="0">
            <x v="8"/>
          </reference>
        </references>
      </pivotArea>
    </chartFormat>
    <chartFormat chart="21" format="11">
      <pivotArea type="data" outline="0" fieldPosition="0">
        <references count="2">
          <reference field="4294967294" count="1" selected="0">
            <x v="1"/>
          </reference>
          <reference field="2" count="1" selected="0">
            <x v="1"/>
          </reference>
        </references>
      </pivotArea>
    </chartFormat>
    <chartFormat chart="21" format="12">
      <pivotArea type="data" outline="0" fieldPosition="0">
        <references count="2">
          <reference field="4294967294" count="1" selected="0">
            <x v="1"/>
          </reference>
          <reference field="2" count="1" selected="0">
            <x v="2"/>
          </reference>
        </references>
      </pivotArea>
    </chartFormat>
    <chartFormat chart="21" format="13">
      <pivotArea type="data" outline="0" fieldPosition="0">
        <references count="2">
          <reference field="4294967294" count="1" selected="0">
            <x v="1"/>
          </reference>
          <reference field="2" count="1" selected="0">
            <x v="5"/>
          </reference>
        </references>
      </pivotArea>
    </chartFormat>
    <chartFormat chart="21" format="14">
      <pivotArea type="data" outline="0" fieldPosition="0">
        <references count="2">
          <reference field="4294967294" count="1" selected="0">
            <x v="1"/>
          </reference>
          <reference field="2" count="1" selected="0">
            <x v="7"/>
          </reference>
        </references>
      </pivotArea>
    </chartFormat>
    <chartFormat chart="21" format="15">
      <pivotArea type="data" outline="0" fieldPosition="0">
        <references count="2">
          <reference field="4294967294" count="1" selected="0">
            <x v="1"/>
          </reference>
          <reference field="2" count="1" selected="0">
            <x v="10"/>
          </reference>
        </references>
      </pivotArea>
    </chartFormat>
    <chartFormat chart="21" format="16">
      <pivotArea type="data" outline="0" fieldPosition="0">
        <references count="2">
          <reference field="4294967294" count="1" selected="0">
            <x v="1"/>
          </reference>
          <reference field="2" count="1" selected="0">
            <x v="9"/>
          </reference>
        </references>
      </pivotArea>
    </chartFormat>
    <chartFormat chart="21" format="17">
      <pivotArea type="data" outline="0" fieldPosition="0">
        <references count="2">
          <reference field="4294967294" count="1" selected="0">
            <x v="1"/>
          </reference>
          <reference field="2" count="1" selected="0">
            <x v="14"/>
          </reference>
        </references>
      </pivotArea>
    </chartFormat>
    <chartFormat chart="21" format="18">
      <pivotArea type="data" outline="0" fieldPosition="0">
        <references count="2">
          <reference field="4294967294" count="1" selected="0">
            <x v="1"/>
          </reference>
          <reference field="2" count="1" selected="0">
            <x v="11"/>
          </reference>
        </references>
      </pivotArea>
    </chartFormat>
    <chartFormat chart="21" format="19">
      <pivotArea type="data" outline="0" fieldPosition="0">
        <references count="2">
          <reference field="4294967294" count="1" selected="0">
            <x v="1"/>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7D5955-A163-44EA-BC64-9ADBEC3A466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0:I14" firstHeaderRow="1" firstDataRow="1" firstDataCol="1"/>
  <pivotFields count="7">
    <pivotField showAll="0"/>
    <pivotField showAll="0">
      <items count="151">
        <item x="50"/>
        <item x="86"/>
        <item x="7"/>
        <item x="91"/>
        <item x="93"/>
        <item x="117"/>
        <item x="99"/>
        <item x="6"/>
        <item x="30"/>
        <item x="122"/>
        <item x="19"/>
        <item x="145"/>
        <item x="23"/>
        <item x="83"/>
        <item x="39"/>
        <item x="43"/>
        <item x="125"/>
        <item x="69"/>
        <item x="33"/>
        <item x="139"/>
        <item x="98"/>
        <item x="147"/>
        <item x="60"/>
        <item x="126"/>
        <item x="20"/>
        <item x="101"/>
        <item x="79"/>
        <item x="123"/>
        <item x="59"/>
        <item x="67"/>
        <item x="95"/>
        <item x="3"/>
        <item x="131"/>
        <item x="29"/>
        <item x="64"/>
        <item x="92"/>
        <item x="26"/>
        <item x="24"/>
        <item x="53"/>
        <item x="107"/>
        <item x="17"/>
        <item x="81"/>
        <item x="51"/>
        <item x="94"/>
        <item x="80"/>
        <item x="143"/>
        <item x="109"/>
        <item x="31"/>
        <item x="84"/>
        <item x="132"/>
        <item x="85"/>
        <item x="56"/>
        <item x="87"/>
        <item x="14"/>
        <item x="118"/>
        <item x="34"/>
        <item x="36"/>
        <item x="13"/>
        <item x="141"/>
        <item x="18"/>
        <item x="103"/>
        <item x="112"/>
        <item x="137"/>
        <item x="68"/>
        <item x="12"/>
        <item x="42"/>
        <item x="63"/>
        <item x="70"/>
        <item x="52"/>
        <item x="114"/>
        <item x="90"/>
        <item x="1"/>
        <item x="38"/>
        <item x="121"/>
        <item x="21"/>
        <item x="22"/>
        <item x="127"/>
        <item x="73"/>
        <item x="47"/>
        <item x="97"/>
        <item x="77"/>
        <item x="41"/>
        <item x="82"/>
        <item x="136"/>
        <item x="66"/>
        <item x="49"/>
        <item x="71"/>
        <item x="104"/>
        <item x="4"/>
        <item x="37"/>
        <item x="72"/>
        <item x="45"/>
        <item x="144"/>
        <item x="35"/>
        <item x="0"/>
        <item x="128"/>
        <item x="25"/>
        <item x="138"/>
        <item x="78"/>
        <item x="142"/>
        <item x="113"/>
        <item x="10"/>
        <item x="105"/>
        <item x="62"/>
        <item x="9"/>
        <item x="146"/>
        <item x="46"/>
        <item x="27"/>
        <item x="48"/>
        <item x="44"/>
        <item x="134"/>
        <item x="124"/>
        <item x="65"/>
        <item x="119"/>
        <item x="11"/>
        <item x="133"/>
        <item x="129"/>
        <item x="116"/>
        <item x="61"/>
        <item x="108"/>
        <item x="106"/>
        <item x="2"/>
        <item x="110"/>
        <item x="120"/>
        <item x="100"/>
        <item x="40"/>
        <item x="89"/>
        <item x="16"/>
        <item x="15"/>
        <item x="140"/>
        <item x="55"/>
        <item x="148"/>
        <item x="75"/>
        <item x="32"/>
        <item x="74"/>
        <item x="58"/>
        <item x="102"/>
        <item x="88"/>
        <item x="28"/>
        <item x="135"/>
        <item x="57"/>
        <item x="54"/>
        <item x="130"/>
        <item x="111"/>
        <item x="76"/>
        <item x="96"/>
        <item x="115"/>
        <item x="8"/>
        <item x="5"/>
        <item x="149"/>
        <item t="default"/>
      </items>
    </pivotField>
    <pivotField showAll="0">
      <items count="37">
        <item x="5"/>
        <item x="0"/>
        <item x="23"/>
        <item x="6"/>
        <item x="15"/>
        <item x="21"/>
        <item x="11"/>
        <item x="26"/>
        <item x="27"/>
        <item x="29"/>
        <item x="22"/>
        <item x="3"/>
        <item x="31"/>
        <item x="7"/>
        <item x="16"/>
        <item x="32"/>
        <item x="9"/>
        <item x="28"/>
        <item x="20"/>
        <item x="13"/>
        <item x="8"/>
        <item x="4"/>
        <item x="25"/>
        <item x="19"/>
        <item x="12"/>
        <item x="10"/>
        <item x="34"/>
        <item x="17"/>
        <item x="30"/>
        <item x="24"/>
        <item x="1"/>
        <item x="14"/>
        <item x="18"/>
        <item x="2"/>
        <item x="33"/>
        <item x="35"/>
        <item t="default"/>
      </items>
    </pivotField>
    <pivotField showAll="0">
      <items count="4">
        <item x="1"/>
        <item x="0"/>
        <item x="2"/>
        <item t="default"/>
      </items>
    </pivotField>
    <pivotField axis="axisRow" showAll="0">
      <items count="4">
        <item x="1"/>
        <item x="0"/>
        <item x="2"/>
        <item t="default"/>
      </items>
    </pivotField>
    <pivotField showAll="0"/>
    <pivotField dataField="1" showAll="0"/>
  </pivotFields>
  <rowFields count="1">
    <field x="4"/>
  </rowFields>
  <rowItems count="4">
    <i>
      <x/>
    </i>
    <i>
      <x v="1"/>
    </i>
    <i>
      <x v="2"/>
    </i>
    <i t="grand">
      <x/>
    </i>
  </rowItems>
  <colItems count="1">
    <i/>
  </colItems>
  <dataFields count="1">
    <dataField name="Sum of Revenue" fld="6"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4" count="1" selected="0">
            <x v="0"/>
          </reference>
        </references>
      </pivotArea>
    </chartFormat>
    <chartFormat chart="6" format="15">
      <pivotArea type="data" outline="0" fieldPosition="0">
        <references count="2">
          <reference field="4294967294" count="1" selected="0">
            <x v="0"/>
          </reference>
          <reference field="4" count="1" selected="0">
            <x v="1"/>
          </reference>
        </references>
      </pivotArea>
    </chartFormat>
    <chartFormat chart="6" format="1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1CF434C-518D-49FA-92AA-305BB80B7D48}" sourceName="State">
  <pivotTables>
    <pivotTable tabId="4" name="PivotTable1"/>
    <pivotTable tabId="4" name="PivotTable14"/>
    <pivotTable tabId="4" name="PivotTable20"/>
    <pivotTable tabId="4" name="PivotTable12"/>
    <pivotTable tabId="4" name="PivotTable16"/>
    <pivotTable tabId="4" name="PivotTable13"/>
    <pivotTable tabId="4" name="PivotTable11"/>
  </pivotTables>
  <data>
    <tabular pivotCacheId="306578590">
      <items count="36">
        <i x="5" s="1"/>
        <i x="0" s="1"/>
        <i x="23" s="1"/>
        <i x="6" s="1"/>
        <i x="15" s="1"/>
        <i x="21" s="1"/>
        <i x="11" s="1"/>
        <i x="26" s="1"/>
        <i x="27" s="1"/>
        <i x="29" s="1"/>
        <i x="22" s="1"/>
        <i x="3" s="1"/>
        <i x="31" s="1"/>
        <i x="7" s="1"/>
        <i x="16" s="1"/>
        <i x="32" s="1"/>
        <i x="9" s="1"/>
        <i x="28" s="1"/>
        <i x="20" s="1"/>
        <i x="13" s="1"/>
        <i x="8" s="1"/>
        <i x="4" s="1"/>
        <i x="25" s="1"/>
        <i x="19" s="1"/>
        <i x="12" s="1"/>
        <i x="10" s="1"/>
        <i x="34" s="1"/>
        <i x="17" s="1"/>
        <i x="30" s="1"/>
        <i x="24" s="1"/>
        <i x="1" s="1"/>
        <i x="14" s="1"/>
        <i x="18" s="1"/>
        <i x="2" s="1"/>
        <i x="33" s="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08955158-5D34-4EC6-A9A7-51E9C3D9185B}" sourceName="Sales Region">
  <pivotTables>
    <pivotTable tabId="4" name="PivotTable1"/>
    <pivotTable tabId="4" name="PivotTable14"/>
    <pivotTable tabId="4" name="PivotTable20"/>
    <pivotTable tabId="4" name="PivotTable12"/>
    <pivotTable tabId="4" name="PivotTable16"/>
    <pivotTable tabId="4" name="PivotTable13"/>
    <pivotTable tabId="4" name="PivotTable11"/>
  </pivotTables>
  <data>
    <tabular pivotCacheId="306578590">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Expansion" xr10:uid="{7E0B54ED-E12E-490B-A2BC-1DABD60441BD}" sourceName="New Expansion">
  <pivotTables>
    <pivotTable tabId="4" name="PivotTable1"/>
    <pivotTable tabId="4" name="PivotTable14"/>
    <pivotTable tabId="4" name="PivotTable20"/>
    <pivotTable tabId="4" name="PivotTable12"/>
    <pivotTable tabId="4" name="PivotTable16"/>
    <pivotTable tabId="4" name="PivotTable13"/>
    <pivotTable tabId="4" name="PivotTable11"/>
  </pivotTables>
  <data>
    <tabular pivotCacheId="306578590">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7726D2-BBAF-4FBC-AB24-712B858F1D18}" sourceName="City">
  <pivotTables>
    <pivotTable tabId="4" name="PivotTable1"/>
    <pivotTable tabId="4" name="PivotTable14"/>
    <pivotTable tabId="4" name="PivotTable20"/>
    <pivotTable tabId="4" name="PivotTable12"/>
    <pivotTable tabId="4" name="PivotTable16"/>
    <pivotTable tabId="4" name="PivotTable13"/>
    <pivotTable tabId="4" name="PivotTable11"/>
  </pivotTables>
  <data>
    <tabular pivotCacheId="306578590">
      <items count="150">
        <i x="50" s="1"/>
        <i x="86" s="1"/>
        <i x="7" s="1"/>
        <i x="91" s="1"/>
        <i x="93" s="1"/>
        <i x="117" s="1"/>
        <i x="99" s="1"/>
        <i x="6" s="1"/>
        <i x="30" s="1"/>
        <i x="122" s="1"/>
        <i x="19" s="1"/>
        <i x="145" s="1"/>
        <i x="23" s="1"/>
        <i x="83" s="1"/>
        <i x="39" s="1"/>
        <i x="43" s="1"/>
        <i x="125" s="1"/>
        <i x="69" s="1"/>
        <i x="33" s="1"/>
        <i x="139" s="1"/>
        <i x="98" s="1"/>
        <i x="147" s="1"/>
        <i x="60" s="1"/>
        <i x="126" s="1"/>
        <i x="20" s="1"/>
        <i x="101" s="1"/>
        <i x="79" s="1"/>
        <i x="123" s="1"/>
        <i x="59" s="1"/>
        <i x="67" s="1"/>
        <i x="95" s="1"/>
        <i x="3" s="1"/>
        <i x="131" s="1"/>
        <i x="29" s="1"/>
        <i x="64" s="1"/>
        <i x="92" s="1"/>
        <i x="26" s="1"/>
        <i x="24" s="1"/>
        <i x="53" s="1"/>
        <i x="107" s="1"/>
        <i x="17" s="1"/>
        <i x="81" s="1"/>
        <i x="51" s="1"/>
        <i x="94" s="1"/>
        <i x="80" s="1"/>
        <i x="143" s="1"/>
        <i x="109" s="1"/>
        <i x="31" s="1"/>
        <i x="84" s="1"/>
        <i x="132" s="1"/>
        <i x="85" s="1"/>
        <i x="56" s="1"/>
        <i x="87" s="1"/>
        <i x="14" s="1"/>
        <i x="118" s="1"/>
        <i x="34" s="1"/>
        <i x="36" s="1"/>
        <i x="13" s="1"/>
        <i x="141" s="1"/>
        <i x="18" s="1"/>
        <i x="103" s="1"/>
        <i x="112" s="1"/>
        <i x="137" s="1"/>
        <i x="68" s="1"/>
        <i x="12" s="1"/>
        <i x="42" s="1"/>
        <i x="63" s="1"/>
        <i x="70" s="1"/>
        <i x="52" s="1"/>
        <i x="114" s="1"/>
        <i x="90" s="1"/>
        <i x="1" s="1"/>
        <i x="38" s="1"/>
        <i x="121" s="1"/>
        <i x="21" s="1"/>
        <i x="22" s="1"/>
        <i x="127" s="1"/>
        <i x="73" s="1"/>
        <i x="47" s="1"/>
        <i x="97" s="1"/>
        <i x="77" s="1"/>
        <i x="41" s="1"/>
        <i x="82" s="1"/>
        <i x="136" s="1"/>
        <i x="66" s="1"/>
        <i x="49" s="1"/>
        <i x="71" s="1"/>
        <i x="104" s="1"/>
        <i x="4" s="1"/>
        <i x="37" s="1"/>
        <i x="72" s="1"/>
        <i x="45" s="1"/>
        <i x="144" s="1"/>
        <i x="35" s="1"/>
        <i x="0" s="1"/>
        <i x="128" s="1"/>
        <i x="25" s="1"/>
        <i x="138" s="1"/>
        <i x="78" s="1"/>
        <i x="142" s="1"/>
        <i x="113" s="1"/>
        <i x="10" s="1"/>
        <i x="105" s="1"/>
        <i x="62" s="1"/>
        <i x="9" s="1"/>
        <i x="146" s="1"/>
        <i x="46" s="1"/>
        <i x="27" s="1"/>
        <i x="48" s="1"/>
        <i x="44" s="1"/>
        <i x="134" s="1"/>
        <i x="124" s="1"/>
        <i x="65" s="1"/>
        <i x="119" s="1"/>
        <i x="11" s="1"/>
        <i x="133" s="1"/>
        <i x="129" s="1"/>
        <i x="116" s="1"/>
        <i x="61" s="1"/>
        <i x="108" s="1"/>
        <i x="106" s="1"/>
        <i x="2" s="1"/>
        <i x="110" s="1"/>
        <i x="120" s="1"/>
        <i x="100" s="1"/>
        <i x="40" s="1"/>
        <i x="89" s="1"/>
        <i x="16" s="1"/>
        <i x="15" s="1"/>
        <i x="140" s="1"/>
        <i x="55" s="1"/>
        <i x="148" s="1"/>
        <i x="75" s="1"/>
        <i x="32" s="1"/>
        <i x="74" s="1"/>
        <i x="58" s="1"/>
        <i x="102" s="1"/>
        <i x="88" s="1"/>
        <i x="28" s="1"/>
        <i x="135" s="1"/>
        <i x="57" s="1"/>
        <i x="54" s="1"/>
        <i x="130" s="1"/>
        <i x="111" s="1"/>
        <i x="76" s="1"/>
        <i x="96" s="1"/>
        <i x="115" s="1"/>
        <i x="8" s="1"/>
        <i x="5" s="1"/>
        <i x="14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6CFD10C-C980-4C08-8E82-A983A8F9D9F8}" cache="Slicer_State" caption="State" columnCount="2" rowHeight="241300"/>
  <slicer name="Sales Region" xr10:uid="{21DC6F9A-0A82-4B73-B6A3-70859018BFD6}" cache="Slicer_Sales_Region" caption="Sales Region" columnCount="2" rowHeight="241300"/>
  <slicer name="New Expansion" xr10:uid="{BF58F5F4-10CD-4730-A0A8-AE2D54FBB739}" cache="Slicer_New_Expansion" caption="New Expansion" columnCount="2" rowHeight="241300"/>
  <slicer name="City" xr10:uid="{31FED2C0-6371-4DE0-9F9B-CF6B212A2907}" cache="Slicer_City" caption="City" startItem="32"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1"/>
  <sheetViews>
    <sheetView showFormulas="1" topLeftCell="A5" workbookViewId="0">
      <selection activeCell="I4" sqref="I4"/>
    </sheetView>
  </sheetViews>
  <sheetFormatPr defaultRowHeight="14.25" x14ac:dyDescent="0.2"/>
  <cols>
    <col min="1" max="1" width="6.375" customWidth="1"/>
    <col min="2" max="2" width="9.375" bestFit="1" customWidth="1"/>
    <col min="3" max="3" width="7.625" bestFit="1" customWidth="1"/>
    <col min="4" max="4" width="8.5" customWidth="1"/>
    <col min="5" max="5" width="9.5" style="4" bestFit="1" customWidth="1"/>
    <col min="6" max="6" width="11.5" style="7" customWidth="1"/>
    <col min="7" max="7" width="5.625" style="7" bestFit="1" customWidth="1"/>
    <col min="8" max="8" width="14.5" bestFit="1" customWidth="1"/>
  </cols>
  <sheetData>
    <row r="1" spans="1:8" ht="33" customHeight="1" x14ac:dyDescent="0.2">
      <c r="A1" s="1" t="s">
        <v>190</v>
      </c>
      <c r="B1" s="1" t="s">
        <v>2</v>
      </c>
      <c r="C1" s="1" t="s">
        <v>6</v>
      </c>
      <c r="D1" s="1" t="s">
        <v>191</v>
      </c>
      <c r="E1" s="1" t="s">
        <v>187</v>
      </c>
      <c r="F1" s="5" t="s">
        <v>1</v>
      </c>
      <c r="G1" s="5" t="s">
        <v>0</v>
      </c>
    </row>
    <row r="2" spans="1:8" x14ac:dyDescent="0.2">
      <c r="A2" s="2">
        <v>1</v>
      </c>
      <c r="B2" s="2" t="s">
        <v>79</v>
      </c>
      <c r="C2" s="2" t="s">
        <v>10</v>
      </c>
      <c r="D2" s="2" t="s">
        <v>193</v>
      </c>
      <c r="E2" s="3" t="s">
        <v>189</v>
      </c>
      <c r="F2" s="6">
        <v>2601</v>
      </c>
      <c r="G2" s="6">
        <v>48610</v>
      </c>
    </row>
    <row r="3" spans="1:8" x14ac:dyDescent="0.2">
      <c r="A3" s="2">
        <v>2</v>
      </c>
      <c r="B3" s="2" t="s">
        <v>165</v>
      </c>
      <c r="C3" s="2" t="s">
        <v>9</v>
      </c>
      <c r="D3" s="2" t="s">
        <v>193</v>
      </c>
      <c r="E3" s="3" t="s">
        <v>189</v>
      </c>
      <c r="F3" s="6">
        <v>2727</v>
      </c>
      <c r="G3" s="6">
        <v>45689</v>
      </c>
    </row>
    <row r="4" spans="1:8" x14ac:dyDescent="0.2">
      <c r="A4" s="2">
        <v>3</v>
      </c>
      <c r="B4" s="2" t="s">
        <v>35</v>
      </c>
      <c r="C4" s="2" t="s">
        <v>5</v>
      </c>
      <c r="D4" s="2" t="s">
        <v>193</v>
      </c>
      <c r="E4" s="3" t="s">
        <v>189</v>
      </c>
      <c r="F4" s="6">
        <v>2768</v>
      </c>
      <c r="G4" s="6">
        <v>49554</v>
      </c>
    </row>
    <row r="5" spans="1:8" x14ac:dyDescent="0.2">
      <c r="A5" s="2">
        <v>4</v>
      </c>
      <c r="B5" s="2" t="s">
        <v>169</v>
      </c>
      <c r="C5" s="2" t="s">
        <v>9</v>
      </c>
      <c r="D5" s="2" t="s">
        <v>193</v>
      </c>
      <c r="E5" s="3" t="s">
        <v>189</v>
      </c>
      <c r="F5" s="6">
        <v>2759</v>
      </c>
      <c r="G5" s="6">
        <v>38284</v>
      </c>
    </row>
    <row r="6" spans="1:8" x14ac:dyDescent="0.2">
      <c r="A6" s="2">
        <v>5</v>
      </c>
      <c r="B6" s="2" t="s">
        <v>61</v>
      </c>
      <c r="C6" s="2" t="s">
        <v>26</v>
      </c>
      <c r="D6" s="2" t="s">
        <v>193</v>
      </c>
      <c r="E6" s="3" t="s">
        <v>189</v>
      </c>
      <c r="F6" s="6">
        <v>2869</v>
      </c>
      <c r="G6" s="6">
        <v>59887</v>
      </c>
    </row>
    <row r="7" spans="1:8" x14ac:dyDescent="0.2">
      <c r="A7" s="2">
        <v>6</v>
      </c>
      <c r="B7" s="2" t="s">
        <v>46</v>
      </c>
      <c r="C7" s="2" t="s">
        <v>3</v>
      </c>
      <c r="D7" s="2" t="s">
        <v>192</v>
      </c>
      <c r="E7" s="3" t="s">
        <v>189</v>
      </c>
      <c r="F7" s="6">
        <v>3080</v>
      </c>
      <c r="G7" s="6">
        <v>53827</v>
      </c>
    </row>
    <row r="8" spans="1:8" x14ac:dyDescent="0.2">
      <c r="A8" s="2">
        <v>7</v>
      </c>
      <c r="B8" s="2" t="s">
        <v>36</v>
      </c>
      <c r="C8" s="2" t="s">
        <v>28</v>
      </c>
      <c r="D8" s="2" t="s">
        <v>192</v>
      </c>
      <c r="E8" s="3" t="s">
        <v>189</v>
      </c>
      <c r="F8" s="6">
        <v>3110</v>
      </c>
      <c r="G8" s="6">
        <v>60338</v>
      </c>
      <c r="H8" s="7"/>
    </row>
    <row r="9" spans="1:8" x14ac:dyDescent="0.2">
      <c r="A9" s="2">
        <v>8</v>
      </c>
      <c r="B9" s="2" t="s">
        <v>93</v>
      </c>
      <c r="C9" s="2" t="s">
        <v>7</v>
      </c>
      <c r="D9" s="2" t="s">
        <v>193</v>
      </c>
      <c r="E9" s="3" t="s">
        <v>189</v>
      </c>
      <c r="F9" s="6">
        <v>2593</v>
      </c>
      <c r="G9" s="6">
        <v>19569</v>
      </c>
    </row>
    <row r="10" spans="1:8" x14ac:dyDescent="0.2">
      <c r="A10" s="2">
        <v>9</v>
      </c>
      <c r="B10" s="2" t="s">
        <v>63</v>
      </c>
      <c r="C10" s="2" t="s">
        <v>17</v>
      </c>
      <c r="D10" s="2" t="s">
        <v>192</v>
      </c>
      <c r="E10" s="3" t="s">
        <v>189</v>
      </c>
      <c r="F10" s="6">
        <v>2675</v>
      </c>
      <c r="G10" s="6">
        <v>59840</v>
      </c>
    </row>
    <row r="11" spans="1:8" x14ac:dyDescent="0.2">
      <c r="A11" s="2">
        <v>10</v>
      </c>
      <c r="B11" s="2" t="s">
        <v>39</v>
      </c>
      <c r="C11" s="2" t="s">
        <v>3</v>
      </c>
      <c r="D11" s="2" t="s">
        <v>192</v>
      </c>
      <c r="E11" s="3" t="s">
        <v>189</v>
      </c>
      <c r="F11" s="6">
        <v>2984</v>
      </c>
      <c r="G11" s="6">
        <v>64906</v>
      </c>
    </row>
    <row r="12" spans="1:8" x14ac:dyDescent="0.2">
      <c r="A12" s="2">
        <v>11</v>
      </c>
      <c r="B12" s="2" t="s">
        <v>130</v>
      </c>
      <c r="C12" s="2" t="s">
        <v>7</v>
      </c>
      <c r="D12" s="2" t="s">
        <v>193</v>
      </c>
      <c r="E12" s="3" t="s">
        <v>189</v>
      </c>
      <c r="F12" s="6">
        <v>2541</v>
      </c>
      <c r="G12" s="6">
        <v>16860</v>
      </c>
    </row>
    <row r="13" spans="1:8" x14ac:dyDescent="0.2">
      <c r="A13" s="2">
        <v>12</v>
      </c>
      <c r="B13" s="2" t="s">
        <v>122</v>
      </c>
      <c r="C13" s="2" t="s">
        <v>7</v>
      </c>
      <c r="D13" s="2" t="s">
        <v>193</v>
      </c>
      <c r="E13" s="3" t="s">
        <v>189</v>
      </c>
      <c r="F13" s="6">
        <v>2651</v>
      </c>
      <c r="G13" s="6">
        <v>21988</v>
      </c>
    </row>
    <row r="14" spans="1:8" x14ac:dyDescent="0.2">
      <c r="A14" s="2">
        <v>13</v>
      </c>
      <c r="B14" s="2" t="s">
        <v>135</v>
      </c>
      <c r="C14" s="2" t="s">
        <v>22</v>
      </c>
      <c r="D14" s="2" t="s">
        <v>193</v>
      </c>
      <c r="E14" s="3" t="s">
        <v>189</v>
      </c>
      <c r="F14" s="6">
        <v>2895</v>
      </c>
      <c r="G14" s="6">
        <v>19888</v>
      </c>
    </row>
    <row r="15" spans="1:8" x14ac:dyDescent="0.2">
      <c r="A15" s="2">
        <v>14</v>
      </c>
      <c r="B15" s="2" t="s">
        <v>81</v>
      </c>
      <c r="C15" s="2" t="s">
        <v>34</v>
      </c>
      <c r="D15" s="2" t="s">
        <v>192</v>
      </c>
      <c r="E15" s="3" t="s">
        <v>189</v>
      </c>
      <c r="F15" s="6">
        <v>3466</v>
      </c>
      <c r="G15" s="6">
        <v>54701</v>
      </c>
    </row>
    <row r="16" spans="1:8" x14ac:dyDescent="0.2">
      <c r="A16" s="2">
        <v>15</v>
      </c>
      <c r="B16" s="2" t="s">
        <v>133</v>
      </c>
      <c r="C16" s="2" t="s">
        <v>19</v>
      </c>
      <c r="D16" s="2" t="s">
        <v>193</v>
      </c>
      <c r="E16" s="3" t="s">
        <v>189</v>
      </c>
      <c r="F16" s="6">
        <v>2686</v>
      </c>
      <c r="G16" s="6">
        <v>18471</v>
      </c>
    </row>
    <row r="17" spans="1:7" x14ac:dyDescent="0.2">
      <c r="A17" s="2">
        <v>16</v>
      </c>
      <c r="B17" s="2" t="s">
        <v>87</v>
      </c>
      <c r="C17" s="2" t="s">
        <v>7</v>
      </c>
      <c r="D17" s="2" t="s">
        <v>193</v>
      </c>
      <c r="E17" s="3" t="s">
        <v>189</v>
      </c>
      <c r="F17" s="6">
        <v>2795</v>
      </c>
      <c r="G17" s="6">
        <v>16690</v>
      </c>
    </row>
    <row r="18" spans="1:7" x14ac:dyDescent="0.2">
      <c r="A18" s="2">
        <v>17</v>
      </c>
      <c r="B18" s="2" t="s">
        <v>59</v>
      </c>
      <c r="C18" s="2" t="s">
        <v>11</v>
      </c>
      <c r="D18" s="2" t="s">
        <v>192</v>
      </c>
      <c r="E18" s="3" t="s">
        <v>189</v>
      </c>
      <c r="F18" s="6">
        <v>2737</v>
      </c>
      <c r="G18" s="6">
        <v>47729</v>
      </c>
    </row>
    <row r="19" spans="1:7" x14ac:dyDescent="0.2">
      <c r="A19" s="2">
        <v>18</v>
      </c>
      <c r="B19" s="2" t="s">
        <v>41</v>
      </c>
      <c r="C19" s="2" t="s">
        <v>7</v>
      </c>
      <c r="D19" s="2" t="s">
        <v>193</v>
      </c>
      <c r="E19" s="3" t="s">
        <v>189</v>
      </c>
      <c r="F19" s="6">
        <v>3085</v>
      </c>
      <c r="G19" s="6">
        <v>63027</v>
      </c>
    </row>
    <row r="20" spans="1:7" x14ac:dyDescent="0.2">
      <c r="A20" s="2">
        <v>19</v>
      </c>
      <c r="B20" s="2" t="s">
        <v>183</v>
      </c>
      <c r="C20" s="2" t="s">
        <v>5</v>
      </c>
      <c r="D20" s="2" t="s">
        <v>193</v>
      </c>
      <c r="E20" s="3" t="s">
        <v>189</v>
      </c>
      <c r="F20" s="6">
        <v>2894</v>
      </c>
      <c r="G20" s="6">
        <v>43183</v>
      </c>
    </row>
    <row r="21" spans="1:7" x14ac:dyDescent="0.2">
      <c r="A21" s="2">
        <v>20</v>
      </c>
      <c r="B21" s="2" t="s">
        <v>117</v>
      </c>
      <c r="C21" s="2" t="s">
        <v>20</v>
      </c>
      <c r="D21" s="2" t="s">
        <v>193</v>
      </c>
      <c r="E21" s="3" t="s">
        <v>189</v>
      </c>
      <c r="F21" s="6">
        <v>2765</v>
      </c>
      <c r="G21" s="6">
        <v>19120</v>
      </c>
    </row>
    <row r="22" spans="1:7" x14ac:dyDescent="0.2">
      <c r="A22" s="2">
        <v>21</v>
      </c>
      <c r="B22" s="2" t="s">
        <v>179</v>
      </c>
      <c r="C22" s="2" t="s">
        <v>7</v>
      </c>
      <c r="D22" s="2" t="s">
        <v>193</v>
      </c>
      <c r="E22" s="3" t="s">
        <v>189</v>
      </c>
      <c r="F22" s="6">
        <v>2521</v>
      </c>
      <c r="G22" s="6">
        <v>38178</v>
      </c>
    </row>
    <row r="23" spans="1:7" x14ac:dyDescent="0.2">
      <c r="A23" s="2">
        <v>22</v>
      </c>
      <c r="B23" s="2" t="s">
        <v>37</v>
      </c>
      <c r="C23" s="2" t="s">
        <v>7</v>
      </c>
      <c r="D23" s="2" t="s">
        <v>193</v>
      </c>
      <c r="E23" s="3" t="s">
        <v>189</v>
      </c>
      <c r="F23" s="6">
        <v>3077</v>
      </c>
      <c r="G23" s="6">
        <v>56836</v>
      </c>
    </row>
    <row r="24" spans="1:7" x14ac:dyDescent="0.2">
      <c r="A24" s="2">
        <v>23</v>
      </c>
      <c r="B24" s="2" t="s">
        <v>49</v>
      </c>
      <c r="C24" s="2" t="s">
        <v>28</v>
      </c>
      <c r="D24" s="2" t="s">
        <v>192</v>
      </c>
      <c r="E24" s="3" t="s">
        <v>189</v>
      </c>
      <c r="F24" s="6">
        <v>3287</v>
      </c>
      <c r="G24" s="6">
        <v>52114</v>
      </c>
    </row>
    <row r="25" spans="1:7" x14ac:dyDescent="0.2">
      <c r="A25" s="2">
        <v>24</v>
      </c>
      <c r="B25" s="2" t="s">
        <v>120</v>
      </c>
      <c r="C25" s="2" t="s">
        <v>7</v>
      </c>
      <c r="D25" s="2" t="s">
        <v>193</v>
      </c>
      <c r="E25" s="3" t="s">
        <v>189</v>
      </c>
      <c r="F25" s="6">
        <v>3679</v>
      </c>
      <c r="G25" s="6">
        <v>20123</v>
      </c>
    </row>
    <row r="26" spans="1:7" x14ac:dyDescent="0.2">
      <c r="A26" s="2">
        <v>25</v>
      </c>
      <c r="B26" s="2" t="s">
        <v>82</v>
      </c>
      <c r="C26" s="2" t="s">
        <v>7</v>
      </c>
      <c r="D26" s="2" t="s">
        <v>193</v>
      </c>
      <c r="E26" s="3" t="s">
        <v>189</v>
      </c>
      <c r="F26" s="6">
        <v>2918</v>
      </c>
      <c r="G26" s="6">
        <v>49856</v>
      </c>
    </row>
    <row r="27" spans="1:7" x14ac:dyDescent="0.2">
      <c r="A27" s="2">
        <v>26</v>
      </c>
      <c r="B27" s="2" t="s">
        <v>67</v>
      </c>
      <c r="C27" s="2" t="s">
        <v>11</v>
      </c>
      <c r="D27" s="2" t="s">
        <v>192</v>
      </c>
      <c r="E27" s="3" t="s">
        <v>189</v>
      </c>
      <c r="F27" s="6">
        <v>2420</v>
      </c>
      <c r="G27" s="6">
        <v>55790</v>
      </c>
    </row>
    <row r="28" spans="1:7" x14ac:dyDescent="0.2">
      <c r="A28" s="2">
        <v>27</v>
      </c>
      <c r="B28" s="2" t="s">
        <v>177</v>
      </c>
      <c r="C28" s="2" t="s">
        <v>85</v>
      </c>
      <c r="D28" s="2" t="s">
        <v>192</v>
      </c>
      <c r="E28" s="3" t="s">
        <v>189</v>
      </c>
      <c r="F28" s="6">
        <v>2557</v>
      </c>
      <c r="G28" s="6">
        <v>45017</v>
      </c>
    </row>
    <row r="29" spans="1:7" x14ac:dyDescent="0.2">
      <c r="A29" s="2">
        <v>28</v>
      </c>
      <c r="B29" s="2" t="s">
        <v>57</v>
      </c>
      <c r="C29" s="2" t="s">
        <v>31</v>
      </c>
      <c r="D29" s="2" t="s">
        <v>193</v>
      </c>
      <c r="E29" s="3" t="s">
        <v>189</v>
      </c>
      <c r="F29" s="6">
        <v>3620</v>
      </c>
      <c r="G29" s="6">
        <v>56921</v>
      </c>
    </row>
    <row r="30" spans="1:7" x14ac:dyDescent="0.2">
      <c r="A30" s="2">
        <v>29</v>
      </c>
      <c r="B30" s="2" t="s">
        <v>167</v>
      </c>
      <c r="C30" s="2" t="s">
        <v>9</v>
      </c>
      <c r="D30" s="2" t="s">
        <v>193</v>
      </c>
      <c r="E30" s="3" t="s">
        <v>189</v>
      </c>
      <c r="F30" s="6">
        <v>2483</v>
      </c>
      <c r="G30" s="6">
        <v>39744</v>
      </c>
    </row>
    <row r="31" spans="1:7" x14ac:dyDescent="0.2">
      <c r="A31" s="2">
        <v>30</v>
      </c>
      <c r="B31" s="2" t="s">
        <v>131</v>
      </c>
      <c r="C31" s="2" t="s">
        <v>85</v>
      </c>
      <c r="D31" s="2" t="s">
        <v>192</v>
      </c>
      <c r="E31" s="3" t="s">
        <v>189</v>
      </c>
      <c r="F31" s="6">
        <v>3131</v>
      </c>
      <c r="G31" s="6">
        <v>22972</v>
      </c>
    </row>
    <row r="32" spans="1:7" x14ac:dyDescent="0.2">
      <c r="A32" s="2">
        <v>31</v>
      </c>
      <c r="B32" s="2" t="s">
        <v>114</v>
      </c>
      <c r="C32" s="2" t="s">
        <v>15</v>
      </c>
      <c r="D32" s="2" t="s">
        <v>193</v>
      </c>
      <c r="E32" s="3" t="s">
        <v>189</v>
      </c>
      <c r="F32" s="6">
        <v>3083</v>
      </c>
      <c r="G32" s="6">
        <v>22680</v>
      </c>
    </row>
    <row r="33" spans="1:7" x14ac:dyDescent="0.2">
      <c r="A33" s="2">
        <v>32</v>
      </c>
      <c r="B33" s="2" t="s">
        <v>55</v>
      </c>
      <c r="C33" s="2" t="s">
        <v>16</v>
      </c>
      <c r="D33" s="2" t="s">
        <v>192</v>
      </c>
      <c r="E33" s="3" t="s">
        <v>189</v>
      </c>
      <c r="F33" s="6">
        <v>2808</v>
      </c>
      <c r="G33" s="6">
        <v>65475</v>
      </c>
    </row>
    <row r="34" spans="1:7" x14ac:dyDescent="0.2">
      <c r="A34" s="2">
        <v>33</v>
      </c>
      <c r="B34" s="2" t="s">
        <v>127</v>
      </c>
      <c r="C34" s="2" t="s">
        <v>9</v>
      </c>
      <c r="D34" s="2" t="s">
        <v>193</v>
      </c>
      <c r="E34" s="3" t="s">
        <v>189</v>
      </c>
      <c r="F34" s="6">
        <v>2984</v>
      </c>
      <c r="G34" s="6">
        <v>21718</v>
      </c>
    </row>
    <row r="35" spans="1:7" x14ac:dyDescent="0.2">
      <c r="A35" s="2">
        <v>34</v>
      </c>
      <c r="B35" s="2" t="s">
        <v>166</v>
      </c>
      <c r="C35" s="2" t="s">
        <v>109</v>
      </c>
      <c r="D35" s="2" t="s">
        <v>192</v>
      </c>
      <c r="E35" s="3" t="s">
        <v>189</v>
      </c>
      <c r="F35" s="6">
        <v>2484</v>
      </c>
      <c r="G35" s="6">
        <v>34829</v>
      </c>
    </row>
    <row r="36" spans="1:7" x14ac:dyDescent="0.2">
      <c r="A36" s="2">
        <v>35</v>
      </c>
      <c r="B36" s="2" t="s">
        <v>58</v>
      </c>
      <c r="C36" s="2" t="s">
        <v>28</v>
      </c>
      <c r="D36" s="2" t="s">
        <v>192</v>
      </c>
      <c r="E36" s="3" t="s">
        <v>189</v>
      </c>
      <c r="F36" s="6">
        <v>3335</v>
      </c>
      <c r="G36" s="6">
        <v>59283</v>
      </c>
    </row>
    <row r="37" spans="1:7" x14ac:dyDescent="0.2">
      <c r="A37" s="2">
        <v>36</v>
      </c>
      <c r="B37" s="2" t="s">
        <v>104</v>
      </c>
      <c r="C37" s="2" t="s">
        <v>9</v>
      </c>
      <c r="D37" s="2" t="s">
        <v>193</v>
      </c>
      <c r="E37" s="3" t="s">
        <v>189</v>
      </c>
      <c r="F37" s="6">
        <v>3127</v>
      </c>
      <c r="G37" s="6">
        <v>20057</v>
      </c>
    </row>
    <row r="38" spans="1:7" x14ac:dyDescent="0.2">
      <c r="A38" s="2">
        <v>37</v>
      </c>
      <c r="B38" s="2" t="s">
        <v>89</v>
      </c>
      <c r="C38" s="2" t="s">
        <v>7</v>
      </c>
      <c r="D38" s="2" t="s">
        <v>193</v>
      </c>
      <c r="E38" s="3" t="s">
        <v>189</v>
      </c>
      <c r="F38" s="6">
        <v>2904</v>
      </c>
      <c r="G38" s="6">
        <v>20455</v>
      </c>
    </row>
    <row r="39" spans="1:7" x14ac:dyDescent="0.2">
      <c r="A39" s="2">
        <v>38</v>
      </c>
      <c r="B39" s="2" t="s">
        <v>42</v>
      </c>
      <c r="C39" s="2" t="s">
        <v>7</v>
      </c>
      <c r="D39" s="2" t="s">
        <v>193</v>
      </c>
      <c r="E39" s="3" t="s">
        <v>189</v>
      </c>
      <c r="F39" s="6">
        <v>2318</v>
      </c>
      <c r="G39" s="6">
        <v>64302</v>
      </c>
    </row>
    <row r="40" spans="1:7" x14ac:dyDescent="0.2">
      <c r="A40" s="2">
        <v>39</v>
      </c>
      <c r="B40" s="2" t="s">
        <v>157</v>
      </c>
      <c r="C40" s="2" t="s">
        <v>11</v>
      </c>
      <c r="D40" s="2" t="s">
        <v>192</v>
      </c>
      <c r="E40" s="3" t="s">
        <v>189</v>
      </c>
      <c r="F40" s="6">
        <v>3488</v>
      </c>
      <c r="G40" s="6">
        <v>49506</v>
      </c>
    </row>
    <row r="41" spans="1:7" x14ac:dyDescent="0.2">
      <c r="A41" s="2">
        <v>40</v>
      </c>
      <c r="B41" s="2" t="s">
        <v>75</v>
      </c>
      <c r="C41" s="2" t="s">
        <v>11</v>
      </c>
      <c r="D41" s="2" t="s">
        <v>192</v>
      </c>
      <c r="E41" s="3" t="s">
        <v>189</v>
      </c>
      <c r="F41" s="6">
        <v>2886</v>
      </c>
      <c r="G41" s="6">
        <v>52250</v>
      </c>
    </row>
    <row r="42" spans="1:7" x14ac:dyDescent="0.2">
      <c r="A42" s="2">
        <v>41</v>
      </c>
      <c r="B42" s="2" t="s">
        <v>149</v>
      </c>
      <c r="C42" s="2" t="s">
        <v>3</v>
      </c>
      <c r="D42" s="2" t="s">
        <v>192</v>
      </c>
      <c r="E42" s="3" t="s">
        <v>189</v>
      </c>
      <c r="F42" s="6">
        <v>2373</v>
      </c>
      <c r="G42" s="6">
        <v>41313</v>
      </c>
    </row>
    <row r="43" spans="1:7" x14ac:dyDescent="0.2">
      <c r="A43" s="2">
        <v>42</v>
      </c>
      <c r="B43" s="2" t="s">
        <v>65</v>
      </c>
      <c r="C43" s="2" t="s">
        <v>24</v>
      </c>
      <c r="D43" s="2" t="s">
        <v>192</v>
      </c>
      <c r="E43" s="3" t="s">
        <v>189</v>
      </c>
      <c r="F43" s="6">
        <v>2758</v>
      </c>
      <c r="G43" s="6">
        <v>57625</v>
      </c>
    </row>
    <row r="44" spans="1:7" x14ac:dyDescent="0.2">
      <c r="A44" s="2">
        <v>43</v>
      </c>
      <c r="B44" s="2" t="s">
        <v>126</v>
      </c>
      <c r="C44" s="2" t="s">
        <v>9</v>
      </c>
      <c r="D44" s="2" t="s">
        <v>193</v>
      </c>
      <c r="E44" s="3" t="s">
        <v>189</v>
      </c>
      <c r="F44" s="6">
        <v>2607</v>
      </c>
      <c r="G44" s="6">
        <v>16029</v>
      </c>
    </row>
    <row r="45" spans="1:7" x14ac:dyDescent="0.2">
      <c r="A45" s="2">
        <v>44</v>
      </c>
      <c r="B45" s="2" t="s">
        <v>164</v>
      </c>
      <c r="C45" s="2" t="s">
        <v>9</v>
      </c>
      <c r="D45" s="2" t="s">
        <v>193</v>
      </c>
      <c r="E45" s="3" t="s">
        <v>189</v>
      </c>
      <c r="F45" s="6">
        <v>3146</v>
      </c>
      <c r="G45" s="6">
        <v>49191</v>
      </c>
    </row>
    <row r="46" spans="1:7" x14ac:dyDescent="0.2">
      <c r="A46" s="2">
        <v>45</v>
      </c>
      <c r="B46" s="2" t="s">
        <v>84</v>
      </c>
      <c r="C46" s="2" t="s">
        <v>7</v>
      </c>
      <c r="D46" s="2" t="s">
        <v>193</v>
      </c>
      <c r="E46" s="3" t="s">
        <v>189</v>
      </c>
      <c r="F46" s="6">
        <v>3399</v>
      </c>
      <c r="G46" s="6">
        <v>59870</v>
      </c>
    </row>
    <row r="47" spans="1:7" x14ac:dyDescent="0.2">
      <c r="A47" s="2">
        <v>46</v>
      </c>
      <c r="B47" s="2" t="s">
        <v>150</v>
      </c>
      <c r="C47" s="2" t="s">
        <v>7</v>
      </c>
      <c r="D47" s="2" t="s">
        <v>193</v>
      </c>
      <c r="E47" s="3" t="s">
        <v>189</v>
      </c>
      <c r="F47" s="6">
        <v>2790</v>
      </c>
      <c r="G47" s="6">
        <v>48254</v>
      </c>
    </row>
    <row r="48" spans="1:7" x14ac:dyDescent="0.2">
      <c r="A48" s="2">
        <v>47</v>
      </c>
      <c r="B48" s="2" t="s">
        <v>172</v>
      </c>
      <c r="C48" s="2" t="s">
        <v>7</v>
      </c>
      <c r="D48" s="2" t="s">
        <v>193</v>
      </c>
      <c r="E48" s="3" t="s">
        <v>189</v>
      </c>
      <c r="F48" s="6">
        <v>3220</v>
      </c>
      <c r="G48" s="6">
        <v>43397</v>
      </c>
    </row>
    <row r="49" spans="1:7" x14ac:dyDescent="0.2">
      <c r="A49" s="2">
        <v>48</v>
      </c>
      <c r="B49" s="2" t="s">
        <v>100</v>
      </c>
      <c r="C49" s="2" t="s">
        <v>7</v>
      </c>
      <c r="D49" s="2" t="s">
        <v>193</v>
      </c>
      <c r="E49" s="3" t="s">
        <v>189</v>
      </c>
      <c r="F49" s="6">
        <v>2344</v>
      </c>
      <c r="G49" s="6">
        <v>16372</v>
      </c>
    </row>
    <row r="50" spans="1:7" x14ac:dyDescent="0.2">
      <c r="A50" s="2">
        <v>49</v>
      </c>
      <c r="B50" s="2" t="s">
        <v>140</v>
      </c>
      <c r="C50" s="2" t="s">
        <v>9</v>
      </c>
      <c r="D50" s="2" t="s">
        <v>193</v>
      </c>
      <c r="E50" s="3" t="s">
        <v>189</v>
      </c>
      <c r="F50" s="6">
        <v>2939</v>
      </c>
      <c r="G50" s="6">
        <v>50233</v>
      </c>
    </row>
    <row r="51" spans="1:7" x14ac:dyDescent="0.2">
      <c r="A51" s="2">
        <v>50</v>
      </c>
      <c r="B51" s="2" t="s">
        <v>161</v>
      </c>
      <c r="C51" s="2" t="s">
        <v>26</v>
      </c>
      <c r="D51" s="2" t="s">
        <v>193</v>
      </c>
      <c r="E51" s="3" t="s">
        <v>189</v>
      </c>
      <c r="F51" s="6">
        <v>3082</v>
      </c>
      <c r="G51" s="6">
        <v>41460</v>
      </c>
    </row>
    <row r="52" spans="1:7" x14ac:dyDescent="0.2">
      <c r="A52" s="2">
        <v>51</v>
      </c>
      <c r="B52" s="2" t="s">
        <v>52</v>
      </c>
      <c r="C52" s="2" t="s">
        <v>13</v>
      </c>
      <c r="D52" s="2" t="s">
        <v>192</v>
      </c>
      <c r="E52" s="3" t="s">
        <v>189</v>
      </c>
      <c r="F52" s="6">
        <v>2338</v>
      </c>
      <c r="G52" s="6">
        <v>50364</v>
      </c>
    </row>
    <row r="53" spans="1:7" x14ac:dyDescent="0.2">
      <c r="A53" s="2">
        <v>52</v>
      </c>
      <c r="B53" s="2" t="s">
        <v>152</v>
      </c>
      <c r="C53" s="2" t="s">
        <v>7</v>
      </c>
      <c r="D53" s="2" t="s">
        <v>193</v>
      </c>
      <c r="E53" s="3" t="s">
        <v>189</v>
      </c>
      <c r="F53" s="6">
        <v>3246</v>
      </c>
      <c r="G53" s="6">
        <v>44223</v>
      </c>
    </row>
    <row r="54" spans="1:7" x14ac:dyDescent="0.2">
      <c r="A54" s="2">
        <v>53</v>
      </c>
      <c r="B54" s="2" t="s">
        <v>98</v>
      </c>
      <c r="C54" s="2" t="s">
        <v>99</v>
      </c>
      <c r="D54" s="2" t="s">
        <v>192</v>
      </c>
      <c r="E54" s="3" t="s">
        <v>189</v>
      </c>
      <c r="F54" s="6">
        <v>2374</v>
      </c>
      <c r="G54" s="6">
        <v>17006</v>
      </c>
    </row>
    <row r="55" spans="1:7" x14ac:dyDescent="0.2">
      <c r="A55" s="2">
        <v>54</v>
      </c>
      <c r="B55" s="2" t="s">
        <v>110</v>
      </c>
      <c r="C55" s="2" t="s">
        <v>5</v>
      </c>
      <c r="D55" s="2" t="s">
        <v>193</v>
      </c>
      <c r="E55" s="3" t="s">
        <v>189</v>
      </c>
      <c r="F55" s="6">
        <v>3129</v>
      </c>
      <c r="G55" s="6">
        <v>15562</v>
      </c>
    </row>
    <row r="56" spans="1:7" x14ac:dyDescent="0.2">
      <c r="A56" s="2">
        <v>55</v>
      </c>
      <c r="B56" s="2" t="s">
        <v>107</v>
      </c>
      <c r="C56" s="2" t="s">
        <v>7</v>
      </c>
      <c r="D56" s="2" t="s">
        <v>193</v>
      </c>
      <c r="E56" s="3" t="s">
        <v>189</v>
      </c>
      <c r="F56" s="6">
        <v>2939</v>
      </c>
      <c r="G56" s="6">
        <v>21824</v>
      </c>
    </row>
    <row r="57" spans="1:7" x14ac:dyDescent="0.2">
      <c r="A57" s="2">
        <v>56</v>
      </c>
      <c r="B57" s="2" t="s">
        <v>163</v>
      </c>
      <c r="C57" s="2" t="s">
        <v>15</v>
      </c>
      <c r="D57" s="2" t="s">
        <v>193</v>
      </c>
      <c r="E57" s="3" t="s">
        <v>189</v>
      </c>
      <c r="F57" s="6">
        <v>2642</v>
      </c>
      <c r="G57" s="6">
        <v>46490</v>
      </c>
    </row>
    <row r="58" spans="1:7" x14ac:dyDescent="0.2">
      <c r="A58" s="2">
        <v>57</v>
      </c>
      <c r="B58" s="2" t="s">
        <v>158</v>
      </c>
      <c r="C58" s="2" t="s">
        <v>24</v>
      </c>
      <c r="D58" s="2" t="s">
        <v>192</v>
      </c>
      <c r="E58" s="3" t="s">
        <v>189</v>
      </c>
      <c r="F58" s="6">
        <v>2871</v>
      </c>
      <c r="G58" s="6">
        <v>38782</v>
      </c>
    </row>
    <row r="59" spans="1:7" x14ac:dyDescent="0.2">
      <c r="A59" s="2">
        <v>58</v>
      </c>
      <c r="B59" s="2" t="s">
        <v>105</v>
      </c>
      <c r="C59" s="2" t="s">
        <v>106</v>
      </c>
      <c r="D59" s="2" t="s">
        <v>192</v>
      </c>
      <c r="E59" s="3" t="s">
        <v>189</v>
      </c>
      <c r="F59" s="6">
        <v>3392</v>
      </c>
      <c r="G59" s="6">
        <v>19350</v>
      </c>
    </row>
    <row r="60" spans="1:7" x14ac:dyDescent="0.2">
      <c r="A60" s="2">
        <v>59</v>
      </c>
      <c r="B60" s="2" t="s">
        <v>102</v>
      </c>
      <c r="C60" s="2" t="s">
        <v>7</v>
      </c>
      <c r="D60" s="2" t="s">
        <v>193</v>
      </c>
      <c r="E60" s="3" t="s">
        <v>189</v>
      </c>
      <c r="F60" s="6">
        <v>3228</v>
      </c>
      <c r="G60" s="6">
        <v>16652</v>
      </c>
    </row>
    <row r="61" spans="1:7" x14ac:dyDescent="0.2">
      <c r="A61" s="2">
        <v>60</v>
      </c>
      <c r="B61" s="2" t="s">
        <v>132</v>
      </c>
      <c r="C61" s="2" t="s">
        <v>29</v>
      </c>
      <c r="D61" s="2" t="s">
        <v>192</v>
      </c>
      <c r="E61" s="3" t="s">
        <v>189</v>
      </c>
      <c r="F61" s="6">
        <v>3175</v>
      </c>
      <c r="G61" s="6">
        <v>23764</v>
      </c>
    </row>
    <row r="62" spans="1:7" x14ac:dyDescent="0.2">
      <c r="A62" s="2">
        <v>61</v>
      </c>
      <c r="B62" s="2" t="s">
        <v>162</v>
      </c>
      <c r="C62" s="2" t="s">
        <v>109</v>
      </c>
      <c r="D62" s="2" t="s">
        <v>192</v>
      </c>
      <c r="E62" s="3" t="s">
        <v>189</v>
      </c>
      <c r="F62" s="6">
        <v>2874</v>
      </c>
      <c r="G62" s="6">
        <v>42803</v>
      </c>
    </row>
    <row r="63" spans="1:7" x14ac:dyDescent="0.2">
      <c r="A63" s="2">
        <v>62</v>
      </c>
      <c r="B63" s="2" t="s">
        <v>184</v>
      </c>
      <c r="C63" s="2" t="s">
        <v>7</v>
      </c>
      <c r="D63" s="2" t="s">
        <v>193</v>
      </c>
      <c r="E63" s="3" t="s">
        <v>189</v>
      </c>
      <c r="F63" s="6">
        <v>2792</v>
      </c>
      <c r="G63" s="6">
        <v>41110</v>
      </c>
    </row>
    <row r="64" spans="1:7" x14ac:dyDescent="0.2">
      <c r="A64" s="2">
        <v>63</v>
      </c>
      <c r="B64" s="2" t="s">
        <v>83</v>
      </c>
      <c r="C64" s="2" t="s">
        <v>7</v>
      </c>
      <c r="D64" s="2" t="s">
        <v>193</v>
      </c>
      <c r="E64" s="3" t="s">
        <v>189</v>
      </c>
      <c r="F64" s="6">
        <v>3924</v>
      </c>
      <c r="G64" s="6">
        <v>19448</v>
      </c>
    </row>
    <row r="65" spans="1:7" x14ac:dyDescent="0.2">
      <c r="A65" s="2">
        <v>64</v>
      </c>
      <c r="B65" s="2" t="s">
        <v>51</v>
      </c>
      <c r="C65" s="2" t="s">
        <v>30</v>
      </c>
      <c r="D65" s="2" t="s">
        <v>193</v>
      </c>
      <c r="E65" s="3" t="s">
        <v>189</v>
      </c>
      <c r="F65" s="6">
        <v>2440</v>
      </c>
      <c r="G65" s="6">
        <v>68828</v>
      </c>
    </row>
    <row r="66" spans="1:7" x14ac:dyDescent="0.2">
      <c r="A66" s="2">
        <v>65</v>
      </c>
      <c r="B66" s="2" t="s">
        <v>128</v>
      </c>
      <c r="C66" s="2" t="s">
        <v>7</v>
      </c>
      <c r="D66" s="2" t="s">
        <v>193</v>
      </c>
      <c r="E66" s="3" t="s">
        <v>189</v>
      </c>
      <c r="F66" s="6">
        <v>2950</v>
      </c>
      <c r="G66" s="6">
        <v>19529</v>
      </c>
    </row>
    <row r="67" spans="1:7" x14ac:dyDescent="0.2">
      <c r="A67" s="2">
        <v>66</v>
      </c>
      <c r="B67" s="2" t="s">
        <v>185</v>
      </c>
      <c r="C67" s="2" t="s">
        <v>7</v>
      </c>
      <c r="D67" s="2" t="s">
        <v>193</v>
      </c>
      <c r="E67" s="3" t="s">
        <v>189</v>
      </c>
      <c r="F67" s="6">
        <v>2462</v>
      </c>
      <c r="G67" s="6">
        <v>29008</v>
      </c>
    </row>
    <row r="68" spans="1:7" x14ac:dyDescent="0.2">
      <c r="A68" s="2">
        <v>67</v>
      </c>
      <c r="B68" s="2" t="s">
        <v>72</v>
      </c>
      <c r="C68" s="2" t="s">
        <v>7</v>
      </c>
      <c r="D68" s="2" t="s">
        <v>193</v>
      </c>
      <c r="E68" s="3" t="s">
        <v>189</v>
      </c>
      <c r="F68" s="6">
        <v>3084</v>
      </c>
      <c r="G68" s="6">
        <v>55684</v>
      </c>
    </row>
    <row r="69" spans="1:7" x14ac:dyDescent="0.2">
      <c r="A69" s="2">
        <v>68</v>
      </c>
      <c r="B69" s="2" t="s">
        <v>139</v>
      </c>
      <c r="C69" s="2" t="s">
        <v>11</v>
      </c>
      <c r="D69" s="2" t="s">
        <v>192</v>
      </c>
      <c r="E69" s="3" t="s">
        <v>189</v>
      </c>
      <c r="F69" s="6">
        <v>3177</v>
      </c>
      <c r="G69" s="6">
        <v>45418</v>
      </c>
    </row>
    <row r="70" spans="1:7" x14ac:dyDescent="0.2">
      <c r="A70" s="2">
        <v>69</v>
      </c>
      <c r="B70" s="2" t="s">
        <v>124</v>
      </c>
      <c r="C70" s="2" t="s">
        <v>11</v>
      </c>
      <c r="D70" s="2" t="s">
        <v>192</v>
      </c>
      <c r="E70" s="3" t="s">
        <v>189</v>
      </c>
      <c r="F70" s="6">
        <v>3003</v>
      </c>
      <c r="G70" s="6">
        <v>18297</v>
      </c>
    </row>
    <row r="71" spans="1:7" x14ac:dyDescent="0.2">
      <c r="A71" s="2">
        <v>70</v>
      </c>
      <c r="B71" s="2" t="s">
        <v>101</v>
      </c>
      <c r="C71" s="2" t="s">
        <v>15</v>
      </c>
      <c r="D71" s="2" t="s">
        <v>193</v>
      </c>
      <c r="E71" s="3" t="s">
        <v>189</v>
      </c>
      <c r="F71" s="6">
        <v>3697</v>
      </c>
      <c r="G71" s="6">
        <v>18966</v>
      </c>
    </row>
    <row r="72" spans="1:7" x14ac:dyDescent="0.2">
      <c r="A72" s="2">
        <v>71</v>
      </c>
      <c r="B72" s="2" t="s">
        <v>91</v>
      </c>
      <c r="C72" s="2" t="s">
        <v>17</v>
      </c>
      <c r="D72" s="2" t="s">
        <v>192</v>
      </c>
      <c r="E72" s="3" t="s">
        <v>189</v>
      </c>
      <c r="F72" s="6">
        <v>2857</v>
      </c>
      <c r="G72" s="6">
        <v>18838</v>
      </c>
    </row>
    <row r="73" spans="1:7" x14ac:dyDescent="0.2">
      <c r="A73" s="2">
        <v>72</v>
      </c>
      <c r="B73" s="2" t="s">
        <v>80</v>
      </c>
      <c r="C73" s="2" t="s">
        <v>7</v>
      </c>
      <c r="D73" s="2" t="s">
        <v>193</v>
      </c>
      <c r="E73" s="3" t="s">
        <v>189</v>
      </c>
      <c r="F73" s="6">
        <v>3168</v>
      </c>
      <c r="G73" s="6">
        <v>52078</v>
      </c>
    </row>
    <row r="74" spans="1:7" x14ac:dyDescent="0.2">
      <c r="A74" s="2">
        <v>73</v>
      </c>
      <c r="B74" s="2" t="s">
        <v>112</v>
      </c>
      <c r="C74" s="2" t="s">
        <v>11</v>
      </c>
      <c r="D74" s="2" t="s">
        <v>192</v>
      </c>
      <c r="E74" s="3" t="s">
        <v>189</v>
      </c>
      <c r="F74" s="6">
        <v>2943</v>
      </c>
      <c r="G74" s="6">
        <v>25321</v>
      </c>
    </row>
    <row r="75" spans="1:7" x14ac:dyDescent="0.2">
      <c r="A75" s="2">
        <v>74</v>
      </c>
      <c r="B75" s="2" t="s">
        <v>186</v>
      </c>
      <c r="C75" s="2" t="s">
        <v>18</v>
      </c>
      <c r="D75" s="2" t="s">
        <v>193</v>
      </c>
      <c r="E75" s="3" t="s">
        <v>189</v>
      </c>
      <c r="F75" s="6">
        <v>2777</v>
      </c>
      <c r="G75" s="6">
        <v>40545</v>
      </c>
    </row>
    <row r="76" spans="1:7" x14ac:dyDescent="0.2">
      <c r="A76" s="2">
        <v>75</v>
      </c>
      <c r="B76" s="2" t="s">
        <v>77</v>
      </c>
      <c r="C76" s="2" t="s">
        <v>5</v>
      </c>
      <c r="D76" s="2" t="s">
        <v>193</v>
      </c>
      <c r="E76" s="3" t="s">
        <v>189</v>
      </c>
      <c r="F76" s="6">
        <v>3329</v>
      </c>
      <c r="G76" s="6">
        <v>58951</v>
      </c>
    </row>
    <row r="77" spans="1:7" x14ac:dyDescent="0.2">
      <c r="A77" s="2">
        <v>76</v>
      </c>
      <c r="B77" s="2" t="s">
        <v>182</v>
      </c>
      <c r="C77" s="2" t="s">
        <v>26</v>
      </c>
      <c r="D77" s="2" t="s">
        <v>193</v>
      </c>
      <c r="E77" s="3" t="s">
        <v>189</v>
      </c>
      <c r="F77" s="6">
        <v>2854</v>
      </c>
      <c r="G77" s="6">
        <v>40921</v>
      </c>
    </row>
    <row r="78" spans="1:7" x14ac:dyDescent="0.2">
      <c r="A78" s="2">
        <v>77</v>
      </c>
      <c r="B78" s="2" t="s">
        <v>159</v>
      </c>
      <c r="C78" s="2" t="s">
        <v>31</v>
      </c>
      <c r="D78" s="2" t="s">
        <v>193</v>
      </c>
      <c r="E78" s="3" t="s">
        <v>189</v>
      </c>
      <c r="F78" s="6">
        <v>2555</v>
      </c>
      <c r="G78" s="6">
        <v>49609</v>
      </c>
    </row>
    <row r="79" spans="1:7" x14ac:dyDescent="0.2">
      <c r="A79" s="2">
        <v>78</v>
      </c>
      <c r="B79" s="2" t="s">
        <v>171</v>
      </c>
      <c r="C79" s="2" t="s">
        <v>106</v>
      </c>
      <c r="D79" s="2" t="s">
        <v>192</v>
      </c>
      <c r="E79" s="3" t="s">
        <v>189</v>
      </c>
      <c r="F79" s="6">
        <v>3162</v>
      </c>
      <c r="G79" s="6">
        <v>45550</v>
      </c>
    </row>
    <row r="80" spans="1:7" x14ac:dyDescent="0.2">
      <c r="A80" s="2">
        <v>79</v>
      </c>
      <c r="B80" s="2" t="s">
        <v>103</v>
      </c>
      <c r="C80" s="2" t="s">
        <v>15</v>
      </c>
      <c r="D80" s="2" t="s">
        <v>193</v>
      </c>
      <c r="E80" s="3" t="s">
        <v>189</v>
      </c>
      <c r="F80" s="6">
        <v>2928</v>
      </c>
      <c r="G80" s="6">
        <v>19563</v>
      </c>
    </row>
    <row r="81" spans="1:7" x14ac:dyDescent="0.2">
      <c r="A81" s="2">
        <v>80</v>
      </c>
      <c r="B81" s="2" t="s">
        <v>194</v>
      </c>
      <c r="C81" s="2" t="s">
        <v>7</v>
      </c>
      <c r="D81" s="2" t="s">
        <v>193</v>
      </c>
      <c r="E81" s="3" t="s">
        <v>189</v>
      </c>
      <c r="F81" s="6">
        <v>2275</v>
      </c>
      <c r="G81" s="6">
        <v>41361</v>
      </c>
    </row>
    <row r="82" spans="1:7" x14ac:dyDescent="0.2">
      <c r="A82" s="2">
        <v>81</v>
      </c>
      <c r="B82" s="2" t="s">
        <v>73</v>
      </c>
      <c r="C82" s="2" t="s">
        <v>7</v>
      </c>
      <c r="D82" s="2" t="s">
        <v>193</v>
      </c>
      <c r="E82" s="3" t="s">
        <v>189</v>
      </c>
      <c r="F82" s="6">
        <v>3285</v>
      </c>
      <c r="G82" s="6">
        <v>57530</v>
      </c>
    </row>
    <row r="83" spans="1:7" x14ac:dyDescent="0.2">
      <c r="A83" s="2">
        <v>82</v>
      </c>
      <c r="B83" s="2" t="s">
        <v>69</v>
      </c>
      <c r="C83" s="2" t="s">
        <v>11</v>
      </c>
      <c r="D83" s="2" t="s">
        <v>192</v>
      </c>
      <c r="E83" s="3" t="s">
        <v>189</v>
      </c>
      <c r="F83" s="6">
        <v>3217</v>
      </c>
      <c r="G83" s="6">
        <v>54768</v>
      </c>
    </row>
    <row r="84" spans="1:7" x14ac:dyDescent="0.2">
      <c r="A84" s="2">
        <v>83</v>
      </c>
      <c r="B84" s="2" t="s">
        <v>108</v>
      </c>
      <c r="C84" s="2" t="s">
        <v>109</v>
      </c>
      <c r="D84" s="2" t="s">
        <v>192</v>
      </c>
      <c r="E84" s="3" t="s">
        <v>189</v>
      </c>
      <c r="F84" s="6">
        <v>3115</v>
      </c>
      <c r="G84" s="6">
        <v>18754</v>
      </c>
    </row>
    <row r="85" spans="1:7" x14ac:dyDescent="0.2">
      <c r="A85" s="2">
        <v>84</v>
      </c>
      <c r="B85" s="2" t="s">
        <v>94</v>
      </c>
      <c r="C85" s="2" t="s">
        <v>17</v>
      </c>
      <c r="D85" s="2" t="s">
        <v>192</v>
      </c>
      <c r="E85" s="3" t="s">
        <v>189</v>
      </c>
      <c r="F85" s="6">
        <v>2779</v>
      </c>
      <c r="G85" s="6">
        <v>21286</v>
      </c>
    </row>
    <row r="86" spans="1:7" x14ac:dyDescent="0.2">
      <c r="A86" s="2">
        <v>85</v>
      </c>
      <c r="B86" s="2" t="s">
        <v>138</v>
      </c>
      <c r="C86" s="2" t="s">
        <v>15</v>
      </c>
      <c r="D86" s="2" t="s">
        <v>193</v>
      </c>
      <c r="E86" s="3" t="s">
        <v>189</v>
      </c>
      <c r="F86" s="6">
        <v>3277</v>
      </c>
      <c r="G86" s="6">
        <v>48796</v>
      </c>
    </row>
    <row r="87" spans="1:7" x14ac:dyDescent="0.2">
      <c r="A87" s="2">
        <v>86</v>
      </c>
      <c r="B87" s="2" t="s">
        <v>92</v>
      </c>
      <c r="C87" s="2" t="s">
        <v>19</v>
      </c>
      <c r="D87" s="2" t="s">
        <v>193</v>
      </c>
      <c r="E87" s="3" t="s">
        <v>189</v>
      </c>
      <c r="F87" s="6">
        <v>2745</v>
      </c>
      <c r="G87" s="6">
        <v>19708</v>
      </c>
    </row>
    <row r="88" spans="1:7" x14ac:dyDescent="0.2">
      <c r="A88" s="2">
        <v>87</v>
      </c>
      <c r="B88" s="2" t="s">
        <v>50</v>
      </c>
      <c r="C88" s="2" t="s">
        <v>9</v>
      </c>
      <c r="D88" s="2" t="s">
        <v>193</v>
      </c>
      <c r="E88" s="3" t="s">
        <v>189</v>
      </c>
      <c r="F88" s="6">
        <v>3984</v>
      </c>
      <c r="G88" s="6">
        <v>56089</v>
      </c>
    </row>
    <row r="89" spans="1:7" x14ac:dyDescent="0.2">
      <c r="A89" s="2">
        <v>88</v>
      </c>
      <c r="B89" s="2" t="s">
        <v>95</v>
      </c>
      <c r="C89" s="2" t="s">
        <v>14</v>
      </c>
      <c r="D89" s="2" t="s">
        <v>192</v>
      </c>
      <c r="E89" s="3" t="s">
        <v>189</v>
      </c>
      <c r="F89" s="6">
        <v>3262</v>
      </c>
      <c r="G89" s="6">
        <v>19752</v>
      </c>
    </row>
    <row r="90" spans="1:7" x14ac:dyDescent="0.2">
      <c r="A90" s="2">
        <v>89</v>
      </c>
      <c r="B90" s="2" t="s">
        <v>137</v>
      </c>
      <c r="C90" s="2" t="s">
        <v>7</v>
      </c>
      <c r="D90" s="2" t="s">
        <v>193</v>
      </c>
      <c r="E90" s="3" t="s">
        <v>189</v>
      </c>
      <c r="F90" s="6">
        <v>2718</v>
      </c>
      <c r="G90" s="6">
        <v>20949</v>
      </c>
    </row>
    <row r="91" spans="1:7" x14ac:dyDescent="0.2">
      <c r="A91" s="2">
        <v>90</v>
      </c>
      <c r="B91" s="2" t="s">
        <v>40</v>
      </c>
      <c r="C91" s="2" t="s">
        <v>5</v>
      </c>
      <c r="D91" s="2" t="s">
        <v>193</v>
      </c>
      <c r="E91" s="3" t="s">
        <v>189</v>
      </c>
      <c r="F91" s="6">
        <v>2552</v>
      </c>
      <c r="G91" s="6">
        <v>45666</v>
      </c>
    </row>
    <row r="92" spans="1:7" x14ac:dyDescent="0.2">
      <c r="A92" s="2">
        <v>91</v>
      </c>
      <c r="B92" s="2" t="s">
        <v>148</v>
      </c>
      <c r="C92" s="2" t="s">
        <v>9</v>
      </c>
      <c r="D92" s="2" t="s">
        <v>193</v>
      </c>
      <c r="E92" s="3" t="s">
        <v>189</v>
      </c>
      <c r="F92" s="6">
        <v>3072</v>
      </c>
      <c r="G92" s="6">
        <v>40779</v>
      </c>
    </row>
    <row r="93" spans="1:7" x14ac:dyDescent="0.2">
      <c r="A93" s="2">
        <v>92</v>
      </c>
      <c r="B93" s="2" t="s">
        <v>54</v>
      </c>
      <c r="C93" s="2" t="s">
        <v>23</v>
      </c>
      <c r="D93" s="2" t="s">
        <v>192</v>
      </c>
      <c r="E93" s="3" t="s">
        <v>189</v>
      </c>
      <c r="F93" s="6">
        <v>2676</v>
      </c>
      <c r="G93" s="6">
        <v>47482</v>
      </c>
    </row>
    <row r="94" spans="1:7" x14ac:dyDescent="0.2">
      <c r="A94" s="2">
        <v>93</v>
      </c>
      <c r="B94" s="2" t="s">
        <v>86</v>
      </c>
      <c r="C94" s="2" t="s">
        <v>8</v>
      </c>
      <c r="D94" s="2" t="s">
        <v>192</v>
      </c>
      <c r="E94" s="3" t="s">
        <v>189</v>
      </c>
      <c r="F94" s="6">
        <v>2553</v>
      </c>
      <c r="G94" s="6">
        <v>18215</v>
      </c>
    </row>
    <row r="95" spans="1:7" x14ac:dyDescent="0.2">
      <c r="A95" s="2">
        <v>94</v>
      </c>
      <c r="B95" s="2" t="s">
        <v>48</v>
      </c>
      <c r="C95" s="2" t="s">
        <v>8</v>
      </c>
      <c r="D95" s="2" t="s">
        <v>192</v>
      </c>
      <c r="E95" s="3" t="s">
        <v>189</v>
      </c>
      <c r="F95" s="6">
        <v>2685</v>
      </c>
      <c r="G95" s="6">
        <v>50650</v>
      </c>
    </row>
    <row r="96" spans="1:7" x14ac:dyDescent="0.2">
      <c r="A96" s="2">
        <v>95</v>
      </c>
      <c r="B96" s="2" t="s">
        <v>173</v>
      </c>
      <c r="C96" s="2" t="s">
        <v>11</v>
      </c>
      <c r="D96" s="2" t="s">
        <v>192</v>
      </c>
      <c r="E96" s="3" t="s">
        <v>189</v>
      </c>
      <c r="F96" s="6">
        <v>2990</v>
      </c>
      <c r="G96" s="6">
        <v>48933</v>
      </c>
    </row>
    <row r="97" spans="1:7" x14ac:dyDescent="0.2">
      <c r="A97" s="2">
        <v>96</v>
      </c>
      <c r="B97" s="2" t="s">
        <v>154</v>
      </c>
      <c r="C97" s="2" t="s">
        <v>13</v>
      </c>
      <c r="D97" s="2" t="s">
        <v>192</v>
      </c>
      <c r="E97" s="3" t="s">
        <v>189</v>
      </c>
      <c r="F97" s="6">
        <v>2805</v>
      </c>
      <c r="G97" s="6">
        <v>42026</v>
      </c>
    </row>
    <row r="98" spans="1:7" x14ac:dyDescent="0.2">
      <c r="A98" s="2">
        <v>97</v>
      </c>
      <c r="B98" s="2" t="s">
        <v>123</v>
      </c>
      <c r="C98" s="2" t="s">
        <v>9</v>
      </c>
      <c r="D98" s="2" t="s">
        <v>193</v>
      </c>
      <c r="E98" s="3" t="s">
        <v>189</v>
      </c>
      <c r="F98" s="6">
        <v>2846</v>
      </c>
      <c r="G98" s="6">
        <v>15735</v>
      </c>
    </row>
    <row r="99" spans="1:7" x14ac:dyDescent="0.2">
      <c r="A99" s="2">
        <v>98</v>
      </c>
      <c r="B99" s="2" t="s">
        <v>146</v>
      </c>
      <c r="C99" s="2" t="s">
        <v>8</v>
      </c>
      <c r="D99" s="2" t="s">
        <v>192</v>
      </c>
      <c r="E99" s="3" t="s">
        <v>189</v>
      </c>
      <c r="F99" s="6">
        <v>2699</v>
      </c>
      <c r="G99" s="6">
        <v>39856</v>
      </c>
    </row>
    <row r="100" spans="1:7" x14ac:dyDescent="0.2">
      <c r="A100" s="2">
        <v>99</v>
      </c>
      <c r="B100" s="2" t="s">
        <v>125</v>
      </c>
      <c r="C100" s="2" t="s">
        <v>7</v>
      </c>
      <c r="D100" s="2" t="s">
        <v>193</v>
      </c>
      <c r="E100" s="3" t="s">
        <v>189</v>
      </c>
      <c r="F100" s="6">
        <v>2901</v>
      </c>
      <c r="G100" s="6">
        <v>20669</v>
      </c>
    </row>
    <row r="101" spans="1:7" x14ac:dyDescent="0.2">
      <c r="A101" s="2">
        <v>100</v>
      </c>
      <c r="B101" s="2" t="s">
        <v>96</v>
      </c>
      <c r="C101" s="2" t="s">
        <v>97</v>
      </c>
      <c r="D101" s="2" t="s">
        <v>192</v>
      </c>
      <c r="E101" s="3" t="s">
        <v>189</v>
      </c>
      <c r="F101" s="6">
        <v>3015</v>
      </c>
      <c r="G101" s="6">
        <v>20541</v>
      </c>
    </row>
    <row r="102" spans="1:7" x14ac:dyDescent="0.2">
      <c r="A102" s="2">
        <v>101</v>
      </c>
      <c r="B102" s="2" t="s">
        <v>180</v>
      </c>
      <c r="C102" s="2" t="s">
        <v>10</v>
      </c>
      <c r="D102" s="2" t="s">
        <v>193</v>
      </c>
      <c r="E102" s="3" t="s">
        <v>189</v>
      </c>
      <c r="F102" s="6">
        <v>2160</v>
      </c>
      <c r="G102" s="6">
        <v>33647</v>
      </c>
    </row>
    <row r="103" spans="1:7" x14ac:dyDescent="0.2">
      <c r="A103" s="2">
        <v>102</v>
      </c>
      <c r="B103" s="2" t="s">
        <v>175</v>
      </c>
      <c r="C103" s="2" t="s">
        <v>11</v>
      </c>
      <c r="D103" s="2" t="s">
        <v>192</v>
      </c>
      <c r="E103" s="3" t="s">
        <v>189</v>
      </c>
      <c r="F103" s="6">
        <v>3079</v>
      </c>
      <c r="G103" s="6">
        <v>41319</v>
      </c>
    </row>
    <row r="104" spans="1:7" x14ac:dyDescent="0.2">
      <c r="A104" s="2">
        <v>103</v>
      </c>
      <c r="B104" s="2" t="s">
        <v>174</v>
      </c>
      <c r="C104" s="2" t="s">
        <v>7</v>
      </c>
      <c r="D104" s="2" t="s">
        <v>193</v>
      </c>
      <c r="E104" s="3" t="s">
        <v>189</v>
      </c>
      <c r="F104" s="6">
        <v>2104</v>
      </c>
      <c r="G104" s="6">
        <v>45632</v>
      </c>
    </row>
    <row r="105" spans="1:7" x14ac:dyDescent="0.2">
      <c r="A105" s="2">
        <v>104</v>
      </c>
      <c r="B105" s="2" t="s">
        <v>153</v>
      </c>
      <c r="C105" s="2" t="s">
        <v>9</v>
      </c>
      <c r="D105" s="2" t="s">
        <v>193</v>
      </c>
      <c r="E105" s="3" t="s">
        <v>189</v>
      </c>
      <c r="F105" s="6">
        <v>2962</v>
      </c>
      <c r="G105" s="6">
        <v>43773</v>
      </c>
    </row>
    <row r="106" spans="1:7" x14ac:dyDescent="0.2">
      <c r="A106" s="2">
        <v>105</v>
      </c>
      <c r="B106" s="2" t="s">
        <v>151</v>
      </c>
      <c r="C106" s="2" t="s">
        <v>7</v>
      </c>
      <c r="D106" s="2" t="s">
        <v>193</v>
      </c>
      <c r="E106" s="3" t="s">
        <v>189</v>
      </c>
      <c r="F106" s="6">
        <v>2830</v>
      </c>
      <c r="G106" s="6">
        <v>36821</v>
      </c>
    </row>
    <row r="107" spans="1:7" x14ac:dyDescent="0.2">
      <c r="A107" s="2">
        <v>106</v>
      </c>
      <c r="B107" s="2" t="s">
        <v>90</v>
      </c>
      <c r="C107" s="2" t="s">
        <v>9</v>
      </c>
      <c r="D107" s="2" t="s">
        <v>193</v>
      </c>
      <c r="E107" s="3" t="s">
        <v>189</v>
      </c>
      <c r="F107" s="6">
        <v>3228</v>
      </c>
      <c r="G107" s="6">
        <v>22824</v>
      </c>
    </row>
    <row r="108" spans="1:7" x14ac:dyDescent="0.2">
      <c r="A108" s="2">
        <v>107</v>
      </c>
      <c r="B108" s="2" t="s">
        <v>136</v>
      </c>
      <c r="C108" s="2" t="s">
        <v>12</v>
      </c>
      <c r="D108" s="2" t="s">
        <v>192</v>
      </c>
      <c r="E108" s="3" t="s">
        <v>189</v>
      </c>
      <c r="F108" s="6">
        <v>3005</v>
      </c>
      <c r="G108" s="6">
        <v>21953</v>
      </c>
    </row>
    <row r="109" spans="1:7" x14ac:dyDescent="0.2">
      <c r="A109" s="2">
        <v>108</v>
      </c>
      <c r="B109" s="2" t="s">
        <v>44</v>
      </c>
      <c r="C109" s="2" t="s">
        <v>14</v>
      </c>
      <c r="D109" s="2" t="s">
        <v>192</v>
      </c>
      <c r="E109" s="3" t="s">
        <v>189</v>
      </c>
      <c r="F109" s="6">
        <v>3020</v>
      </c>
      <c r="G109" s="6">
        <v>51229</v>
      </c>
    </row>
    <row r="110" spans="1:7" x14ac:dyDescent="0.2">
      <c r="A110" s="2">
        <v>109</v>
      </c>
      <c r="B110" s="2" t="s">
        <v>78</v>
      </c>
      <c r="C110" s="2" t="s">
        <v>33</v>
      </c>
      <c r="D110" s="2" t="s">
        <v>192</v>
      </c>
      <c r="E110" s="3" t="s">
        <v>189</v>
      </c>
      <c r="F110" s="6">
        <v>2947</v>
      </c>
      <c r="G110" s="6">
        <v>50583</v>
      </c>
    </row>
    <row r="111" spans="1:7" x14ac:dyDescent="0.2">
      <c r="A111" s="2">
        <v>110</v>
      </c>
      <c r="B111" s="2" t="s">
        <v>60</v>
      </c>
      <c r="C111" s="2" t="s">
        <v>9</v>
      </c>
      <c r="D111" s="2" t="s">
        <v>193</v>
      </c>
      <c r="E111" s="3" t="s">
        <v>189</v>
      </c>
      <c r="F111" s="6">
        <v>3131</v>
      </c>
      <c r="G111" s="6">
        <v>50895</v>
      </c>
    </row>
    <row r="112" spans="1:7" x14ac:dyDescent="0.2">
      <c r="A112" s="2">
        <v>111</v>
      </c>
      <c r="B112" s="2" t="s">
        <v>178</v>
      </c>
      <c r="C112" s="2" t="s">
        <v>106</v>
      </c>
      <c r="D112" s="2" t="s">
        <v>192</v>
      </c>
      <c r="E112" s="3" t="s">
        <v>189</v>
      </c>
      <c r="F112" s="6">
        <v>2901</v>
      </c>
      <c r="G112" s="6">
        <v>46503</v>
      </c>
    </row>
    <row r="113" spans="1:7" x14ac:dyDescent="0.2">
      <c r="A113" s="2">
        <v>112</v>
      </c>
      <c r="B113" s="2" t="s">
        <v>116</v>
      </c>
      <c r="C113" s="2" t="s">
        <v>11</v>
      </c>
      <c r="D113" s="2" t="s">
        <v>192</v>
      </c>
      <c r="E113" s="3" t="s">
        <v>189</v>
      </c>
      <c r="F113" s="6">
        <v>2926</v>
      </c>
      <c r="G113" s="6">
        <v>18089</v>
      </c>
    </row>
    <row r="114" spans="1:7" x14ac:dyDescent="0.2">
      <c r="A114" s="2">
        <v>113</v>
      </c>
      <c r="B114" s="2" t="s">
        <v>62</v>
      </c>
      <c r="C114" s="2" t="s">
        <v>18</v>
      </c>
      <c r="D114" s="2" t="s">
        <v>193</v>
      </c>
      <c r="E114" s="3" t="s">
        <v>189</v>
      </c>
      <c r="F114" s="6">
        <v>3086</v>
      </c>
      <c r="G114" s="6">
        <v>56504</v>
      </c>
    </row>
    <row r="115" spans="1:7" x14ac:dyDescent="0.2">
      <c r="A115" s="2">
        <v>114</v>
      </c>
      <c r="B115" s="2" t="s">
        <v>141</v>
      </c>
      <c r="C115" s="2" t="s">
        <v>5</v>
      </c>
      <c r="D115" s="2" t="s">
        <v>193</v>
      </c>
      <c r="E115" s="3" t="s">
        <v>189</v>
      </c>
      <c r="F115" s="6">
        <v>2754</v>
      </c>
      <c r="G115" s="6">
        <v>44635</v>
      </c>
    </row>
    <row r="116" spans="1:7" x14ac:dyDescent="0.2">
      <c r="A116" s="2">
        <v>115</v>
      </c>
      <c r="B116" s="2" t="s">
        <v>155</v>
      </c>
      <c r="C116" s="2" t="s">
        <v>9</v>
      </c>
      <c r="D116" s="2" t="s">
        <v>193</v>
      </c>
      <c r="E116" s="3" t="s">
        <v>189</v>
      </c>
      <c r="F116" s="6">
        <v>2282</v>
      </c>
      <c r="G116" s="6">
        <v>43924</v>
      </c>
    </row>
    <row r="117" spans="1:7" x14ac:dyDescent="0.2">
      <c r="A117" s="2">
        <v>116</v>
      </c>
      <c r="B117" s="2" t="s">
        <v>134</v>
      </c>
      <c r="C117" s="2" t="s">
        <v>85</v>
      </c>
      <c r="D117" s="2" t="s">
        <v>192</v>
      </c>
      <c r="E117" s="3" t="s">
        <v>189</v>
      </c>
      <c r="F117" s="6">
        <v>3319</v>
      </c>
      <c r="G117" s="6">
        <v>19811</v>
      </c>
    </row>
    <row r="118" spans="1:7" x14ac:dyDescent="0.2">
      <c r="A118" s="2">
        <v>117</v>
      </c>
      <c r="B118" s="2" t="s">
        <v>53</v>
      </c>
      <c r="C118" s="2" t="s">
        <v>27</v>
      </c>
      <c r="D118" s="2" t="s">
        <v>192</v>
      </c>
      <c r="E118" s="3" t="s">
        <v>189</v>
      </c>
      <c r="F118" s="6">
        <v>3081</v>
      </c>
      <c r="G118" s="6">
        <v>56140</v>
      </c>
    </row>
    <row r="119" spans="1:7" x14ac:dyDescent="0.2">
      <c r="A119" s="2">
        <v>118</v>
      </c>
      <c r="B119" s="2" t="s">
        <v>156</v>
      </c>
      <c r="C119" s="2" t="s">
        <v>5</v>
      </c>
      <c r="D119" s="2" t="s">
        <v>193</v>
      </c>
      <c r="E119" s="3" t="s">
        <v>189</v>
      </c>
      <c r="F119" s="6">
        <v>2542</v>
      </c>
      <c r="G119" s="6">
        <v>40462</v>
      </c>
    </row>
    <row r="120" spans="1:7" x14ac:dyDescent="0.2">
      <c r="A120" s="2">
        <v>119</v>
      </c>
      <c r="B120" s="2" t="s">
        <v>45</v>
      </c>
      <c r="C120" s="2" t="s">
        <v>7</v>
      </c>
      <c r="D120" s="2" t="s">
        <v>193</v>
      </c>
      <c r="E120" s="3" t="s">
        <v>189</v>
      </c>
      <c r="F120" s="6">
        <v>2527</v>
      </c>
      <c r="G120" s="6">
        <v>54145</v>
      </c>
    </row>
    <row r="121" spans="1:7" x14ac:dyDescent="0.2">
      <c r="A121" s="2">
        <v>120</v>
      </c>
      <c r="B121" s="2" t="s">
        <v>66</v>
      </c>
      <c r="C121" s="2" t="s">
        <v>7</v>
      </c>
      <c r="D121" s="2" t="s">
        <v>193</v>
      </c>
      <c r="E121" s="3" t="s">
        <v>189</v>
      </c>
      <c r="F121" s="6">
        <v>2967</v>
      </c>
      <c r="G121" s="6">
        <v>51882</v>
      </c>
    </row>
    <row r="122" spans="1:7" x14ac:dyDescent="0.2">
      <c r="A122" s="2">
        <v>121</v>
      </c>
      <c r="B122" s="2" t="s">
        <v>168</v>
      </c>
      <c r="C122" s="2" t="s">
        <v>16</v>
      </c>
      <c r="D122" s="2" t="s">
        <v>192</v>
      </c>
      <c r="E122" s="3" t="s">
        <v>189</v>
      </c>
      <c r="F122" s="6">
        <v>2357</v>
      </c>
      <c r="G122" s="6">
        <v>35022</v>
      </c>
    </row>
    <row r="123" spans="1:7" x14ac:dyDescent="0.2">
      <c r="A123" s="2">
        <v>122</v>
      </c>
      <c r="B123" s="2" t="s">
        <v>56</v>
      </c>
      <c r="C123" s="2" t="s">
        <v>28</v>
      </c>
      <c r="D123" s="2" t="s">
        <v>192</v>
      </c>
      <c r="E123" s="3" t="s">
        <v>189</v>
      </c>
      <c r="F123" s="6">
        <v>2838</v>
      </c>
      <c r="G123" s="6">
        <v>49290</v>
      </c>
    </row>
    <row r="124" spans="1:7" x14ac:dyDescent="0.2">
      <c r="A124" s="2">
        <v>123</v>
      </c>
      <c r="B124" s="2" t="s">
        <v>145</v>
      </c>
      <c r="C124" s="2" t="s">
        <v>106</v>
      </c>
      <c r="D124" s="2" t="s">
        <v>192</v>
      </c>
      <c r="E124" s="3" t="s">
        <v>189</v>
      </c>
      <c r="F124" s="6">
        <v>2914</v>
      </c>
      <c r="G124" s="6">
        <v>47108</v>
      </c>
    </row>
    <row r="125" spans="1:7" x14ac:dyDescent="0.2">
      <c r="A125" s="2">
        <v>124</v>
      </c>
      <c r="B125" s="2" t="s">
        <v>118</v>
      </c>
      <c r="C125" s="2" t="s">
        <v>7</v>
      </c>
      <c r="D125" s="2" t="s">
        <v>193</v>
      </c>
      <c r="E125" s="3" t="s">
        <v>189</v>
      </c>
      <c r="F125" s="6">
        <v>2658</v>
      </c>
      <c r="G125" s="6">
        <v>20703</v>
      </c>
    </row>
    <row r="126" spans="1:7" x14ac:dyDescent="0.2">
      <c r="A126" s="2">
        <v>125</v>
      </c>
      <c r="B126" s="2" t="s">
        <v>39</v>
      </c>
      <c r="C126" s="2" t="s">
        <v>25</v>
      </c>
      <c r="D126" s="2" t="s">
        <v>192</v>
      </c>
      <c r="E126" s="3" t="s">
        <v>189</v>
      </c>
      <c r="F126" s="6">
        <v>2854</v>
      </c>
      <c r="G126" s="6">
        <v>18099</v>
      </c>
    </row>
    <row r="127" spans="1:7" x14ac:dyDescent="0.2">
      <c r="A127" s="2">
        <v>126</v>
      </c>
      <c r="B127" s="2" t="s">
        <v>119</v>
      </c>
      <c r="C127" s="2" t="s">
        <v>23</v>
      </c>
      <c r="D127" s="2" t="s">
        <v>192</v>
      </c>
      <c r="E127" s="3" t="s">
        <v>189</v>
      </c>
      <c r="F127" s="6">
        <v>2759</v>
      </c>
      <c r="G127" s="6">
        <v>18942</v>
      </c>
    </row>
    <row r="128" spans="1:7" x14ac:dyDescent="0.2">
      <c r="A128" s="2">
        <v>127</v>
      </c>
      <c r="B128" s="2" t="s">
        <v>170</v>
      </c>
      <c r="C128" s="2" t="s">
        <v>29</v>
      </c>
      <c r="D128" s="2" t="s">
        <v>192</v>
      </c>
      <c r="E128" s="3" t="s">
        <v>189</v>
      </c>
      <c r="F128" s="6">
        <v>2553</v>
      </c>
      <c r="G128" s="6">
        <v>52072</v>
      </c>
    </row>
    <row r="129" spans="1:7" x14ac:dyDescent="0.2">
      <c r="A129" s="2">
        <v>128</v>
      </c>
      <c r="B129" s="2" t="s">
        <v>4</v>
      </c>
      <c r="C129" s="2" t="s">
        <v>23</v>
      </c>
      <c r="D129" s="2" t="s">
        <v>192</v>
      </c>
      <c r="E129" s="3" t="s">
        <v>189</v>
      </c>
      <c r="F129" s="6">
        <v>2877</v>
      </c>
      <c r="G129" s="6">
        <v>55203</v>
      </c>
    </row>
    <row r="130" spans="1:7" x14ac:dyDescent="0.2">
      <c r="A130" s="2">
        <v>129</v>
      </c>
      <c r="B130" s="2" t="s">
        <v>43</v>
      </c>
      <c r="C130" s="2" t="s">
        <v>7</v>
      </c>
      <c r="D130" s="2" t="s">
        <v>193</v>
      </c>
      <c r="E130" s="3" t="s">
        <v>189</v>
      </c>
      <c r="F130" s="6">
        <v>3507</v>
      </c>
      <c r="G130" s="6">
        <v>59254</v>
      </c>
    </row>
    <row r="131" spans="1:7" x14ac:dyDescent="0.2">
      <c r="A131" s="2">
        <v>130</v>
      </c>
      <c r="B131" s="2" t="s">
        <v>113</v>
      </c>
      <c r="C131" s="2" t="s">
        <v>11</v>
      </c>
      <c r="D131" s="2" t="s">
        <v>192</v>
      </c>
      <c r="E131" s="3" t="s">
        <v>189</v>
      </c>
      <c r="F131" s="6">
        <v>2608</v>
      </c>
      <c r="G131" s="6">
        <v>21603</v>
      </c>
    </row>
    <row r="132" spans="1:7" x14ac:dyDescent="0.2">
      <c r="A132" s="2">
        <v>131</v>
      </c>
      <c r="B132" s="2" t="s">
        <v>147</v>
      </c>
      <c r="C132" s="2" t="s">
        <v>23</v>
      </c>
      <c r="D132" s="2" t="s">
        <v>192</v>
      </c>
      <c r="E132" s="3" t="s">
        <v>189</v>
      </c>
      <c r="F132" s="6">
        <v>2028</v>
      </c>
      <c r="G132" s="6">
        <v>36029</v>
      </c>
    </row>
    <row r="133" spans="1:7" x14ac:dyDescent="0.2">
      <c r="A133" s="2">
        <v>132</v>
      </c>
      <c r="B133" s="2" t="s">
        <v>88</v>
      </c>
      <c r="C133" s="2" t="s">
        <v>31</v>
      </c>
      <c r="D133" s="2" t="s">
        <v>193</v>
      </c>
      <c r="E133" s="3" t="s">
        <v>189</v>
      </c>
      <c r="F133" s="6">
        <v>2773</v>
      </c>
      <c r="G133" s="6">
        <v>21056</v>
      </c>
    </row>
    <row r="134" spans="1:7" x14ac:dyDescent="0.2">
      <c r="A134" s="2">
        <v>133</v>
      </c>
      <c r="B134" s="2" t="s">
        <v>38</v>
      </c>
      <c r="C134" s="2" t="s">
        <v>29</v>
      </c>
      <c r="D134" s="2" t="s">
        <v>192</v>
      </c>
      <c r="E134" s="3" t="s">
        <v>189</v>
      </c>
      <c r="F134" s="6">
        <v>2995</v>
      </c>
      <c r="G134" s="6">
        <v>57432</v>
      </c>
    </row>
    <row r="135" spans="1:7" x14ac:dyDescent="0.2">
      <c r="A135" s="2">
        <v>134</v>
      </c>
      <c r="B135" s="2" t="s">
        <v>121</v>
      </c>
      <c r="C135" s="2" t="s">
        <v>21</v>
      </c>
      <c r="D135" s="2" t="s">
        <v>192</v>
      </c>
      <c r="E135" s="3" t="s">
        <v>189</v>
      </c>
      <c r="F135" s="6">
        <v>3586</v>
      </c>
      <c r="G135" s="6">
        <v>18454</v>
      </c>
    </row>
    <row r="136" spans="1:7" x14ac:dyDescent="0.2">
      <c r="A136" s="2">
        <v>135</v>
      </c>
      <c r="B136" s="2" t="s">
        <v>76</v>
      </c>
      <c r="C136" s="2" t="s">
        <v>7</v>
      </c>
      <c r="D136" s="2" t="s">
        <v>193</v>
      </c>
      <c r="E136" s="3" t="s">
        <v>189</v>
      </c>
      <c r="F136" s="6">
        <v>3067</v>
      </c>
      <c r="G136" s="6">
        <v>59060</v>
      </c>
    </row>
    <row r="137" spans="1:7" x14ac:dyDescent="0.2">
      <c r="A137" s="2">
        <v>136</v>
      </c>
      <c r="B137" s="2" t="s">
        <v>129</v>
      </c>
      <c r="C137" s="2" t="s">
        <v>7</v>
      </c>
      <c r="D137" s="2" t="s">
        <v>193</v>
      </c>
      <c r="E137" s="3" t="s">
        <v>189</v>
      </c>
      <c r="F137" s="6">
        <v>1811</v>
      </c>
      <c r="G137" s="6">
        <v>19426</v>
      </c>
    </row>
    <row r="138" spans="1:7" x14ac:dyDescent="0.2">
      <c r="A138" s="2">
        <v>137</v>
      </c>
      <c r="B138" s="2" t="s">
        <v>160</v>
      </c>
      <c r="C138" s="2" t="s">
        <v>16</v>
      </c>
      <c r="D138" s="2" t="s">
        <v>192</v>
      </c>
      <c r="E138" s="3" t="s">
        <v>189</v>
      </c>
      <c r="F138" s="6">
        <v>2736</v>
      </c>
      <c r="G138" s="6">
        <v>47262</v>
      </c>
    </row>
    <row r="139" spans="1:7" x14ac:dyDescent="0.2">
      <c r="A139" s="2">
        <v>138</v>
      </c>
      <c r="B139" s="2" t="s">
        <v>115</v>
      </c>
      <c r="C139" s="2" t="s">
        <v>7</v>
      </c>
      <c r="D139" s="2" t="s">
        <v>193</v>
      </c>
      <c r="E139" s="3" t="s">
        <v>189</v>
      </c>
      <c r="F139" s="6">
        <v>3112</v>
      </c>
      <c r="G139" s="6">
        <v>19703</v>
      </c>
    </row>
    <row r="140" spans="1:7" x14ac:dyDescent="0.2">
      <c r="A140" s="2">
        <v>139</v>
      </c>
      <c r="B140" s="2" t="s">
        <v>181</v>
      </c>
      <c r="C140" s="2" t="s">
        <v>27</v>
      </c>
      <c r="D140" s="2" t="s">
        <v>192</v>
      </c>
      <c r="E140" s="3" t="s">
        <v>189</v>
      </c>
      <c r="F140" s="6">
        <v>2603</v>
      </c>
      <c r="G140" s="6">
        <v>40255</v>
      </c>
    </row>
    <row r="141" spans="1:7" x14ac:dyDescent="0.2">
      <c r="A141" s="2">
        <v>140</v>
      </c>
      <c r="B141" s="2" t="s">
        <v>68</v>
      </c>
      <c r="C141" s="2" t="s">
        <v>32</v>
      </c>
      <c r="D141" s="2" t="s">
        <v>192</v>
      </c>
      <c r="E141" s="3" t="s">
        <v>189</v>
      </c>
      <c r="F141" s="6">
        <v>3191</v>
      </c>
      <c r="G141" s="6">
        <v>62337</v>
      </c>
    </row>
    <row r="142" spans="1:7" x14ac:dyDescent="0.2">
      <c r="A142" s="2">
        <v>141</v>
      </c>
      <c r="B142" s="2" t="s">
        <v>70</v>
      </c>
      <c r="C142" s="2" t="s">
        <v>18</v>
      </c>
      <c r="D142" s="2" t="s">
        <v>193</v>
      </c>
      <c r="E142" s="3" t="s">
        <v>188</v>
      </c>
      <c r="F142" s="6">
        <v>3587</v>
      </c>
      <c r="G142" s="6">
        <v>55357</v>
      </c>
    </row>
    <row r="143" spans="1:7" x14ac:dyDescent="0.2">
      <c r="A143" s="2">
        <v>142</v>
      </c>
      <c r="B143" s="2" t="s">
        <v>71</v>
      </c>
      <c r="C143" s="2" t="s">
        <v>10</v>
      </c>
      <c r="D143" s="2" t="s">
        <v>193</v>
      </c>
      <c r="E143" s="3" t="s">
        <v>188</v>
      </c>
      <c r="F143" s="6">
        <v>2911</v>
      </c>
      <c r="G143" s="6">
        <v>48954</v>
      </c>
    </row>
    <row r="144" spans="1:7" x14ac:dyDescent="0.2">
      <c r="A144" s="2">
        <v>143</v>
      </c>
      <c r="B144" s="2" t="s">
        <v>143</v>
      </c>
      <c r="C144" s="2" t="s">
        <v>8</v>
      </c>
      <c r="D144" s="2" t="s">
        <v>192</v>
      </c>
      <c r="E144" s="3" t="s">
        <v>188</v>
      </c>
      <c r="F144" s="6">
        <v>3279</v>
      </c>
      <c r="G144" s="6">
        <v>48315</v>
      </c>
    </row>
    <row r="145" spans="1:7" x14ac:dyDescent="0.2">
      <c r="A145" s="2">
        <v>144</v>
      </c>
      <c r="B145" s="2" t="s">
        <v>74</v>
      </c>
      <c r="C145" s="2" t="s">
        <v>7</v>
      </c>
      <c r="D145" s="2" t="s">
        <v>193</v>
      </c>
      <c r="E145" s="3" t="s">
        <v>188</v>
      </c>
      <c r="F145" s="6">
        <v>2945</v>
      </c>
      <c r="G145" s="6">
        <v>52366</v>
      </c>
    </row>
    <row r="146" spans="1:7" x14ac:dyDescent="0.2">
      <c r="A146" s="2">
        <v>145</v>
      </c>
      <c r="B146" s="2" t="s">
        <v>47</v>
      </c>
      <c r="C146" s="2" t="s">
        <v>7</v>
      </c>
      <c r="D146" s="2" t="s">
        <v>193</v>
      </c>
      <c r="E146" s="3" t="s">
        <v>188</v>
      </c>
      <c r="F146" s="6">
        <v>2363</v>
      </c>
      <c r="G146" s="6">
        <v>49376</v>
      </c>
    </row>
    <row r="147" spans="1:7" x14ac:dyDescent="0.2">
      <c r="A147" s="2">
        <v>146</v>
      </c>
      <c r="B147" s="2" t="s">
        <v>144</v>
      </c>
      <c r="C147" s="2" t="s">
        <v>85</v>
      </c>
      <c r="D147" s="2" t="s">
        <v>192</v>
      </c>
      <c r="E147" s="3" t="s">
        <v>188</v>
      </c>
      <c r="F147" s="6">
        <v>2251</v>
      </c>
      <c r="G147" s="6">
        <v>34603</v>
      </c>
    </row>
    <row r="148" spans="1:7" x14ac:dyDescent="0.2">
      <c r="A148" s="2">
        <v>147</v>
      </c>
      <c r="B148" s="2" t="s">
        <v>64</v>
      </c>
      <c r="C148" s="2" t="s">
        <v>9</v>
      </c>
      <c r="D148" s="2" t="s">
        <v>193</v>
      </c>
      <c r="E148" s="3" t="s">
        <v>188</v>
      </c>
      <c r="F148" s="6">
        <v>3675</v>
      </c>
      <c r="G148" s="6">
        <v>63148</v>
      </c>
    </row>
    <row r="149" spans="1:7" x14ac:dyDescent="0.2">
      <c r="A149" s="2">
        <v>148</v>
      </c>
      <c r="B149" s="2" t="s">
        <v>142</v>
      </c>
      <c r="C149" s="2" t="s">
        <v>8</v>
      </c>
      <c r="D149" s="2" t="s">
        <v>192</v>
      </c>
      <c r="E149" s="3" t="s">
        <v>188</v>
      </c>
      <c r="F149" s="6">
        <v>2648</v>
      </c>
      <c r="G149" s="6">
        <v>43377</v>
      </c>
    </row>
    <row r="150" spans="1:7" x14ac:dyDescent="0.2">
      <c r="A150" s="2">
        <v>149</v>
      </c>
      <c r="B150" s="2" t="s">
        <v>111</v>
      </c>
      <c r="C150" s="2" t="s">
        <v>9</v>
      </c>
      <c r="D150" s="2" t="s">
        <v>193</v>
      </c>
      <c r="E150" s="3" t="s">
        <v>188</v>
      </c>
      <c r="F150" s="6">
        <v>2994</v>
      </c>
      <c r="G150" s="6">
        <v>22457</v>
      </c>
    </row>
    <row r="151" spans="1:7" x14ac:dyDescent="0.2">
      <c r="A151" s="2">
        <v>150</v>
      </c>
      <c r="B151" s="2" t="s">
        <v>176</v>
      </c>
      <c r="C151" s="2" t="s">
        <v>7</v>
      </c>
      <c r="D151" s="2" t="s">
        <v>193</v>
      </c>
      <c r="E151" s="3" t="s">
        <v>188</v>
      </c>
      <c r="F151" s="6">
        <v>2431</v>
      </c>
      <c r="G151" s="6">
        <v>40141</v>
      </c>
    </row>
  </sheetData>
  <autoFilter ref="A1:G1" xr:uid="{00000000-0001-0000-0000-000000000000}"/>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74EE-1470-4B15-B5C5-A0AD38FB3892}">
  <dimension ref="A1:L205"/>
  <sheetViews>
    <sheetView topLeftCell="A49" workbookViewId="0">
      <selection activeCell="H71" sqref="H71"/>
    </sheetView>
  </sheetViews>
  <sheetFormatPr defaultRowHeight="14.25" x14ac:dyDescent="0.2"/>
  <cols>
    <col min="1" max="1" width="15.75" bestFit="1" customWidth="1"/>
    <col min="2" max="2" width="16.125" bestFit="1" customWidth="1"/>
    <col min="3" max="3" width="7.875" bestFit="1" customWidth="1"/>
    <col min="4" max="4" width="6.875" bestFit="1" customWidth="1"/>
    <col min="5" max="5" width="11.375" bestFit="1" customWidth="1"/>
    <col min="6" max="6" width="15.75" bestFit="1" customWidth="1"/>
    <col min="7" max="7" width="6.875" bestFit="1" customWidth="1"/>
    <col min="8" max="8" width="13.125" bestFit="1" customWidth="1"/>
    <col min="9" max="9" width="15.75" bestFit="1" customWidth="1"/>
    <col min="10" max="10" width="18" bestFit="1" customWidth="1"/>
    <col min="11" max="11" width="15.75" bestFit="1" customWidth="1"/>
    <col min="12" max="12" width="23" bestFit="1" customWidth="1"/>
    <col min="13" max="154" width="5.875" bestFit="1" customWidth="1"/>
    <col min="155" max="155" width="6.875" bestFit="1" customWidth="1"/>
    <col min="156" max="156" width="15.75" bestFit="1" customWidth="1"/>
    <col min="157" max="305" width="5.875" bestFit="1" customWidth="1"/>
    <col min="306" max="306" width="6.875" bestFit="1" customWidth="1"/>
    <col min="307" max="307" width="28.125" bestFit="1" customWidth="1"/>
    <col min="308" max="308" width="20.875" bestFit="1" customWidth="1"/>
    <col min="309" max="309" width="6.625" bestFit="1" customWidth="1"/>
    <col min="310" max="310" width="9.75" bestFit="1" customWidth="1"/>
    <col min="311" max="311" width="6.625" bestFit="1" customWidth="1"/>
    <col min="312" max="312" width="9.75" bestFit="1" customWidth="1"/>
    <col min="313" max="313" width="6.625" bestFit="1" customWidth="1"/>
    <col min="314" max="314" width="9.75" bestFit="1" customWidth="1"/>
    <col min="315" max="315" width="6.625" bestFit="1" customWidth="1"/>
    <col min="316" max="316" width="9.75" bestFit="1" customWidth="1"/>
    <col min="317" max="317" width="6.625" bestFit="1" customWidth="1"/>
    <col min="318" max="318" width="9.75" bestFit="1" customWidth="1"/>
    <col min="319" max="319" width="6.625" bestFit="1" customWidth="1"/>
    <col min="320" max="320" width="9.75" bestFit="1" customWidth="1"/>
    <col min="321" max="321" width="6.625" bestFit="1" customWidth="1"/>
    <col min="322" max="322" width="9.75" bestFit="1" customWidth="1"/>
    <col min="323" max="323" width="6.625" bestFit="1" customWidth="1"/>
    <col min="324" max="324" width="9.75" bestFit="1" customWidth="1"/>
    <col min="325" max="325" width="6.625" bestFit="1" customWidth="1"/>
    <col min="326" max="326" width="9.75" bestFit="1" customWidth="1"/>
    <col min="327" max="327" width="6.625" bestFit="1" customWidth="1"/>
    <col min="328" max="328" width="9.75" bestFit="1" customWidth="1"/>
    <col min="329" max="329" width="6.625" bestFit="1" customWidth="1"/>
    <col min="330" max="330" width="9.75" bestFit="1" customWidth="1"/>
    <col min="331" max="331" width="6.625" bestFit="1" customWidth="1"/>
    <col min="332" max="332" width="9.75" bestFit="1" customWidth="1"/>
    <col min="333" max="333" width="6.625" bestFit="1" customWidth="1"/>
    <col min="334" max="334" width="9.75" bestFit="1" customWidth="1"/>
    <col min="335" max="335" width="6.625" bestFit="1" customWidth="1"/>
    <col min="336" max="336" width="9.75" bestFit="1" customWidth="1"/>
    <col min="337" max="337" width="6.625" bestFit="1" customWidth="1"/>
    <col min="338" max="338" width="9.75" bestFit="1" customWidth="1"/>
    <col min="339" max="339" width="6.625" bestFit="1" customWidth="1"/>
    <col min="340" max="340" width="9.75" bestFit="1" customWidth="1"/>
    <col min="341" max="341" width="6.625" bestFit="1" customWidth="1"/>
    <col min="342" max="342" width="9.75" bestFit="1" customWidth="1"/>
    <col min="343" max="343" width="6.625" bestFit="1" customWidth="1"/>
    <col min="344" max="344" width="9.75" bestFit="1" customWidth="1"/>
    <col min="345" max="345" width="6.625" bestFit="1" customWidth="1"/>
    <col min="346" max="346" width="9.75" bestFit="1" customWidth="1"/>
    <col min="347" max="347" width="6.625" bestFit="1" customWidth="1"/>
    <col min="348" max="348" width="9.75" bestFit="1" customWidth="1"/>
    <col min="349" max="349" width="6.625" bestFit="1" customWidth="1"/>
    <col min="350" max="350" width="5.875" bestFit="1" customWidth="1"/>
    <col min="351" max="351" width="9.75" bestFit="1" customWidth="1"/>
    <col min="352" max="352" width="6.625" bestFit="1" customWidth="1"/>
    <col min="353" max="353" width="9.75" bestFit="1" customWidth="1"/>
    <col min="354" max="354" width="6.625" bestFit="1" customWidth="1"/>
    <col min="355" max="355" width="9.75" bestFit="1" customWidth="1"/>
    <col min="356" max="356" width="6.625" bestFit="1" customWidth="1"/>
    <col min="357" max="357" width="9.75" bestFit="1" customWidth="1"/>
    <col min="358" max="358" width="6.625" bestFit="1" customWidth="1"/>
    <col min="359" max="359" width="9.75" bestFit="1" customWidth="1"/>
    <col min="360" max="360" width="6.625" bestFit="1" customWidth="1"/>
    <col min="361" max="361" width="9.75" bestFit="1" customWidth="1"/>
    <col min="362" max="362" width="6.625" bestFit="1" customWidth="1"/>
    <col min="363" max="363" width="9.75" bestFit="1" customWidth="1"/>
    <col min="364" max="364" width="6.625" bestFit="1" customWidth="1"/>
    <col min="365" max="365" width="9.75" bestFit="1" customWidth="1"/>
    <col min="366" max="366" width="6.625" bestFit="1" customWidth="1"/>
    <col min="367" max="367" width="9.75" bestFit="1" customWidth="1"/>
    <col min="368" max="368" width="6.625" bestFit="1" customWidth="1"/>
    <col min="369" max="369" width="9.75" bestFit="1" customWidth="1"/>
    <col min="370" max="370" width="6.625" bestFit="1" customWidth="1"/>
    <col min="371" max="371" width="9.75" bestFit="1" customWidth="1"/>
    <col min="372" max="372" width="6.625" bestFit="1" customWidth="1"/>
    <col min="373" max="373" width="9.75" bestFit="1" customWidth="1"/>
    <col min="374" max="374" width="6.625" bestFit="1" customWidth="1"/>
    <col min="375" max="375" width="9.75" bestFit="1" customWidth="1"/>
    <col min="376" max="376" width="6.625" bestFit="1" customWidth="1"/>
    <col min="377" max="377" width="9.75" bestFit="1" customWidth="1"/>
    <col min="378" max="378" width="6.625" bestFit="1" customWidth="1"/>
    <col min="379" max="379" width="9.75" bestFit="1" customWidth="1"/>
    <col min="380" max="380" width="6.625" bestFit="1" customWidth="1"/>
    <col min="381" max="381" width="9.75" bestFit="1" customWidth="1"/>
    <col min="382" max="382" width="6.625" bestFit="1" customWidth="1"/>
    <col min="383" max="383" width="9.75" bestFit="1" customWidth="1"/>
    <col min="384" max="384" width="6.625" bestFit="1" customWidth="1"/>
    <col min="385" max="385" width="9.75" bestFit="1" customWidth="1"/>
    <col min="386" max="386" width="6.625" bestFit="1" customWidth="1"/>
    <col min="387" max="387" width="9.75" bestFit="1" customWidth="1"/>
    <col min="388" max="388" width="6.625" bestFit="1" customWidth="1"/>
    <col min="389" max="389" width="9.75" bestFit="1" customWidth="1"/>
    <col min="390" max="390" width="6.625" bestFit="1" customWidth="1"/>
    <col min="391" max="391" width="9.75" bestFit="1" customWidth="1"/>
    <col min="392" max="392" width="6.625" bestFit="1" customWidth="1"/>
    <col min="393" max="393" width="9.75" bestFit="1" customWidth="1"/>
    <col min="394" max="394" width="6.625" bestFit="1" customWidth="1"/>
    <col min="395" max="395" width="9.75" bestFit="1" customWidth="1"/>
    <col min="396" max="396" width="6.625" bestFit="1" customWidth="1"/>
    <col min="397" max="397" width="9.75" bestFit="1" customWidth="1"/>
    <col min="398" max="398" width="6.625" bestFit="1" customWidth="1"/>
    <col min="399" max="399" width="5.875" bestFit="1" customWidth="1"/>
    <col min="400" max="400" width="9.75" bestFit="1" customWidth="1"/>
    <col min="401" max="401" width="6.625" bestFit="1" customWidth="1"/>
    <col min="402" max="402" width="9.75" bestFit="1" customWidth="1"/>
    <col min="403" max="403" width="6.625" bestFit="1" customWidth="1"/>
    <col min="404" max="404" width="9.75" bestFit="1" customWidth="1"/>
    <col min="405" max="405" width="6.625" bestFit="1" customWidth="1"/>
    <col min="406" max="406" width="9.75" bestFit="1" customWidth="1"/>
    <col min="407" max="407" width="6.625" bestFit="1" customWidth="1"/>
    <col min="408" max="408" width="9.75" bestFit="1" customWidth="1"/>
    <col min="409" max="409" width="6.625" bestFit="1" customWidth="1"/>
    <col min="410" max="410" width="9.75" bestFit="1" customWidth="1"/>
    <col min="411" max="411" width="6.625" bestFit="1" customWidth="1"/>
    <col min="412" max="412" width="9.75" bestFit="1" customWidth="1"/>
    <col min="413" max="413" width="6.625" bestFit="1" customWidth="1"/>
    <col min="414" max="414" width="9.75" bestFit="1" customWidth="1"/>
    <col min="415" max="415" width="6.625" bestFit="1" customWidth="1"/>
    <col min="416" max="416" width="9.75" bestFit="1" customWidth="1"/>
    <col min="417" max="417" width="6.625" bestFit="1" customWidth="1"/>
    <col min="418" max="418" width="9.75" bestFit="1" customWidth="1"/>
    <col min="419" max="419" width="6.625" bestFit="1" customWidth="1"/>
    <col min="420" max="420" width="9.75" bestFit="1" customWidth="1"/>
    <col min="421" max="421" width="6.625" bestFit="1" customWidth="1"/>
    <col min="422" max="422" width="9.75" bestFit="1" customWidth="1"/>
    <col min="423" max="423" width="6.625" bestFit="1" customWidth="1"/>
    <col min="424" max="424" width="9.75" bestFit="1" customWidth="1"/>
    <col min="425" max="425" width="6.625" bestFit="1" customWidth="1"/>
    <col min="426" max="426" width="9.75" bestFit="1" customWidth="1"/>
    <col min="427" max="427" width="6.625" bestFit="1" customWidth="1"/>
    <col min="428" max="428" width="5.875" bestFit="1" customWidth="1"/>
    <col min="429" max="429" width="9.75" bestFit="1" customWidth="1"/>
    <col min="430" max="430" width="6.625" bestFit="1" customWidth="1"/>
    <col min="431" max="431" width="9.75" bestFit="1" customWidth="1"/>
    <col min="432" max="432" width="6.625" bestFit="1" customWidth="1"/>
    <col min="433" max="433" width="9.75" bestFit="1" customWidth="1"/>
    <col min="434" max="434" width="6.625" bestFit="1" customWidth="1"/>
    <col min="435" max="435" width="9.75" bestFit="1" customWidth="1"/>
    <col min="436" max="436" width="6.625" bestFit="1" customWidth="1"/>
    <col min="437" max="437" width="9.75" bestFit="1" customWidth="1"/>
    <col min="438" max="438" width="6.625" bestFit="1" customWidth="1"/>
    <col min="439" max="439" width="9.75" bestFit="1" customWidth="1"/>
    <col min="440" max="440" width="6.625" bestFit="1" customWidth="1"/>
    <col min="441" max="441" width="9.75" bestFit="1" customWidth="1"/>
    <col min="442" max="442" width="6.625" bestFit="1" customWidth="1"/>
    <col min="443" max="443" width="9.75" bestFit="1" customWidth="1"/>
    <col min="444" max="444" width="6.625" bestFit="1" customWidth="1"/>
    <col min="445" max="445" width="9.75" bestFit="1" customWidth="1"/>
    <col min="446" max="446" width="6.625" bestFit="1" customWidth="1"/>
    <col min="447" max="447" width="5.875" bestFit="1" customWidth="1"/>
    <col min="448" max="448" width="9.75" bestFit="1" customWidth="1"/>
    <col min="449" max="449" width="6.625" bestFit="1" customWidth="1"/>
    <col min="450" max="450" width="9.75" bestFit="1" customWidth="1"/>
    <col min="451" max="451" width="6.625" bestFit="1" customWidth="1"/>
    <col min="452" max="452" width="9.625" bestFit="1" customWidth="1"/>
    <col min="453" max="453" width="6.625" bestFit="1" customWidth="1"/>
    <col min="454" max="454" width="9.75" bestFit="1" customWidth="1"/>
    <col min="455" max="455" width="6.625" bestFit="1" customWidth="1"/>
    <col min="456" max="456" width="9.75" bestFit="1" customWidth="1"/>
    <col min="457" max="457" width="6.625" bestFit="1" customWidth="1"/>
    <col min="458" max="458" width="9.75" bestFit="1" customWidth="1"/>
    <col min="459" max="459" width="6.625" bestFit="1" customWidth="1"/>
    <col min="460" max="460" width="9.75" bestFit="1" customWidth="1"/>
    <col min="461" max="461" width="6.625" bestFit="1" customWidth="1"/>
    <col min="462" max="462" width="5.875" bestFit="1" customWidth="1"/>
    <col min="463" max="463" width="9.75" bestFit="1" customWidth="1"/>
    <col min="464" max="464" width="6.625" bestFit="1" customWidth="1"/>
    <col min="465" max="465" width="9.75" bestFit="1" customWidth="1"/>
    <col min="466" max="466" width="6.625" bestFit="1" customWidth="1"/>
    <col min="467" max="467" width="9.75" bestFit="1" customWidth="1"/>
    <col min="468" max="468" width="6.625" bestFit="1" customWidth="1"/>
    <col min="469" max="469" width="9.75" bestFit="1" customWidth="1"/>
    <col min="470" max="470" width="6.625" bestFit="1" customWidth="1"/>
    <col min="471" max="471" width="9.75" bestFit="1" customWidth="1"/>
    <col min="472" max="472" width="6.625" bestFit="1" customWidth="1"/>
    <col min="473" max="473" width="9.75" bestFit="1" customWidth="1"/>
    <col min="474" max="474" width="6.625" bestFit="1" customWidth="1"/>
    <col min="475" max="475" width="9.75" bestFit="1" customWidth="1"/>
    <col min="476" max="476" width="6.625" bestFit="1" customWidth="1"/>
    <col min="477" max="477" width="5.875" bestFit="1" customWidth="1"/>
    <col min="478" max="478" width="9.75" bestFit="1" customWidth="1"/>
    <col min="479" max="479" width="6.625" bestFit="1" customWidth="1"/>
    <col min="480" max="480" width="9.75" bestFit="1" customWidth="1"/>
    <col min="481" max="481" width="6.625" bestFit="1" customWidth="1"/>
    <col min="482" max="482" width="9.75" bestFit="1" customWidth="1"/>
    <col min="483" max="483" width="6.625" bestFit="1" customWidth="1"/>
    <col min="484" max="484" width="9.75" bestFit="1" customWidth="1"/>
    <col min="485" max="485" width="6.625" bestFit="1" customWidth="1"/>
    <col min="486" max="486" width="9.75" bestFit="1" customWidth="1"/>
    <col min="487" max="487" width="6.625" bestFit="1" customWidth="1"/>
    <col min="488" max="488" width="9.75" bestFit="1" customWidth="1"/>
    <col min="489" max="489" width="6.625" bestFit="1" customWidth="1"/>
    <col min="490" max="490" width="9.75" bestFit="1" customWidth="1"/>
    <col min="491" max="491" width="6.625" bestFit="1" customWidth="1"/>
    <col min="492" max="492" width="9.75" bestFit="1" customWidth="1"/>
    <col min="493" max="493" width="6.625" bestFit="1" customWidth="1"/>
    <col min="494" max="494" width="9.75" bestFit="1" customWidth="1"/>
    <col min="495" max="495" width="6.625" bestFit="1" customWidth="1"/>
    <col min="496" max="496" width="9.75" bestFit="1" customWidth="1"/>
    <col min="497" max="497" width="6.625" bestFit="1" customWidth="1"/>
    <col min="498" max="498" width="9.75" bestFit="1" customWidth="1"/>
    <col min="499" max="499" width="6.625" bestFit="1" customWidth="1"/>
    <col min="500" max="500" width="9.75" bestFit="1" customWidth="1"/>
    <col min="501" max="501" width="6.625" bestFit="1" customWidth="1"/>
    <col min="502" max="502" width="9.75" bestFit="1" customWidth="1"/>
    <col min="503" max="503" width="6.625" bestFit="1" customWidth="1"/>
    <col min="504" max="504" width="9.75" bestFit="1" customWidth="1"/>
    <col min="505" max="505" width="6.625" bestFit="1" customWidth="1"/>
    <col min="506" max="506" width="9.75" bestFit="1" customWidth="1"/>
    <col min="507" max="507" width="6.625" bestFit="1" customWidth="1"/>
    <col min="508" max="508" width="9.75" bestFit="1" customWidth="1"/>
    <col min="509" max="509" width="6.625" bestFit="1" customWidth="1"/>
    <col min="510" max="510" width="9.75" bestFit="1" customWidth="1"/>
    <col min="511" max="511" width="6.625" bestFit="1" customWidth="1"/>
    <col min="512" max="512" width="9.75" bestFit="1" customWidth="1"/>
    <col min="513" max="513" width="6.625" bestFit="1" customWidth="1"/>
    <col min="514" max="514" width="9.75" bestFit="1" customWidth="1"/>
    <col min="515" max="515" width="6.625" bestFit="1" customWidth="1"/>
    <col min="516" max="516" width="9.625" bestFit="1" customWidth="1"/>
    <col min="517" max="517" width="6.625" bestFit="1" customWidth="1"/>
    <col min="518" max="518" width="9.625" bestFit="1" customWidth="1"/>
    <col min="519" max="519" width="6.625" bestFit="1" customWidth="1"/>
    <col min="520" max="520" width="9.625" bestFit="1" customWidth="1"/>
    <col min="521" max="521" width="6.625" bestFit="1" customWidth="1"/>
    <col min="522" max="522" width="9.75" bestFit="1" customWidth="1"/>
    <col min="523" max="523" width="6.625" bestFit="1" customWidth="1"/>
    <col min="524" max="524" width="9.75" bestFit="1" customWidth="1"/>
    <col min="525" max="525" width="6.625" bestFit="1" customWidth="1"/>
    <col min="526" max="526" width="5.875" bestFit="1" customWidth="1"/>
    <col min="527" max="527" width="9.75" bestFit="1" customWidth="1"/>
    <col min="528" max="528" width="6.625" bestFit="1" customWidth="1"/>
    <col min="529" max="529" width="9.75" bestFit="1" customWidth="1"/>
    <col min="530" max="530" width="6.625" bestFit="1" customWidth="1"/>
    <col min="531" max="531" width="9.75" bestFit="1" customWidth="1"/>
    <col min="532" max="532" width="6.625" bestFit="1" customWidth="1"/>
    <col min="533" max="533" width="9.75" bestFit="1" customWidth="1"/>
    <col min="534" max="534" width="6.625" bestFit="1" customWidth="1"/>
    <col min="535" max="535" width="9.75" bestFit="1" customWidth="1"/>
    <col min="536" max="536" width="6.625" bestFit="1" customWidth="1"/>
    <col min="537" max="537" width="9.75" bestFit="1" customWidth="1"/>
    <col min="538" max="538" width="6.625" bestFit="1" customWidth="1"/>
    <col min="539" max="539" width="9.75" bestFit="1" customWidth="1"/>
    <col min="540" max="540" width="6.625" bestFit="1" customWidth="1"/>
    <col min="541" max="541" width="9.75" bestFit="1" customWidth="1"/>
    <col min="542" max="542" width="6.625" bestFit="1" customWidth="1"/>
    <col min="543" max="543" width="9.75" bestFit="1" customWidth="1"/>
    <col min="544" max="544" width="6.625" bestFit="1" customWidth="1"/>
    <col min="545" max="545" width="5.875" bestFit="1" customWidth="1"/>
    <col min="546" max="546" width="9.75" bestFit="1" customWidth="1"/>
    <col min="547" max="547" width="6.625" bestFit="1" customWidth="1"/>
    <col min="548" max="548" width="9.75" bestFit="1" customWidth="1"/>
    <col min="549" max="549" width="6.625" bestFit="1" customWidth="1"/>
    <col min="550" max="550" width="9.75" bestFit="1" customWidth="1"/>
    <col min="551" max="551" width="6.625" bestFit="1" customWidth="1"/>
    <col min="552" max="552" width="9.75" bestFit="1" customWidth="1"/>
    <col min="553" max="553" width="6.625" bestFit="1" customWidth="1"/>
    <col min="554" max="554" width="9.75" bestFit="1" customWidth="1"/>
    <col min="555" max="555" width="6.625" bestFit="1" customWidth="1"/>
    <col min="556" max="556" width="9.75" bestFit="1" customWidth="1"/>
    <col min="557" max="557" width="6.625" bestFit="1" customWidth="1"/>
    <col min="558" max="558" width="9.75" bestFit="1" customWidth="1"/>
    <col min="559" max="559" width="6.625" bestFit="1" customWidth="1"/>
    <col min="560" max="560" width="9.75" bestFit="1" customWidth="1"/>
    <col min="561" max="561" width="6.625" bestFit="1" customWidth="1"/>
    <col min="562" max="562" width="9.75" bestFit="1" customWidth="1"/>
    <col min="563" max="563" width="6.625" bestFit="1" customWidth="1"/>
    <col min="564" max="564" width="9.75" bestFit="1" customWidth="1"/>
    <col min="565" max="565" width="6.625" bestFit="1" customWidth="1"/>
    <col min="566" max="566" width="9.75" bestFit="1" customWidth="1"/>
    <col min="567" max="567" width="6.625" bestFit="1" customWidth="1"/>
    <col min="568" max="568" width="9.75" bestFit="1" customWidth="1"/>
    <col min="569" max="569" width="6.625" bestFit="1" customWidth="1"/>
    <col min="570" max="570" width="9.75" bestFit="1" customWidth="1"/>
    <col min="571" max="571" width="6.625" bestFit="1" customWidth="1"/>
    <col min="572" max="572" width="9.75" bestFit="1" customWidth="1"/>
    <col min="573" max="573" width="6.625" bestFit="1" customWidth="1"/>
    <col min="574" max="574" width="9.75" bestFit="1" customWidth="1"/>
    <col min="575" max="575" width="6.625" bestFit="1" customWidth="1"/>
    <col min="576" max="576" width="9.75" bestFit="1" customWidth="1"/>
    <col min="577" max="577" width="6.625" bestFit="1" customWidth="1"/>
    <col min="578" max="578" width="9.75" bestFit="1" customWidth="1"/>
    <col min="579" max="579" width="6.625" bestFit="1" customWidth="1"/>
    <col min="580" max="580" width="9.75" bestFit="1" customWidth="1"/>
    <col min="581" max="581" width="6.625" bestFit="1" customWidth="1"/>
    <col min="582" max="582" width="9.75" bestFit="1" customWidth="1"/>
    <col min="583" max="583" width="6.625" bestFit="1" customWidth="1"/>
    <col min="584" max="584" width="9.75" bestFit="1" customWidth="1"/>
    <col min="585" max="585" width="6.625" bestFit="1" customWidth="1"/>
    <col min="586" max="586" width="9.75" bestFit="1" customWidth="1"/>
    <col min="587" max="587" width="6.625" bestFit="1" customWidth="1"/>
    <col min="588" max="588" width="9.75" bestFit="1" customWidth="1"/>
    <col min="589" max="589" width="6.625" bestFit="1" customWidth="1"/>
    <col min="590" max="590" width="9.75" bestFit="1" customWidth="1"/>
    <col min="591" max="591" width="8.625" bestFit="1" customWidth="1"/>
    <col min="592" max="592" width="11.875" bestFit="1" customWidth="1"/>
    <col min="593" max="593" width="28.125" bestFit="1" customWidth="1"/>
    <col min="594" max="594" width="20.875" bestFit="1" customWidth="1"/>
  </cols>
  <sheetData>
    <row r="1" spans="1:12" x14ac:dyDescent="0.2">
      <c r="A1" s="29" t="s">
        <v>209</v>
      </c>
      <c r="B1" t="s">
        <v>212</v>
      </c>
    </row>
    <row r="2" spans="1:12" x14ac:dyDescent="0.2">
      <c r="A2" s="30" t="s">
        <v>28</v>
      </c>
      <c r="B2" s="32">
        <v>4</v>
      </c>
    </row>
    <row r="3" spans="1:12" x14ac:dyDescent="0.2">
      <c r="A3" s="30" t="s">
        <v>10</v>
      </c>
      <c r="B3" s="32">
        <v>3</v>
      </c>
    </row>
    <row r="4" spans="1:12" x14ac:dyDescent="0.2">
      <c r="A4" s="30" t="s">
        <v>30</v>
      </c>
      <c r="B4" s="32">
        <v>1</v>
      </c>
      <c r="D4" s="29" t="s">
        <v>209</v>
      </c>
      <c r="E4" t="s">
        <v>212</v>
      </c>
    </row>
    <row r="5" spans="1:12" x14ac:dyDescent="0.2">
      <c r="A5" s="30" t="s">
        <v>7</v>
      </c>
      <c r="B5" s="32">
        <v>40</v>
      </c>
      <c r="D5" s="30" t="s">
        <v>192</v>
      </c>
      <c r="E5" s="32">
        <v>64</v>
      </c>
    </row>
    <row r="6" spans="1:12" x14ac:dyDescent="0.2">
      <c r="A6" s="30" t="s">
        <v>15</v>
      </c>
      <c r="B6" s="32">
        <v>5</v>
      </c>
      <c r="D6" s="30" t="s">
        <v>193</v>
      </c>
      <c r="E6" s="32">
        <v>86</v>
      </c>
    </row>
    <row r="7" spans="1:12" x14ac:dyDescent="0.2">
      <c r="A7" s="30" t="s">
        <v>106</v>
      </c>
      <c r="B7" s="32">
        <v>4</v>
      </c>
      <c r="D7" s="30" t="s">
        <v>210</v>
      </c>
      <c r="E7" s="32"/>
    </row>
    <row r="8" spans="1:12" x14ac:dyDescent="0.2">
      <c r="A8" s="30" t="s">
        <v>11</v>
      </c>
      <c r="B8" s="32">
        <v>12</v>
      </c>
      <c r="D8" s="30" t="s">
        <v>211</v>
      </c>
      <c r="E8" s="32">
        <v>150</v>
      </c>
    </row>
    <row r="9" spans="1:12" x14ac:dyDescent="0.2">
      <c r="A9" s="30" t="s">
        <v>23</v>
      </c>
      <c r="B9" s="32">
        <v>4</v>
      </c>
    </row>
    <row r="10" spans="1:12" x14ac:dyDescent="0.2">
      <c r="A10" s="30" t="s">
        <v>8</v>
      </c>
      <c r="B10" s="32">
        <v>5</v>
      </c>
      <c r="H10" s="29" t="s">
        <v>209</v>
      </c>
      <c r="I10" t="s">
        <v>208</v>
      </c>
    </row>
    <row r="11" spans="1:12" x14ac:dyDescent="0.2">
      <c r="A11" s="30" t="s">
        <v>12</v>
      </c>
      <c r="B11" s="32">
        <v>1</v>
      </c>
      <c r="D11" s="29" t="s">
        <v>209</v>
      </c>
      <c r="E11" t="s">
        <v>212</v>
      </c>
      <c r="H11" s="30" t="s">
        <v>188</v>
      </c>
      <c r="I11" s="32">
        <v>458094</v>
      </c>
      <c r="K11" s="29" t="s">
        <v>209</v>
      </c>
      <c r="L11" t="s">
        <v>212</v>
      </c>
    </row>
    <row r="12" spans="1:12" x14ac:dyDescent="0.2">
      <c r="A12" s="30" t="s">
        <v>29</v>
      </c>
      <c r="B12" s="32">
        <v>3</v>
      </c>
      <c r="D12" s="30" t="s">
        <v>188</v>
      </c>
      <c r="E12" s="32">
        <v>10</v>
      </c>
      <c r="H12" s="30" t="s">
        <v>189</v>
      </c>
      <c r="I12" s="32">
        <v>5437121</v>
      </c>
      <c r="K12" s="30" t="s">
        <v>28</v>
      </c>
      <c r="L12">
        <v>4</v>
      </c>
    </row>
    <row r="13" spans="1:12" x14ac:dyDescent="0.2">
      <c r="A13" s="30" t="s">
        <v>26</v>
      </c>
      <c r="B13" s="32">
        <v>3</v>
      </c>
      <c r="D13" s="30" t="s">
        <v>189</v>
      </c>
      <c r="E13" s="32">
        <v>140</v>
      </c>
      <c r="H13" s="30" t="s">
        <v>210</v>
      </c>
      <c r="I13" s="32"/>
      <c r="K13" s="30" t="s">
        <v>10</v>
      </c>
      <c r="L13">
        <v>3</v>
      </c>
    </row>
    <row r="14" spans="1:12" x14ac:dyDescent="0.2">
      <c r="A14" s="30" t="s">
        <v>27</v>
      </c>
      <c r="B14" s="32">
        <v>2</v>
      </c>
      <c r="D14" s="30" t="s">
        <v>210</v>
      </c>
      <c r="E14" s="32"/>
      <c r="H14" s="30" t="s">
        <v>211</v>
      </c>
      <c r="I14" s="32">
        <v>5895215</v>
      </c>
      <c r="K14" s="30" t="s">
        <v>30</v>
      </c>
      <c r="L14">
        <v>1</v>
      </c>
    </row>
    <row r="15" spans="1:12" x14ac:dyDescent="0.2">
      <c r="A15" s="30" t="s">
        <v>17</v>
      </c>
      <c r="B15" s="32">
        <v>3</v>
      </c>
      <c r="D15" s="30" t="s">
        <v>211</v>
      </c>
      <c r="E15" s="32">
        <v>150</v>
      </c>
      <c r="K15" s="30" t="s">
        <v>7</v>
      </c>
      <c r="L15">
        <v>40</v>
      </c>
    </row>
    <row r="16" spans="1:12" x14ac:dyDescent="0.2">
      <c r="A16" s="30" t="s">
        <v>16</v>
      </c>
      <c r="B16" s="32">
        <v>3</v>
      </c>
      <c r="K16" s="30" t="s">
        <v>15</v>
      </c>
      <c r="L16">
        <v>5</v>
      </c>
    </row>
    <row r="17" spans="1:12" x14ac:dyDescent="0.2">
      <c r="A17" s="30" t="s">
        <v>25</v>
      </c>
      <c r="B17" s="32">
        <v>1</v>
      </c>
      <c r="K17" s="30" t="s">
        <v>106</v>
      </c>
      <c r="L17">
        <v>4</v>
      </c>
    </row>
    <row r="18" spans="1:12" x14ac:dyDescent="0.2">
      <c r="A18" s="30" t="s">
        <v>34</v>
      </c>
      <c r="B18" s="32">
        <v>1</v>
      </c>
      <c r="D18" s="29" t="s">
        <v>209</v>
      </c>
      <c r="E18" t="s">
        <v>207</v>
      </c>
      <c r="F18" t="s">
        <v>208</v>
      </c>
      <c r="K18" s="30" t="s">
        <v>11</v>
      </c>
      <c r="L18">
        <v>12</v>
      </c>
    </row>
    <row r="19" spans="1:12" x14ac:dyDescent="0.2">
      <c r="A19" s="30" t="s">
        <v>97</v>
      </c>
      <c r="B19" s="32">
        <v>1</v>
      </c>
      <c r="D19" s="30" t="s">
        <v>28</v>
      </c>
      <c r="E19" s="32">
        <v>12570</v>
      </c>
      <c r="F19" s="32">
        <v>221025</v>
      </c>
      <c r="K19" s="30" t="s">
        <v>23</v>
      </c>
      <c r="L19">
        <v>4</v>
      </c>
    </row>
    <row r="20" spans="1:12" x14ac:dyDescent="0.2">
      <c r="A20" s="30" t="s">
        <v>99</v>
      </c>
      <c r="B20" s="32">
        <v>1</v>
      </c>
      <c r="D20" s="30" t="s">
        <v>10</v>
      </c>
      <c r="E20" s="32">
        <v>7672</v>
      </c>
      <c r="F20" s="32">
        <v>131211</v>
      </c>
      <c r="K20" s="30" t="s">
        <v>8</v>
      </c>
      <c r="L20">
        <v>5</v>
      </c>
    </row>
    <row r="21" spans="1:12" x14ac:dyDescent="0.2">
      <c r="A21" s="30" t="s">
        <v>85</v>
      </c>
      <c r="B21" s="32">
        <v>4</v>
      </c>
      <c r="D21" s="30" t="s">
        <v>30</v>
      </c>
      <c r="E21" s="32">
        <v>2440</v>
      </c>
      <c r="F21" s="32">
        <v>68828</v>
      </c>
      <c r="K21" s="30" t="s">
        <v>12</v>
      </c>
      <c r="L21">
        <v>1</v>
      </c>
    </row>
    <row r="22" spans="1:12" x14ac:dyDescent="0.2">
      <c r="A22" s="30" t="s">
        <v>22</v>
      </c>
      <c r="B22" s="32">
        <v>1</v>
      </c>
      <c r="D22" s="30" t="s">
        <v>7</v>
      </c>
      <c r="E22" s="32">
        <v>114129</v>
      </c>
      <c r="F22" s="32">
        <v>1504351</v>
      </c>
      <c r="K22" s="30" t="s">
        <v>29</v>
      </c>
      <c r="L22">
        <v>3</v>
      </c>
    </row>
    <row r="23" spans="1:12" x14ac:dyDescent="0.2">
      <c r="A23" s="30" t="s">
        <v>3</v>
      </c>
      <c r="B23" s="32">
        <v>3</v>
      </c>
      <c r="D23" s="30" t="s">
        <v>15</v>
      </c>
      <c r="E23" s="32">
        <v>15627</v>
      </c>
      <c r="F23" s="32">
        <v>156495</v>
      </c>
      <c r="K23" s="30" t="s">
        <v>26</v>
      </c>
      <c r="L23">
        <v>3</v>
      </c>
    </row>
    <row r="24" spans="1:12" x14ac:dyDescent="0.2">
      <c r="A24" s="30" t="s">
        <v>14</v>
      </c>
      <c r="B24" s="32">
        <v>2</v>
      </c>
      <c r="D24" s="30" t="s">
        <v>106</v>
      </c>
      <c r="E24" s="32">
        <v>12369</v>
      </c>
      <c r="F24" s="32">
        <v>158511</v>
      </c>
      <c r="K24" s="30" t="s">
        <v>27</v>
      </c>
      <c r="L24">
        <v>2</v>
      </c>
    </row>
    <row r="25" spans="1:12" x14ac:dyDescent="0.2">
      <c r="A25" s="30" t="s">
        <v>13</v>
      </c>
      <c r="B25" s="32">
        <v>2</v>
      </c>
      <c r="D25" s="30" t="s">
        <v>11</v>
      </c>
      <c r="E25" s="32">
        <v>35474</v>
      </c>
      <c r="F25" s="32">
        <v>479023</v>
      </c>
      <c r="K25" s="30" t="s">
        <v>17</v>
      </c>
      <c r="L25">
        <v>3</v>
      </c>
    </row>
    <row r="26" spans="1:12" x14ac:dyDescent="0.2">
      <c r="A26" s="30" t="s">
        <v>20</v>
      </c>
      <c r="B26" s="32">
        <v>1</v>
      </c>
      <c r="D26" s="30" t="s">
        <v>23</v>
      </c>
      <c r="E26" s="32">
        <v>10340</v>
      </c>
      <c r="F26" s="32">
        <v>157656</v>
      </c>
      <c r="K26" s="30" t="s">
        <v>16</v>
      </c>
      <c r="L26">
        <v>3</v>
      </c>
    </row>
    <row r="27" spans="1:12" x14ac:dyDescent="0.2">
      <c r="A27" s="30" t="s">
        <v>19</v>
      </c>
      <c r="B27" s="32">
        <v>2</v>
      </c>
      <c r="D27" s="30" t="s">
        <v>8</v>
      </c>
      <c r="E27" s="32">
        <v>13864</v>
      </c>
      <c r="F27" s="32">
        <v>200413</v>
      </c>
      <c r="K27" s="30" t="s">
        <v>25</v>
      </c>
      <c r="L27">
        <v>1</v>
      </c>
    </row>
    <row r="28" spans="1:12" x14ac:dyDescent="0.2">
      <c r="A28" s="30" t="s">
        <v>32</v>
      </c>
      <c r="B28" s="32">
        <v>1</v>
      </c>
      <c r="D28" s="30" t="s">
        <v>12</v>
      </c>
      <c r="E28" s="32">
        <v>3005</v>
      </c>
      <c r="F28" s="32">
        <v>21953</v>
      </c>
      <c r="K28" s="30" t="s">
        <v>34</v>
      </c>
      <c r="L28">
        <v>1</v>
      </c>
    </row>
    <row r="29" spans="1:12" x14ac:dyDescent="0.2">
      <c r="A29" s="30" t="s">
        <v>109</v>
      </c>
      <c r="B29" s="32">
        <v>3</v>
      </c>
      <c r="D29" s="30" t="s">
        <v>29</v>
      </c>
      <c r="E29" s="32">
        <v>8723</v>
      </c>
      <c r="F29" s="32">
        <v>133268</v>
      </c>
      <c r="K29" s="30" t="s">
        <v>97</v>
      </c>
      <c r="L29">
        <v>1</v>
      </c>
    </row>
    <row r="30" spans="1:12" x14ac:dyDescent="0.2">
      <c r="A30" s="30" t="s">
        <v>33</v>
      </c>
      <c r="B30" s="32">
        <v>1</v>
      </c>
      <c r="D30" s="30" t="s">
        <v>26</v>
      </c>
      <c r="E30" s="32">
        <v>8805</v>
      </c>
      <c r="F30" s="32">
        <v>142268</v>
      </c>
      <c r="K30" s="30" t="s">
        <v>99</v>
      </c>
      <c r="L30">
        <v>1</v>
      </c>
    </row>
    <row r="31" spans="1:12" x14ac:dyDescent="0.2">
      <c r="A31" s="30" t="s">
        <v>18</v>
      </c>
      <c r="B31" s="32">
        <v>3</v>
      </c>
      <c r="D31" s="30" t="s">
        <v>27</v>
      </c>
      <c r="E31" s="32">
        <v>5684</v>
      </c>
      <c r="F31" s="32">
        <v>96395</v>
      </c>
      <c r="K31" s="30" t="s">
        <v>85</v>
      </c>
      <c r="L31">
        <v>4</v>
      </c>
    </row>
    <row r="32" spans="1:12" x14ac:dyDescent="0.2">
      <c r="A32" s="30" t="s">
        <v>9</v>
      </c>
      <c r="B32" s="32">
        <v>17</v>
      </c>
      <c r="D32" s="30" t="s">
        <v>17</v>
      </c>
      <c r="E32" s="32">
        <v>8311</v>
      </c>
      <c r="F32" s="32">
        <v>99964</v>
      </c>
      <c r="K32" s="30" t="s">
        <v>22</v>
      </c>
      <c r="L32">
        <v>1</v>
      </c>
    </row>
    <row r="33" spans="1:12" x14ac:dyDescent="0.2">
      <c r="A33" s="30" t="s">
        <v>31</v>
      </c>
      <c r="B33" s="32">
        <v>3</v>
      </c>
      <c r="D33" s="30" t="s">
        <v>16</v>
      </c>
      <c r="E33" s="32">
        <v>7901</v>
      </c>
      <c r="F33" s="32">
        <v>147759</v>
      </c>
      <c r="K33" s="30" t="s">
        <v>3</v>
      </c>
      <c r="L33">
        <v>3</v>
      </c>
    </row>
    <row r="34" spans="1:12" x14ac:dyDescent="0.2">
      <c r="A34" s="30" t="s">
        <v>24</v>
      </c>
      <c r="B34" s="32">
        <v>2</v>
      </c>
      <c r="D34" s="30" t="s">
        <v>25</v>
      </c>
      <c r="E34" s="32">
        <v>2854</v>
      </c>
      <c r="F34" s="32">
        <v>18099</v>
      </c>
      <c r="K34" s="30" t="s">
        <v>14</v>
      </c>
      <c r="L34">
        <v>2</v>
      </c>
    </row>
    <row r="35" spans="1:12" x14ac:dyDescent="0.2">
      <c r="A35" s="30" t="s">
        <v>5</v>
      </c>
      <c r="B35" s="32">
        <v>7</v>
      </c>
      <c r="D35" s="30" t="s">
        <v>34</v>
      </c>
      <c r="E35" s="32">
        <v>3466</v>
      </c>
      <c r="F35" s="32">
        <v>54701</v>
      </c>
      <c r="K35" s="30" t="s">
        <v>13</v>
      </c>
      <c r="L35">
        <v>2</v>
      </c>
    </row>
    <row r="36" spans="1:12" x14ac:dyDescent="0.2">
      <c r="A36" s="30" t="s">
        <v>21</v>
      </c>
      <c r="B36" s="32">
        <v>1</v>
      </c>
      <c r="D36" s="30" t="s">
        <v>97</v>
      </c>
      <c r="E36" s="32">
        <v>3015</v>
      </c>
      <c r="F36" s="32">
        <v>20541</v>
      </c>
      <c r="K36" s="30" t="s">
        <v>20</v>
      </c>
      <c r="L36">
        <v>1</v>
      </c>
    </row>
    <row r="37" spans="1:12" x14ac:dyDescent="0.2">
      <c r="A37" s="30" t="s">
        <v>210</v>
      </c>
      <c r="B37" s="32"/>
      <c r="D37" s="30" t="s">
        <v>99</v>
      </c>
      <c r="E37" s="32">
        <v>2374</v>
      </c>
      <c r="F37" s="32">
        <v>17006</v>
      </c>
      <c r="K37" s="30" t="s">
        <v>19</v>
      </c>
      <c r="L37">
        <v>2</v>
      </c>
    </row>
    <row r="38" spans="1:12" x14ac:dyDescent="0.2">
      <c r="A38" s="30" t="s">
        <v>211</v>
      </c>
      <c r="B38" s="32">
        <v>150</v>
      </c>
      <c r="D38" s="30" t="s">
        <v>85</v>
      </c>
      <c r="E38" s="32">
        <v>11258</v>
      </c>
      <c r="F38" s="32">
        <v>122403</v>
      </c>
      <c r="K38" s="30" t="s">
        <v>32</v>
      </c>
      <c r="L38">
        <v>1</v>
      </c>
    </row>
    <row r="39" spans="1:12" x14ac:dyDescent="0.2">
      <c r="D39" s="30" t="s">
        <v>22</v>
      </c>
      <c r="E39" s="32">
        <v>2895</v>
      </c>
      <c r="F39" s="32">
        <v>19888</v>
      </c>
      <c r="K39" s="30" t="s">
        <v>109</v>
      </c>
      <c r="L39">
        <v>3</v>
      </c>
    </row>
    <row r="40" spans="1:12" x14ac:dyDescent="0.2">
      <c r="D40" s="30" t="s">
        <v>3</v>
      </c>
      <c r="E40" s="32">
        <v>8437</v>
      </c>
      <c r="F40" s="32">
        <v>160046</v>
      </c>
      <c r="K40" s="30" t="s">
        <v>33</v>
      </c>
      <c r="L40">
        <v>1</v>
      </c>
    </row>
    <row r="41" spans="1:12" x14ac:dyDescent="0.2">
      <c r="D41" s="30" t="s">
        <v>14</v>
      </c>
      <c r="E41" s="32">
        <v>6282</v>
      </c>
      <c r="F41" s="32">
        <v>70981</v>
      </c>
      <c r="K41" s="30" t="s">
        <v>18</v>
      </c>
      <c r="L41">
        <v>3</v>
      </c>
    </row>
    <row r="42" spans="1:12" x14ac:dyDescent="0.2">
      <c r="D42" s="30" t="s">
        <v>13</v>
      </c>
      <c r="E42" s="32">
        <v>5143</v>
      </c>
      <c r="F42" s="32">
        <v>92390</v>
      </c>
      <c r="K42" s="30" t="s">
        <v>9</v>
      </c>
      <c r="L42">
        <v>17</v>
      </c>
    </row>
    <row r="43" spans="1:12" x14ac:dyDescent="0.2">
      <c r="D43" s="30" t="s">
        <v>20</v>
      </c>
      <c r="E43" s="32">
        <v>2765</v>
      </c>
      <c r="F43" s="32">
        <v>19120</v>
      </c>
      <c r="K43" s="30" t="s">
        <v>31</v>
      </c>
      <c r="L43">
        <v>3</v>
      </c>
    </row>
    <row r="44" spans="1:12" x14ac:dyDescent="0.2">
      <c r="D44" s="30" t="s">
        <v>19</v>
      </c>
      <c r="E44" s="32">
        <v>5431</v>
      </c>
      <c r="F44" s="32">
        <v>38179</v>
      </c>
      <c r="K44" s="30" t="s">
        <v>24</v>
      </c>
      <c r="L44">
        <v>2</v>
      </c>
    </row>
    <row r="45" spans="1:12" x14ac:dyDescent="0.2">
      <c r="D45" s="30" t="s">
        <v>32</v>
      </c>
      <c r="E45" s="32">
        <v>3191</v>
      </c>
      <c r="F45" s="32">
        <v>62337</v>
      </c>
      <c r="K45" s="30" t="s">
        <v>5</v>
      </c>
      <c r="L45">
        <v>7</v>
      </c>
    </row>
    <row r="46" spans="1:12" x14ac:dyDescent="0.2">
      <c r="D46" s="30" t="s">
        <v>109</v>
      </c>
      <c r="E46" s="32">
        <v>8473</v>
      </c>
      <c r="F46" s="32">
        <v>96386</v>
      </c>
      <c r="K46" s="30" t="s">
        <v>21</v>
      </c>
      <c r="L46">
        <v>1</v>
      </c>
    </row>
    <row r="47" spans="1:12" x14ac:dyDescent="0.2">
      <c r="D47" s="30" t="s">
        <v>33</v>
      </c>
      <c r="E47" s="32">
        <v>2947</v>
      </c>
      <c r="F47" s="32">
        <v>50583</v>
      </c>
      <c r="K47" s="30" t="s">
        <v>210</v>
      </c>
    </row>
    <row r="48" spans="1:12" x14ac:dyDescent="0.2">
      <c r="D48" s="30" t="s">
        <v>18</v>
      </c>
      <c r="E48" s="32">
        <v>9450</v>
      </c>
      <c r="F48" s="32">
        <v>152406</v>
      </c>
      <c r="K48" s="30" t="s">
        <v>211</v>
      </c>
      <c r="L48">
        <v>150</v>
      </c>
    </row>
    <row r="49" spans="1:11" x14ac:dyDescent="0.2">
      <c r="D49" s="30" t="s">
        <v>9</v>
      </c>
      <c r="E49" s="32">
        <v>50946</v>
      </c>
      <c r="F49" s="32">
        <v>640569</v>
      </c>
    </row>
    <row r="50" spans="1:11" x14ac:dyDescent="0.2">
      <c r="D50" s="30" t="s">
        <v>31</v>
      </c>
      <c r="E50" s="32">
        <v>8948</v>
      </c>
      <c r="F50" s="32">
        <v>127586</v>
      </c>
    </row>
    <row r="51" spans="1:11" x14ac:dyDescent="0.2">
      <c r="D51" s="30" t="s">
        <v>24</v>
      </c>
      <c r="E51" s="32">
        <v>5629</v>
      </c>
      <c r="F51" s="32">
        <v>96407</v>
      </c>
    </row>
    <row r="52" spans="1:11" x14ac:dyDescent="0.2">
      <c r="D52" s="30" t="s">
        <v>5</v>
      </c>
      <c r="E52" s="32">
        <v>19968</v>
      </c>
      <c r="F52" s="32">
        <v>298013</v>
      </c>
    </row>
    <row r="53" spans="1:11" x14ac:dyDescent="0.2">
      <c r="D53" s="30" t="s">
        <v>21</v>
      </c>
      <c r="E53" s="32">
        <v>3586</v>
      </c>
      <c r="F53" s="32">
        <v>18454</v>
      </c>
    </row>
    <row r="54" spans="1:11" x14ac:dyDescent="0.2">
      <c r="D54" s="30" t="s">
        <v>210</v>
      </c>
      <c r="E54" s="32"/>
      <c r="F54" s="32"/>
      <c r="J54" s="29" t="s">
        <v>209</v>
      </c>
      <c r="K54" t="s">
        <v>208</v>
      </c>
    </row>
    <row r="55" spans="1:11" x14ac:dyDescent="0.2">
      <c r="D55" s="30" t="s">
        <v>211</v>
      </c>
      <c r="E55" s="32">
        <v>433972</v>
      </c>
      <c r="F55" s="32">
        <v>5895215</v>
      </c>
      <c r="J55" s="30" t="s">
        <v>52</v>
      </c>
      <c r="K55" s="32">
        <v>50364</v>
      </c>
    </row>
    <row r="56" spans="1:11" x14ac:dyDescent="0.2">
      <c r="J56" s="30" t="s">
        <v>50</v>
      </c>
      <c r="K56" s="32">
        <v>56089</v>
      </c>
    </row>
    <row r="57" spans="1:11" x14ac:dyDescent="0.2">
      <c r="J57" s="30" t="s">
        <v>93</v>
      </c>
      <c r="K57" s="32">
        <v>19569</v>
      </c>
    </row>
    <row r="58" spans="1:11" x14ac:dyDescent="0.2">
      <c r="A58" s="29" t="s">
        <v>208</v>
      </c>
      <c r="B58" s="29" t="s">
        <v>213</v>
      </c>
      <c r="J58" s="30" t="s">
        <v>54</v>
      </c>
      <c r="K58" s="32">
        <v>47482</v>
      </c>
    </row>
    <row r="59" spans="1:11" x14ac:dyDescent="0.2">
      <c r="A59" s="29" t="s">
        <v>209</v>
      </c>
      <c r="B59" t="s">
        <v>188</v>
      </c>
      <c r="C59" t="s">
        <v>189</v>
      </c>
      <c r="D59" t="s">
        <v>210</v>
      </c>
      <c r="E59" t="s">
        <v>211</v>
      </c>
      <c r="J59" s="30" t="s">
        <v>48</v>
      </c>
      <c r="K59" s="32">
        <v>50650</v>
      </c>
    </row>
    <row r="60" spans="1:11" x14ac:dyDescent="0.2">
      <c r="A60" s="30" t="s">
        <v>192</v>
      </c>
      <c r="B60" s="32">
        <v>126295</v>
      </c>
      <c r="C60" s="32">
        <v>2470006</v>
      </c>
      <c r="D60" s="32"/>
      <c r="E60" s="32">
        <v>2596301</v>
      </c>
      <c r="J60" s="30" t="s">
        <v>156</v>
      </c>
      <c r="K60" s="32">
        <v>40462</v>
      </c>
    </row>
    <row r="61" spans="1:11" x14ac:dyDescent="0.2">
      <c r="A61" s="30" t="s">
        <v>193</v>
      </c>
      <c r="B61" s="32">
        <v>331799</v>
      </c>
      <c r="C61" s="32">
        <v>2967115</v>
      </c>
      <c r="D61" s="32"/>
      <c r="E61" s="32">
        <v>3298914</v>
      </c>
      <c r="J61" s="30" t="s">
        <v>96</v>
      </c>
      <c r="K61" s="32">
        <v>20541</v>
      </c>
    </row>
    <row r="62" spans="1:11" x14ac:dyDescent="0.2">
      <c r="A62" s="30" t="s">
        <v>210</v>
      </c>
      <c r="B62" s="32"/>
      <c r="C62" s="32"/>
      <c r="D62" s="32"/>
      <c r="E62" s="32"/>
      <c r="J62" s="30" t="s">
        <v>36</v>
      </c>
      <c r="K62" s="32">
        <v>60338</v>
      </c>
    </row>
    <row r="63" spans="1:11" x14ac:dyDescent="0.2">
      <c r="A63" s="30" t="s">
        <v>211</v>
      </c>
      <c r="B63" s="32">
        <v>458094</v>
      </c>
      <c r="C63" s="32">
        <v>5437121</v>
      </c>
      <c r="D63" s="32"/>
      <c r="E63" s="32">
        <v>5895215</v>
      </c>
      <c r="J63" s="30" t="s">
        <v>114</v>
      </c>
      <c r="K63" s="32">
        <v>22680</v>
      </c>
    </row>
    <row r="64" spans="1:11" x14ac:dyDescent="0.2">
      <c r="J64" s="30" t="s">
        <v>145</v>
      </c>
      <c r="K64" s="32">
        <v>47108</v>
      </c>
    </row>
    <row r="65" spans="10:11" x14ac:dyDescent="0.2">
      <c r="J65" s="30" t="s">
        <v>117</v>
      </c>
      <c r="K65" s="32">
        <v>19120</v>
      </c>
    </row>
    <row r="66" spans="10:11" x14ac:dyDescent="0.2">
      <c r="J66" s="30" t="s">
        <v>64</v>
      </c>
      <c r="K66" s="32">
        <v>63148</v>
      </c>
    </row>
    <row r="67" spans="10:11" x14ac:dyDescent="0.2">
      <c r="J67" s="30" t="s">
        <v>120</v>
      </c>
      <c r="K67" s="32">
        <v>20123</v>
      </c>
    </row>
    <row r="68" spans="10:11" x14ac:dyDescent="0.2">
      <c r="J68" s="30" t="s">
        <v>94</v>
      </c>
      <c r="K68" s="32">
        <v>21286</v>
      </c>
    </row>
    <row r="69" spans="10:11" x14ac:dyDescent="0.2">
      <c r="J69" s="30" t="s">
        <v>75</v>
      </c>
      <c r="K69" s="32">
        <v>52250</v>
      </c>
    </row>
    <row r="70" spans="10:11" x14ac:dyDescent="0.2">
      <c r="J70" s="30" t="s">
        <v>164</v>
      </c>
      <c r="K70" s="32">
        <v>49191</v>
      </c>
    </row>
    <row r="71" spans="10:11" x14ac:dyDescent="0.2">
      <c r="J71" s="30" t="s">
        <v>170</v>
      </c>
      <c r="K71" s="32">
        <v>52072</v>
      </c>
    </row>
    <row r="72" spans="10:11" x14ac:dyDescent="0.2">
      <c r="J72" s="30" t="s">
        <v>101</v>
      </c>
      <c r="K72" s="32">
        <v>18966</v>
      </c>
    </row>
    <row r="73" spans="10:11" x14ac:dyDescent="0.2">
      <c r="J73" s="30" t="s">
        <v>166</v>
      </c>
      <c r="K73" s="32">
        <v>34829</v>
      </c>
    </row>
    <row r="74" spans="10:11" x14ac:dyDescent="0.2">
      <c r="J74" s="30" t="s">
        <v>70</v>
      </c>
      <c r="K74" s="32">
        <v>55357</v>
      </c>
    </row>
    <row r="75" spans="10:11" x14ac:dyDescent="0.2">
      <c r="J75" s="30" t="s">
        <v>125</v>
      </c>
      <c r="K75" s="32">
        <v>20669</v>
      </c>
    </row>
    <row r="76" spans="10:11" x14ac:dyDescent="0.2">
      <c r="J76" s="30" t="s">
        <v>111</v>
      </c>
      <c r="K76" s="32">
        <v>22457</v>
      </c>
    </row>
    <row r="77" spans="10:11" x14ac:dyDescent="0.2">
      <c r="J77" s="30" t="s">
        <v>162</v>
      </c>
      <c r="K77" s="32">
        <v>42803</v>
      </c>
    </row>
    <row r="78" spans="10:11" x14ac:dyDescent="0.2">
      <c r="J78" s="30" t="s">
        <v>4</v>
      </c>
      <c r="K78" s="32">
        <v>55203</v>
      </c>
    </row>
    <row r="79" spans="10:11" x14ac:dyDescent="0.2">
      <c r="J79" s="30" t="s">
        <v>179</v>
      </c>
      <c r="K79" s="32">
        <v>38178</v>
      </c>
    </row>
    <row r="80" spans="10:11" x14ac:dyDescent="0.2">
      <c r="J80" s="30" t="s">
        <v>175</v>
      </c>
      <c r="K80" s="32">
        <v>41319</v>
      </c>
    </row>
    <row r="81" spans="10:11" x14ac:dyDescent="0.2">
      <c r="J81" s="30" t="s">
        <v>194</v>
      </c>
      <c r="K81" s="32">
        <v>41361</v>
      </c>
    </row>
    <row r="82" spans="10:11" x14ac:dyDescent="0.2">
      <c r="J82" s="30" t="s">
        <v>118</v>
      </c>
      <c r="K82" s="32">
        <v>20703</v>
      </c>
    </row>
    <row r="83" spans="10:11" x14ac:dyDescent="0.2">
      <c r="J83" s="30" t="s">
        <v>132</v>
      </c>
      <c r="K83" s="32">
        <v>23764</v>
      </c>
    </row>
    <row r="84" spans="10:11" x14ac:dyDescent="0.2">
      <c r="J84" s="30" t="s">
        <v>139</v>
      </c>
      <c r="K84" s="32">
        <v>45418</v>
      </c>
    </row>
    <row r="85" spans="10:11" x14ac:dyDescent="0.2">
      <c r="J85" s="30" t="s">
        <v>154</v>
      </c>
      <c r="K85" s="32">
        <v>42026</v>
      </c>
    </row>
    <row r="86" spans="10:11" x14ac:dyDescent="0.2">
      <c r="J86" s="30" t="s">
        <v>169</v>
      </c>
      <c r="K86" s="32">
        <v>38284</v>
      </c>
    </row>
    <row r="87" spans="10:11" x14ac:dyDescent="0.2">
      <c r="J87" s="30" t="s">
        <v>38</v>
      </c>
      <c r="K87" s="32">
        <v>57432</v>
      </c>
    </row>
    <row r="88" spans="10:11" x14ac:dyDescent="0.2">
      <c r="J88" s="30" t="s">
        <v>131</v>
      </c>
      <c r="K88" s="32">
        <v>22972</v>
      </c>
    </row>
    <row r="89" spans="10:11" x14ac:dyDescent="0.2">
      <c r="J89" s="30" t="s">
        <v>128</v>
      </c>
      <c r="K89" s="32">
        <v>19529</v>
      </c>
    </row>
    <row r="90" spans="10:11" x14ac:dyDescent="0.2">
      <c r="J90" s="30" t="s">
        <v>86</v>
      </c>
      <c r="K90" s="32">
        <v>18215</v>
      </c>
    </row>
    <row r="91" spans="10:11" x14ac:dyDescent="0.2">
      <c r="J91" s="30" t="s">
        <v>177</v>
      </c>
      <c r="K91" s="32">
        <v>45017</v>
      </c>
    </row>
    <row r="92" spans="10:11" x14ac:dyDescent="0.2">
      <c r="J92" s="30" t="s">
        <v>82</v>
      </c>
      <c r="K92" s="32">
        <v>49856</v>
      </c>
    </row>
    <row r="93" spans="10:11" x14ac:dyDescent="0.2">
      <c r="J93" s="30" t="s">
        <v>110</v>
      </c>
      <c r="K93" s="32">
        <v>15562</v>
      </c>
    </row>
    <row r="94" spans="10:11" x14ac:dyDescent="0.2">
      <c r="J94" s="30" t="s">
        <v>44</v>
      </c>
      <c r="K94" s="32">
        <v>51229</v>
      </c>
    </row>
    <row r="95" spans="10:11" x14ac:dyDescent="0.2">
      <c r="J95" s="30" t="s">
        <v>41</v>
      </c>
      <c r="K95" s="32">
        <v>63027</v>
      </c>
    </row>
    <row r="96" spans="10:11" x14ac:dyDescent="0.2">
      <c r="J96" s="30" t="s">
        <v>69</v>
      </c>
      <c r="K96" s="32">
        <v>54768</v>
      </c>
    </row>
    <row r="97" spans="10:11" x14ac:dyDescent="0.2">
      <c r="J97" s="30" t="s">
        <v>152</v>
      </c>
      <c r="K97" s="32">
        <v>44223</v>
      </c>
    </row>
    <row r="98" spans="10:11" x14ac:dyDescent="0.2">
      <c r="J98" s="30" t="s">
        <v>173</v>
      </c>
      <c r="K98" s="32">
        <v>48933</v>
      </c>
    </row>
    <row r="99" spans="10:11" x14ac:dyDescent="0.2">
      <c r="J99" s="30" t="s">
        <v>73</v>
      </c>
      <c r="K99" s="32">
        <v>57530</v>
      </c>
    </row>
    <row r="100" spans="10:11" x14ac:dyDescent="0.2">
      <c r="J100" s="30" t="s">
        <v>47</v>
      </c>
      <c r="K100" s="32">
        <v>49376</v>
      </c>
    </row>
    <row r="101" spans="10:11" x14ac:dyDescent="0.2">
      <c r="J101" s="30" t="s">
        <v>60</v>
      </c>
      <c r="K101" s="32">
        <v>50895</v>
      </c>
    </row>
    <row r="102" spans="10:11" x14ac:dyDescent="0.2">
      <c r="J102" s="30" t="s">
        <v>55</v>
      </c>
      <c r="K102" s="32">
        <v>65475</v>
      </c>
    </row>
    <row r="103" spans="10:11" x14ac:dyDescent="0.2">
      <c r="J103" s="30" t="s">
        <v>138</v>
      </c>
      <c r="K103" s="32">
        <v>48796</v>
      </c>
    </row>
    <row r="104" spans="10:11" x14ac:dyDescent="0.2">
      <c r="J104" s="30" t="s">
        <v>121</v>
      </c>
      <c r="K104" s="32">
        <v>18454</v>
      </c>
    </row>
    <row r="105" spans="10:11" x14ac:dyDescent="0.2">
      <c r="J105" s="30" t="s">
        <v>92</v>
      </c>
      <c r="K105" s="32">
        <v>19708</v>
      </c>
    </row>
    <row r="106" spans="10:11" x14ac:dyDescent="0.2">
      <c r="J106" s="30" t="s">
        <v>158</v>
      </c>
      <c r="K106" s="32">
        <v>38782</v>
      </c>
    </row>
    <row r="107" spans="10:11" x14ac:dyDescent="0.2">
      <c r="J107" s="30" t="s">
        <v>95</v>
      </c>
      <c r="K107" s="32">
        <v>19752</v>
      </c>
    </row>
    <row r="108" spans="10:11" x14ac:dyDescent="0.2">
      <c r="J108" s="30" t="s">
        <v>133</v>
      </c>
      <c r="K108" s="32">
        <v>18471</v>
      </c>
    </row>
    <row r="109" spans="10:11" x14ac:dyDescent="0.2">
      <c r="J109" s="30" t="s">
        <v>45</v>
      </c>
      <c r="K109" s="32">
        <v>54145</v>
      </c>
    </row>
    <row r="110" spans="10:11" x14ac:dyDescent="0.2">
      <c r="J110" s="30" t="s">
        <v>58</v>
      </c>
      <c r="K110" s="32">
        <v>59283</v>
      </c>
    </row>
    <row r="111" spans="10:11" x14ac:dyDescent="0.2">
      <c r="J111" s="30" t="s">
        <v>89</v>
      </c>
      <c r="K111" s="32">
        <v>20455</v>
      </c>
    </row>
    <row r="112" spans="10:11" x14ac:dyDescent="0.2">
      <c r="J112" s="30" t="s">
        <v>81</v>
      </c>
      <c r="K112" s="32">
        <v>54701</v>
      </c>
    </row>
    <row r="113" spans="10:11" x14ac:dyDescent="0.2">
      <c r="J113" s="30" t="s">
        <v>143</v>
      </c>
      <c r="K113" s="32">
        <v>48315</v>
      </c>
    </row>
    <row r="114" spans="10:11" x14ac:dyDescent="0.2">
      <c r="J114" s="30" t="s">
        <v>183</v>
      </c>
      <c r="K114" s="32">
        <v>43183</v>
      </c>
    </row>
    <row r="115" spans="10:11" x14ac:dyDescent="0.2">
      <c r="J115" s="30" t="s">
        <v>153</v>
      </c>
      <c r="K115" s="32">
        <v>43773</v>
      </c>
    </row>
    <row r="116" spans="10:11" x14ac:dyDescent="0.2">
      <c r="J116" s="30" t="s">
        <v>62</v>
      </c>
      <c r="K116" s="32">
        <v>56504</v>
      </c>
    </row>
    <row r="117" spans="10:11" x14ac:dyDescent="0.2">
      <c r="J117" s="30" t="s">
        <v>181</v>
      </c>
      <c r="K117" s="32">
        <v>40255</v>
      </c>
    </row>
    <row r="118" spans="10:11" x14ac:dyDescent="0.2">
      <c r="J118" s="30" t="s">
        <v>124</v>
      </c>
      <c r="K118" s="32">
        <v>18297</v>
      </c>
    </row>
    <row r="119" spans="10:11" x14ac:dyDescent="0.2">
      <c r="J119" s="30" t="s">
        <v>135</v>
      </c>
      <c r="K119" s="32">
        <v>19888</v>
      </c>
    </row>
    <row r="120" spans="10:11" x14ac:dyDescent="0.2">
      <c r="J120" s="30" t="s">
        <v>126</v>
      </c>
      <c r="K120" s="32">
        <v>16029</v>
      </c>
    </row>
    <row r="121" spans="10:11" x14ac:dyDescent="0.2">
      <c r="J121" s="30" t="s">
        <v>51</v>
      </c>
      <c r="K121" s="32">
        <v>68828</v>
      </c>
    </row>
    <row r="122" spans="10:11" x14ac:dyDescent="0.2">
      <c r="J122" s="30" t="s">
        <v>91</v>
      </c>
      <c r="K122" s="32">
        <v>18838</v>
      </c>
    </row>
    <row r="123" spans="10:11" x14ac:dyDescent="0.2">
      <c r="J123" s="30" t="s">
        <v>98</v>
      </c>
      <c r="K123" s="32">
        <v>17006</v>
      </c>
    </row>
    <row r="124" spans="10:11" x14ac:dyDescent="0.2">
      <c r="J124" s="30" t="s">
        <v>155</v>
      </c>
      <c r="K124" s="32">
        <v>43924</v>
      </c>
    </row>
    <row r="125" spans="10:11" x14ac:dyDescent="0.2">
      <c r="J125" s="30" t="s">
        <v>148</v>
      </c>
      <c r="K125" s="32">
        <v>40779</v>
      </c>
    </row>
    <row r="126" spans="10:11" x14ac:dyDescent="0.2">
      <c r="J126" s="30" t="s">
        <v>165</v>
      </c>
      <c r="K126" s="32">
        <v>45689</v>
      </c>
    </row>
    <row r="127" spans="10:11" x14ac:dyDescent="0.2">
      <c r="J127" s="30" t="s">
        <v>157</v>
      </c>
      <c r="K127" s="32">
        <v>49506</v>
      </c>
    </row>
    <row r="128" spans="10:11" x14ac:dyDescent="0.2">
      <c r="J128" s="30" t="s">
        <v>56</v>
      </c>
      <c r="K128" s="32">
        <v>49290</v>
      </c>
    </row>
    <row r="129" spans="10:11" x14ac:dyDescent="0.2">
      <c r="J129" s="30" t="s">
        <v>37</v>
      </c>
      <c r="K129" s="32">
        <v>56836</v>
      </c>
    </row>
    <row r="130" spans="10:11" x14ac:dyDescent="0.2">
      <c r="J130" s="30" t="s">
        <v>49</v>
      </c>
      <c r="K130" s="32">
        <v>52114</v>
      </c>
    </row>
    <row r="131" spans="10:11" x14ac:dyDescent="0.2">
      <c r="J131" s="30" t="s">
        <v>43</v>
      </c>
      <c r="K131" s="32">
        <v>59254</v>
      </c>
    </row>
    <row r="132" spans="10:11" x14ac:dyDescent="0.2">
      <c r="J132" s="30" t="s">
        <v>186</v>
      </c>
      <c r="K132" s="32">
        <v>40545</v>
      </c>
    </row>
    <row r="133" spans="10:11" x14ac:dyDescent="0.2">
      <c r="J133" s="30" t="s">
        <v>100</v>
      </c>
      <c r="K133" s="32">
        <v>16372</v>
      </c>
    </row>
    <row r="134" spans="10:11" x14ac:dyDescent="0.2">
      <c r="J134" s="30" t="s">
        <v>146</v>
      </c>
      <c r="K134" s="32">
        <v>39856</v>
      </c>
    </row>
    <row r="135" spans="10:11" x14ac:dyDescent="0.2">
      <c r="J135" s="30" t="s">
        <v>171</v>
      </c>
      <c r="K135" s="32">
        <v>45550</v>
      </c>
    </row>
    <row r="136" spans="10:11" x14ac:dyDescent="0.2">
      <c r="J136" s="30" t="s">
        <v>65</v>
      </c>
      <c r="K136" s="32">
        <v>57625</v>
      </c>
    </row>
    <row r="137" spans="10:11" x14ac:dyDescent="0.2">
      <c r="J137" s="30" t="s">
        <v>108</v>
      </c>
      <c r="K137" s="32">
        <v>18754</v>
      </c>
    </row>
    <row r="138" spans="10:11" x14ac:dyDescent="0.2">
      <c r="J138" s="30" t="s">
        <v>115</v>
      </c>
      <c r="K138" s="32">
        <v>19703</v>
      </c>
    </row>
    <row r="139" spans="10:11" x14ac:dyDescent="0.2">
      <c r="J139" s="30" t="s">
        <v>72</v>
      </c>
      <c r="K139" s="32">
        <v>55684</v>
      </c>
    </row>
    <row r="140" spans="10:11" x14ac:dyDescent="0.2">
      <c r="J140" s="30" t="s">
        <v>161</v>
      </c>
      <c r="K140" s="32">
        <v>41460</v>
      </c>
    </row>
    <row r="141" spans="10:11" x14ac:dyDescent="0.2">
      <c r="J141" s="30" t="s">
        <v>80</v>
      </c>
      <c r="K141" s="32">
        <v>52078</v>
      </c>
    </row>
    <row r="142" spans="10:11" x14ac:dyDescent="0.2">
      <c r="J142" s="30" t="s">
        <v>151</v>
      </c>
      <c r="K142" s="32">
        <v>36821</v>
      </c>
    </row>
    <row r="143" spans="10:11" x14ac:dyDescent="0.2">
      <c r="J143" s="30" t="s">
        <v>61</v>
      </c>
      <c r="K143" s="32">
        <v>59887</v>
      </c>
    </row>
    <row r="144" spans="10:11" x14ac:dyDescent="0.2">
      <c r="J144" s="30" t="s">
        <v>42</v>
      </c>
      <c r="K144" s="32">
        <v>64302</v>
      </c>
    </row>
    <row r="145" spans="10:11" x14ac:dyDescent="0.2">
      <c r="J145" s="30" t="s">
        <v>112</v>
      </c>
      <c r="K145" s="32">
        <v>25321</v>
      </c>
    </row>
    <row r="146" spans="10:11" x14ac:dyDescent="0.2">
      <c r="J146" s="30" t="s">
        <v>150</v>
      </c>
      <c r="K146" s="32">
        <v>48254</v>
      </c>
    </row>
    <row r="147" spans="10:11" x14ac:dyDescent="0.2">
      <c r="J147" s="30" t="s">
        <v>144</v>
      </c>
      <c r="K147" s="32">
        <v>34603</v>
      </c>
    </row>
    <row r="148" spans="10:11" x14ac:dyDescent="0.2">
      <c r="J148" s="30" t="s">
        <v>104</v>
      </c>
      <c r="K148" s="32">
        <v>20057</v>
      </c>
    </row>
    <row r="149" spans="10:11" x14ac:dyDescent="0.2">
      <c r="J149" s="30" t="s">
        <v>79</v>
      </c>
      <c r="K149" s="32">
        <v>48610</v>
      </c>
    </row>
    <row r="150" spans="10:11" x14ac:dyDescent="0.2">
      <c r="J150" s="30" t="s">
        <v>113</v>
      </c>
      <c r="K150" s="32">
        <v>21603</v>
      </c>
    </row>
    <row r="151" spans="10:11" x14ac:dyDescent="0.2">
      <c r="J151" s="30" t="s">
        <v>67</v>
      </c>
      <c r="K151" s="32">
        <v>55790</v>
      </c>
    </row>
    <row r="152" spans="10:11" x14ac:dyDescent="0.2">
      <c r="J152" s="30" t="s">
        <v>68</v>
      </c>
      <c r="K152" s="32">
        <v>62337</v>
      </c>
    </row>
    <row r="153" spans="10:11" x14ac:dyDescent="0.2">
      <c r="J153" s="30" t="s">
        <v>103</v>
      </c>
      <c r="K153" s="32">
        <v>19563</v>
      </c>
    </row>
    <row r="154" spans="10:11" x14ac:dyDescent="0.2">
      <c r="J154" s="30" t="s">
        <v>74</v>
      </c>
      <c r="K154" s="32">
        <v>52366</v>
      </c>
    </row>
    <row r="155" spans="10:11" x14ac:dyDescent="0.2">
      <c r="J155" s="30" t="s">
        <v>141</v>
      </c>
      <c r="K155" s="32">
        <v>44635</v>
      </c>
    </row>
    <row r="156" spans="10:11" x14ac:dyDescent="0.2">
      <c r="J156" s="30" t="s">
        <v>130</v>
      </c>
      <c r="K156" s="32">
        <v>16860</v>
      </c>
    </row>
    <row r="157" spans="10:11" x14ac:dyDescent="0.2">
      <c r="J157" s="30" t="s">
        <v>90</v>
      </c>
      <c r="K157" s="32">
        <v>22824</v>
      </c>
    </row>
    <row r="158" spans="10:11" x14ac:dyDescent="0.2">
      <c r="J158" s="30" t="s">
        <v>83</v>
      </c>
      <c r="K158" s="32">
        <v>19448</v>
      </c>
    </row>
    <row r="159" spans="10:11" x14ac:dyDescent="0.2">
      <c r="J159" s="30" t="s">
        <v>39</v>
      </c>
      <c r="K159" s="32">
        <v>83005</v>
      </c>
    </row>
    <row r="160" spans="10:11" x14ac:dyDescent="0.2">
      <c r="J160" s="30" t="s">
        <v>142</v>
      </c>
      <c r="K160" s="32">
        <v>43377</v>
      </c>
    </row>
    <row r="161" spans="10:11" x14ac:dyDescent="0.2">
      <c r="J161" s="30" t="s">
        <v>172</v>
      </c>
      <c r="K161" s="32">
        <v>43397</v>
      </c>
    </row>
    <row r="162" spans="10:11" x14ac:dyDescent="0.2">
      <c r="J162" s="30" t="s">
        <v>57</v>
      </c>
      <c r="K162" s="32">
        <v>56921</v>
      </c>
    </row>
    <row r="163" spans="10:11" x14ac:dyDescent="0.2">
      <c r="J163" s="30" t="s">
        <v>140</v>
      </c>
      <c r="K163" s="32">
        <v>50233</v>
      </c>
    </row>
    <row r="164" spans="10:11" x14ac:dyDescent="0.2">
      <c r="J164" s="30" t="s">
        <v>84</v>
      </c>
      <c r="K164" s="32">
        <v>59870</v>
      </c>
    </row>
    <row r="165" spans="10:11" x14ac:dyDescent="0.2">
      <c r="J165" s="30" t="s">
        <v>129</v>
      </c>
      <c r="K165" s="32">
        <v>19426</v>
      </c>
    </row>
    <row r="166" spans="10:11" x14ac:dyDescent="0.2">
      <c r="J166" s="30" t="s">
        <v>119</v>
      </c>
      <c r="K166" s="32">
        <v>18942</v>
      </c>
    </row>
    <row r="167" spans="10:11" x14ac:dyDescent="0.2">
      <c r="J167" s="30" t="s">
        <v>185</v>
      </c>
      <c r="K167" s="32">
        <v>29008</v>
      </c>
    </row>
    <row r="168" spans="10:11" x14ac:dyDescent="0.2">
      <c r="J168" s="30" t="s">
        <v>66</v>
      </c>
      <c r="K168" s="32">
        <v>51882</v>
      </c>
    </row>
    <row r="169" spans="10:11" x14ac:dyDescent="0.2">
      <c r="J169" s="30" t="s">
        <v>122</v>
      </c>
      <c r="K169" s="32">
        <v>21988</v>
      </c>
    </row>
    <row r="170" spans="10:11" x14ac:dyDescent="0.2">
      <c r="J170" s="30" t="s">
        <v>76</v>
      </c>
      <c r="K170" s="32">
        <v>59060</v>
      </c>
    </row>
    <row r="171" spans="10:11" x14ac:dyDescent="0.2">
      <c r="J171" s="30" t="s">
        <v>147</v>
      </c>
      <c r="K171" s="32">
        <v>36029</v>
      </c>
    </row>
    <row r="172" spans="10:11" x14ac:dyDescent="0.2">
      <c r="J172" s="30" t="s">
        <v>53</v>
      </c>
      <c r="K172" s="32">
        <v>56140</v>
      </c>
    </row>
    <row r="173" spans="10:11" x14ac:dyDescent="0.2">
      <c r="J173" s="30" t="s">
        <v>184</v>
      </c>
      <c r="K173" s="32">
        <v>41110</v>
      </c>
    </row>
    <row r="174" spans="10:11" x14ac:dyDescent="0.2">
      <c r="J174" s="30" t="s">
        <v>78</v>
      </c>
      <c r="K174" s="32">
        <v>50583</v>
      </c>
    </row>
    <row r="175" spans="10:11" x14ac:dyDescent="0.2">
      <c r="J175" s="30" t="s">
        <v>136</v>
      </c>
      <c r="K175" s="32">
        <v>21953</v>
      </c>
    </row>
    <row r="176" spans="10:11" x14ac:dyDescent="0.2">
      <c r="J176" s="30" t="s">
        <v>35</v>
      </c>
      <c r="K176" s="32">
        <v>49554</v>
      </c>
    </row>
    <row r="177" spans="10:11" x14ac:dyDescent="0.2">
      <c r="J177" s="30" t="s">
        <v>178</v>
      </c>
      <c r="K177" s="32">
        <v>46503</v>
      </c>
    </row>
    <row r="178" spans="10:11" x14ac:dyDescent="0.2">
      <c r="J178" s="30" t="s">
        <v>168</v>
      </c>
      <c r="K178" s="32">
        <v>35022</v>
      </c>
    </row>
    <row r="179" spans="10:11" x14ac:dyDescent="0.2">
      <c r="J179" s="30" t="s">
        <v>180</v>
      </c>
      <c r="K179" s="32">
        <v>33647</v>
      </c>
    </row>
    <row r="180" spans="10:11" x14ac:dyDescent="0.2">
      <c r="J180" s="30" t="s">
        <v>149</v>
      </c>
      <c r="K180" s="32">
        <v>41313</v>
      </c>
    </row>
    <row r="181" spans="10:11" x14ac:dyDescent="0.2">
      <c r="J181" s="30" t="s">
        <v>40</v>
      </c>
      <c r="K181" s="32">
        <v>45666</v>
      </c>
    </row>
    <row r="182" spans="10:11" x14ac:dyDescent="0.2">
      <c r="J182" s="30" t="s">
        <v>59</v>
      </c>
      <c r="K182" s="32">
        <v>47729</v>
      </c>
    </row>
    <row r="183" spans="10:11" x14ac:dyDescent="0.2">
      <c r="J183" s="30" t="s">
        <v>87</v>
      </c>
      <c r="K183" s="32">
        <v>16690</v>
      </c>
    </row>
    <row r="184" spans="10:11" x14ac:dyDescent="0.2">
      <c r="J184" s="30" t="s">
        <v>71</v>
      </c>
      <c r="K184" s="32">
        <v>48954</v>
      </c>
    </row>
    <row r="185" spans="10:11" x14ac:dyDescent="0.2">
      <c r="J185" s="30" t="s">
        <v>163</v>
      </c>
      <c r="K185" s="32">
        <v>46490</v>
      </c>
    </row>
    <row r="186" spans="10:11" x14ac:dyDescent="0.2">
      <c r="J186" s="30" t="s">
        <v>176</v>
      </c>
      <c r="K186" s="32">
        <v>40141</v>
      </c>
    </row>
    <row r="187" spans="10:11" x14ac:dyDescent="0.2">
      <c r="J187" s="30" t="s">
        <v>182</v>
      </c>
      <c r="K187" s="32">
        <v>40921</v>
      </c>
    </row>
    <row r="188" spans="10:11" x14ac:dyDescent="0.2">
      <c r="J188" s="30" t="s">
        <v>127</v>
      </c>
      <c r="K188" s="32">
        <v>21718</v>
      </c>
    </row>
    <row r="189" spans="10:11" x14ac:dyDescent="0.2">
      <c r="J189" s="30" t="s">
        <v>77</v>
      </c>
      <c r="K189" s="32">
        <v>58951</v>
      </c>
    </row>
    <row r="190" spans="10:11" x14ac:dyDescent="0.2">
      <c r="J190" s="30" t="s">
        <v>102</v>
      </c>
      <c r="K190" s="32">
        <v>16652</v>
      </c>
    </row>
    <row r="191" spans="10:11" x14ac:dyDescent="0.2">
      <c r="J191" s="30" t="s">
        <v>174</v>
      </c>
      <c r="K191" s="32">
        <v>45632</v>
      </c>
    </row>
    <row r="192" spans="10:11" x14ac:dyDescent="0.2">
      <c r="J192" s="30" t="s">
        <v>137</v>
      </c>
      <c r="K192" s="32">
        <v>20949</v>
      </c>
    </row>
    <row r="193" spans="10:11" x14ac:dyDescent="0.2">
      <c r="J193" s="30" t="s">
        <v>167</v>
      </c>
      <c r="K193" s="32">
        <v>39744</v>
      </c>
    </row>
    <row r="194" spans="10:11" x14ac:dyDescent="0.2">
      <c r="J194" s="30" t="s">
        <v>160</v>
      </c>
      <c r="K194" s="32">
        <v>47262</v>
      </c>
    </row>
    <row r="195" spans="10:11" x14ac:dyDescent="0.2">
      <c r="J195" s="30" t="s">
        <v>105</v>
      </c>
      <c r="K195" s="32">
        <v>19350</v>
      </c>
    </row>
    <row r="196" spans="10:11" x14ac:dyDescent="0.2">
      <c r="J196" s="30" t="s">
        <v>107</v>
      </c>
      <c r="K196" s="32">
        <v>21824</v>
      </c>
    </row>
    <row r="197" spans="10:11" x14ac:dyDescent="0.2">
      <c r="J197" s="30" t="s">
        <v>88</v>
      </c>
      <c r="K197" s="32">
        <v>21056</v>
      </c>
    </row>
    <row r="198" spans="10:11" x14ac:dyDescent="0.2">
      <c r="J198" s="30" t="s">
        <v>116</v>
      </c>
      <c r="K198" s="32">
        <v>18089</v>
      </c>
    </row>
    <row r="199" spans="10:11" x14ac:dyDescent="0.2">
      <c r="J199" s="30" t="s">
        <v>159</v>
      </c>
      <c r="K199" s="32">
        <v>49609</v>
      </c>
    </row>
    <row r="200" spans="10:11" x14ac:dyDescent="0.2">
      <c r="J200" s="30" t="s">
        <v>123</v>
      </c>
      <c r="K200" s="32">
        <v>15735</v>
      </c>
    </row>
    <row r="201" spans="10:11" x14ac:dyDescent="0.2">
      <c r="J201" s="30" t="s">
        <v>134</v>
      </c>
      <c r="K201" s="32">
        <v>19811</v>
      </c>
    </row>
    <row r="202" spans="10:11" x14ac:dyDescent="0.2">
      <c r="J202" s="30" t="s">
        <v>63</v>
      </c>
      <c r="K202" s="32">
        <v>59840</v>
      </c>
    </row>
    <row r="203" spans="10:11" x14ac:dyDescent="0.2">
      <c r="J203" s="30" t="s">
        <v>46</v>
      </c>
      <c r="K203" s="32">
        <v>53827</v>
      </c>
    </row>
    <row r="204" spans="10:11" x14ac:dyDescent="0.2">
      <c r="J204" s="30" t="s">
        <v>210</v>
      </c>
      <c r="K204" s="32"/>
    </row>
    <row r="205" spans="10:11" x14ac:dyDescent="0.2">
      <c r="J205" s="30" t="s">
        <v>211</v>
      </c>
      <c r="K205" s="32">
        <v>5895215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33A-C9AD-4FBB-B9BC-603787A206E7}">
  <dimension ref="A1"/>
  <sheetViews>
    <sheetView tabSelected="1" workbookViewId="0">
      <selection activeCell="P40" sqref="P40"/>
    </sheetView>
  </sheetViews>
  <sheetFormatPr defaultRowHeight="14.25" x14ac:dyDescent="0.2"/>
  <cols>
    <col min="1" max="16384" width="9"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A36"/>
  <sheetViews>
    <sheetView topLeftCell="C1" workbookViewId="0">
      <selection activeCell="E3" sqref="E3:G5"/>
    </sheetView>
  </sheetViews>
  <sheetFormatPr defaultRowHeight="14.25" x14ac:dyDescent="0.2"/>
  <cols>
    <col min="2" max="2" width="16.75" customWidth="1"/>
    <col min="3" max="3" width="12" customWidth="1"/>
    <col min="4" max="4" width="12.75" customWidth="1"/>
    <col min="5" max="5" width="12.375" customWidth="1"/>
    <col min="6" max="6" width="14.625" customWidth="1"/>
    <col min="7" max="7" width="15.75" customWidth="1"/>
    <col min="8" max="8" width="12.5" customWidth="1"/>
    <col min="9" max="9" width="16.875" customWidth="1"/>
    <col min="10" max="10" width="13.25" customWidth="1"/>
    <col min="11" max="11" width="17.625" customWidth="1"/>
    <col min="12" max="12" width="12" customWidth="1"/>
    <col min="13" max="13" width="16.375" customWidth="1"/>
    <col min="14" max="14" width="12" bestFit="1" customWidth="1"/>
    <col min="15" max="15" width="10.5" customWidth="1"/>
    <col min="16" max="16" width="10.125" customWidth="1"/>
    <col min="18" max="18" width="11.375" customWidth="1"/>
    <col min="20" max="20" width="13.125" customWidth="1"/>
    <col min="22" max="22" width="13.125" customWidth="1"/>
    <col min="24" max="24" width="11" customWidth="1"/>
    <col min="25" max="25" width="12.25" customWidth="1"/>
    <col min="26" max="26" width="13" customWidth="1"/>
    <col min="28" max="28" width="12.625" customWidth="1"/>
    <col min="29" max="29" width="11.625" customWidth="1"/>
    <col min="30" max="30" width="10.25" customWidth="1"/>
  </cols>
  <sheetData>
    <row r="3" spans="2:27" ht="36.75" customHeight="1" x14ac:dyDescent="0.2">
      <c r="B3" s="12" t="s">
        <v>191</v>
      </c>
      <c r="C3" s="12" t="s">
        <v>197</v>
      </c>
      <c r="E3" s="8"/>
      <c r="F3" s="9" t="s">
        <v>198</v>
      </c>
      <c r="G3" s="9" t="s">
        <v>199</v>
      </c>
      <c r="I3" s="17" t="s">
        <v>202</v>
      </c>
      <c r="J3" s="15" t="s">
        <v>10</v>
      </c>
      <c r="K3" s="14" t="s">
        <v>9</v>
      </c>
      <c r="L3" s="14" t="s">
        <v>5</v>
      </c>
      <c r="M3" s="14" t="s">
        <v>26</v>
      </c>
      <c r="N3" s="14" t="s">
        <v>7</v>
      </c>
      <c r="O3" s="14" t="s">
        <v>22</v>
      </c>
      <c r="P3" s="14" t="s">
        <v>34</v>
      </c>
      <c r="Q3" s="14" t="s">
        <v>19</v>
      </c>
      <c r="R3" s="14" t="s">
        <v>85</v>
      </c>
      <c r="S3" s="14" t="s">
        <v>31</v>
      </c>
      <c r="T3" s="14" t="s">
        <v>109</v>
      </c>
      <c r="U3" s="14" t="s">
        <v>28</v>
      </c>
      <c r="V3" s="14" t="s">
        <v>17</v>
      </c>
      <c r="W3" s="14" t="s">
        <v>8</v>
      </c>
      <c r="X3" s="14" t="s">
        <v>11</v>
      </c>
      <c r="Y3" s="14" t="s">
        <v>13</v>
      </c>
      <c r="Z3" s="14" t="s">
        <v>97</v>
      </c>
      <c r="AA3" s="14" t="s">
        <v>12</v>
      </c>
    </row>
    <row r="4" spans="2:27" x14ac:dyDescent="0.2">
      <c r="B4" s="11" t="s">
        <v>195</v>
      </c>
      <c r="C4" s="11">
        <f>COUNTIF(Sheet1!D2:D151,Sheet1!D131)</f>
        <v>64</v>
      </c>
      <c r="E4" s="10" t="s">
        <v>200</v>
      </c>
      <c r="F4" s="11">
        <f>COUNTIFS(Sheet1!D2:D151,Sheet1!D7,Sheet1!E2:E151,Sheet1!E2)</f>
        <v>61</v>
      </c>
      <c r="G4" s="11">
        <f>COUNTIFS([0]!Sa.Re,Sheet1!D3,Ne.Ex,Sheet1!E3)</f>
        <v>79</v>
      </c>
      <c r="I4" s="18"/>
      <c r="J4" s="11">
        <f>COUNTIF([0]!State,Sheet1!C2)</f>
        <v>3</v>
      </c>
      <c r="K4" s="11">
        <f>COUNTIF([0]!State,Sheet1!C3)</f>
        <v>17</v>
      </c>
      <c r="L4" s="11">
        <f>COUNTIF([0]!State,Sheet1!C4)</f>
        <v>7</v>
      </c>
      <c r="M4" s="11">
        <f>COUNTIF([0]!State,Sheet1!C6)</f>
        <v>3</v>
      </c>
      <c r="N4" s="11">
        <f>COUNTIF([0]!State,Sheet1!C12)</f>
        <v>40</v>
      </c>
      <c r="O4" s="11">
        <f>COUNTIF([0]!State,Sheet1!C14)</f>
        <v>1</v>
      </c>
      <c r="P4" s="11">
        <f>COUNTIF([0]!State,Sheet1!C15)</f>
        <v>1</v>
      </c>
      <c r="Q4" s="11">
        <f>COUNTIF([0]!State,Sheet1!C16)</f>
        <v>2</v>
      </c>
      <c r="R4" s="11">
        <f>COUNTIF([0]!State,Sheet1!C28)</f>
        <v>4</v>
      </c>
      <c r="S4" s="11">
        <f>COUNTIF([0]!State,Sheet1!C29)</f>
        <v>3</v>
      </c>
      <c r="T4" s="11">
        <f>COUNTIF([0]!State,Sheet1!C35)</f>
        <v>3</v>
      </c>
      <c r="U4" s="11">
        <f>COUNTIF([0]!State,Sheet1!C123)</f>
        <v>4</v>
      </c>
      <c r="V4" s="11">
        <f>COUNTIF([0]!State,Sheet1!C85)</f>
        <v>3</v>
      </c>
      <c r="W4" s="11">
        <f>COUNTIF([0]!State,Sheet1!C94)</f>
        <v>5</v>
      </c>
      <c r="X4" s="11">
        <f>COUNTIF([0]!State,Sheet1!C96)</f>
        <v>12</v>
      </c>
      <c r="Y4" s="11">
        <f>COUNTIF([0]!State,Sheet1!C97)</f>
        <v>2</v>
      </c>
      <c r="Z4" s="11">
        <f>COUNTIF([0]!State,Sheet1!C101)</f>
        <v>1</v>
      </c>
      <c r="AA4" s="11">
        <f>COUNTIF([0]!State,Sheet1!C108)</f>
        <v>1</v>
      </c>
    </row>
    <row r="5" spans="2:27" x14ac:dyDescent="0.2">
      <c r="B5" s="11" t="s">
        <v>196</v>
      </c>
      <c r="C5" s="11">
        <f>COUNTIF(Sheet1!D2:D151,Sheet1!D130)</f>
        <v>86</v>
      </c>
      <c r="E5" s="10" t="s">
        <v>201</v>
      </c>
      <c r="F5" s="11">
        <f>COUNTIFS(Sheet1!D2:D151,Sheet1!D7,Sheet1!E2:E151,Sheet1!E148)</f>
        <v>3</v>
      </c>
      <c r="G5" s="11">
        <f>COUNTIFS([0]!Sa.Re,Sheet1!D3,Ne.Ex,Sheet1!E146)</f>
        <v>7</v>
      </c>
      <c r="I5" s="17" t="s">
        <v>202</v>
      </c>
      <c r="J5" s="16" t="s">
        <v>18</v>
      </c>
      <c r="K5" s="16" t="s">
        <v>27</v>
      </c>
      <c r="L5" s="16" t="s">
        <v>16</v>
      </c>
      <c r="M5" s="16" t="s">
        <v>25</v>
      </c>
      <c r="N5" s="16" t="s">
        <v>23</v>
      </c>
      <c r="O5" s="16" t="s">
        <v>29</v>
      </c>
      <c r="P5" s="16" t="s">
        <v>21</v>
      </c>
      <c r="Q5" s="16" t="s">
        <v>27</v>
      </c>
      <c r="R5" s="16" t="s">
        <v>32</v>
      </c>
      <c r="S5" s="16" t="s">
        <v>3</v>
      </c>
      <c r="T5" s="16" t="s">
        <v>20</v>
      </c>
      <c r="U5" s="16" t="s">
        <v>15</v>
      </c>
      <c r="V5" s="16" t="s">
        <v>24</v>
      </c>
      <c r="W5" s="16" t="s">
        <v>30</v>
      </c>
      <c r="X5" s="14" t="s">
        <v>106</v>
      </c>
      <c r="Y5" s="14" t="s">
        <v>33</v>
      </c>
      <c r="Z5" s="14" t="s">
        <v>14</v>
      </c>
    </row>
    <row r="6" spans="2:27" x14ac:dyDescent="0.2">
      <c r="I6" s="18"/>
      <c r="J6" s="11">
        <f>COUNTIF([0]!State,Sheet1!C114)</f>
        <v>3</v>
      </c>
      <c r="K6" s="11">
        <f>COUNTIF([0]!State,Sheet1!C118)</f>
        <v>2</v>
      </c>
      <c r="L6" s="11">
        <f>COUNTIF([0]!State,Sheet1!C122)</f>
        <v>3</v>
      </c>
      <c r="M6" s="11">
        <f>COUNTIF([0]!State,Sheet1!C126)</f>
        <v>1</v>
      </c>
      <c r="N6" s="11">
        <f>COUNTIF([0]!State,Sheet1!C127)</f>
        <v>4</v>
      </c>
      <c r="O6" s="11">
        <f>COUNTIF([0]!State,Sheet1!C128)</f>
        <v>3</v>
      </c>
      <c r="P6" s="11">
        <f>COUNTIF([0]!State,Sheet1!C135)</f>
        <v>1</v>
      </c>
      <c r="Q6" s="11">
        <f>COUNTIF([0]!State,Sheet1!C140)</f>
        <v>2</v>
      </c>
      <c r="R6" s="11">
        <f>COUNTIF([0]!State,Sheet1!C141)</f>
        <v>1</v>
      </c>
      <c r="S6" s="11">
        <f>COUNTIF([0]!State,Sheet1!C7)</f>
        <v>3</v>
      </c>
      <c r="T6" s="11">
        <f>COUNTIF([0]!State,Sheet1!C21)</f>
        <v>1</v>
      </c>
      <c r="U6" s="11">
        <f>COUNTIF([0]!State,Sheet1!C32)</f>
        <v>5</v>
      </c>
      <c r="V6" s="11">
        <f>COUNTIF([0]!State,Sheet1!C58)</f>
        <v>2</v>
      </c>
      <c r="W6" s="11">
        <f>COUNTIF([0]!State,Sheet1!C65)</f>
        <v>1</v>
      </c>
      <c r="X6" s="11">
        <f>COUNTIF([0]!State,Sheet1!C112)</f>
        <v>4</v>
      </c>
      <c r="Y6" s="11">
        <f>COUNTIF([0]!State,Sheet1!C110)</f>
        <v>1</v>
      </c>
      <c r="Z6" s="11">
        <f>COUNTIF([0]!State,Sheet1!C109)</f>
        <v>2</v>
      </c>
    </row>
    <row r="7" spans="2:27" x14ac:dyDescent="0.2">
      <c r="T7" s="13"/>
    </row>
    <row r="9" spans="2:27" x14ac:dyDescent="0.2">
      <c r="B9" s="24" t="s">
        <v>205</v>
      </c>
      <c r="C9" s="24" t="s">
        <v>0</v>
      </c>
      <c r="D9" s="24" t="s">
        <v>205</v>
      </c>
      <c r="E9" s="24" t="s">
        <v>0</v>
      </c>
      <c r="F9" s="24" t="s">
        <v>205</v>
      </c>
      <c r="G9" s="24" t="s">
        <v>0</v>
      </c>
    </row>
    <row r="10" spans="2:27" x14ac:dyDescent="0.2">
      <c r="B10" s="15" t="s">
        <v>10</v>
      </c>
      <c r="C10" s="11">
        <f>SUMIF([0]!State,Sheet1!C2,Rev)</f>
        <v>131211</v>
      </c>
      <c r="D10" s="14" t="s">
        <v>17</v>
      </c>
      <c r="E10" s="11">
        <f t="shared" ref="E10:E21" si="0">SUMIF(State,D10,Rev)</f>
        <v>99964</v>
      </c>
      <c r="F10" s="16" t="s">
        <v>21</v>
      </c>
      <c r="G10" s="11">
        <f t="shared" ref="G10:G20" si="1">SUMIF(State,F10,Rev)</f>
        <v>18454</v>
      </c>
    </row>
    <row r="11" spans="2:27" x14ac:dyDescent="0.2">
      <c r="B11" s="14" t="s">
        <v>9</v>
      </c>
      <c r="C11" s="11">
        <f t="shared" ref="C11:C21" si="2">SUMIF(State,B11,Rev)</f>
        <v>640569</v>
      </c>
      <c r="D11" s="14" t="s">
        <v>8</v>
      </c>
      <c r="E11" s="11">
        <f t="shared" si="0"/>
        <v>200413</v>
      </c>
      <c r="F11" s="16" t="s">
        <v>27</v>
      </c>
      <c r="G11" s="11">
        <f t="shared" si="1"/>
        <v>96395</v>
      </c>
    </row>
    <row r="12" spans="2:27" x14ac:dyDescent="0.2">
      <c r="B12" s="14" t="s">
        <v>5</v>
      </c>
      <c r="C12" s="11">
        <f t="shared" si="2"/>
        <v>298013</v>
      </c>
      <c r="D12" s="14" t="s">
        <v>11</v>
      </c>
      <c r="E12" s="11">
        <f t="shared" si="0"/>
        <v>479023</v>
      </c>
      <c r="F12" s="16" t="s">
        <v>32</v>
      </c>
      <c r="G12" s="11">
        <f t="shared" si="1"/>
        <v>62337</v>
      </c>
    </row>
    <row r="13" spans="2:27" x14ac:dyDescent="0.2">
      <c r="B13" s="14" t="s">
        <v>26</v>
      </c>
      <c r="C13" s="11">
        <f t="shared" si="2"/>
        <v>142268</v>
      </c>
      <c r="D13" s="14" t="s">
        <v>13</v>
      </c>
      <c r="E13" s="11">
        <f t="shared" si="0"/>
        <v>92390</v>
      </c>
      <c r="F13" s="16" t="s">
        <v>3</v>
      </c>
      <c r="G13" s="11">
        <f t="shared" si="1"/>
        <v>160046</v>
      </c>
    </row>
    <row r="14" spans="2:27" x14ac:dyDescent="0.2">
      <c r="B14" s="14" t="s">
        <v>7</v>
      </c>
      <c r="C14" s="11">
        <f t="shared" si="2"/>
        <v>1504351</v>
      </c>
      <c r="D14" s="14" t="s">
        <v>97</v>
      </c>
      <c r="E14" s="11">
        <f t="shared" si="0"/>
        <v>20541</v>
      </c>
      <c r="F14" s="16" t="s">
        <v>20</v>
      </c>
      <c r="G14" s="11">
        <f t="shared" si="1"/>
        <v>19120</v>
      </c>
    </row>
    <row r="15" spans="2:27" x14ac:dyDescent="0.2">
      <c r="B15" s="14" t="s">
        <v>22</v>
      </c>
      <c r="C15" s="11">
        <f t="shared" si="2"/>
        <v>19888</v>
      </c>
      <c r="D15" s="14" t="s">
        <v>12</v>
      </c>
      <c r="E15" s="11">
        <f t="shared" si="0"/>
        <v>21953</v>
      </c>
      <c r="F15" s="16" t="s">
        <v>15</v>
      </c>
      <c r="G15" s="11">
        <f t="shared" si="1"/>
        <v>156495</v>
      </c>
    </row>
    <row r="16" spans="2:27" x14ac:dyDescent="0.2">
      <c r="B16" s="14" t="s">
        <v>34</v>
      </c>
      <c r="C16" s="11">
        <f t="shared" si="2"/>
        <v>54701</v>
      </c>
      <c r="D16" s="16" t="s">
        <v>18</v>
      </c>
      <c r="E16" s="11">
        <f t="shared" si="0"/>
        <v>152406</v>
      </c>
      <c r="F16" s="16" t="s">
        <v>24</v>
      </c>
      <c r="G16" s="11">
        <f t="shared" si="1"/>
        <v>96407</v>
      </c>
    </row>
    <row r="17" spans="2:14" x14ac:dyDescent="0.2">
      <c r="B17" s="14" t="s">
        <v>19</v>
      </c>
      <c r="C17" s="11">
        <f t="shared" si="2"/>
        <v>38179</v>
      </c>
      <c r="D17" s="16" t="s">
        <v>27</v>
      </c>
      <c r="E17" s="11">
        <f t="shared" si="0"/>
        <v>96395</v>
      </c>
      <c r="F17" s="16" t="s">
        <v>30</v>
      </c>
      <c r="G17" s="11">
        <f t="shared" si="1"/>
        <v>68828</v>
      </c>
    </row>
    <row r="18" spans="2:14" x14ac:dyDescent="0.2">
      <c r="B18" s="14" t="s">
        <v>85</v>
      </c>
      <c r="C18" s="11">
        <f t="shared" si="2"/>
        <v>122403</v>
      </c>
      <c r="D18" s="16" t="s">
        <v>16</v>
      </c>
      <c r="E18" s="11">
        <f t="shared" si="0"/>
        <v>147759</v>
      </c>
      <c r="F18" s="14" t="s">
        <v>106</v>
      </c>
      <c r="G18" s="11">
        <f t="shared" si="1"/>
        <v>158511</v>
      </c>
      <c r="J18" s="2"/>
    </row>
    <row r="19" spans="2:14" x14ac:dyDescent="0.2">
      <c r="B19" s="14" t="s">
        <v>31</v>
      </c>
      <c r="C19" s="11">
        <f t="shared" si="2"/>
        <v>127586</v>
      </c>
      <c r="D19" s="16" t="s">
        <v>25</v>
      </c>
      <c r="E19" s="11">
        <f t="shared" si="0"/>
        <v>18099</v>
      </c>
      <c r="F19" s="14" t="s">
        <v>33</v>
      </c>
      <c r="G19" s="11">
        <f t="shared" si="1"/>
        <v>50583</v>
      </c>
      <c r="M19" s="2"/>
    </row>
    <row r="20" spans="2:14" x14ac:dyDescent="0.2">
      <c r="B20" s="14" t="s">
        <v>109</v>
      </c>
      <c r="C20" s="11">
        <f t="shared" si="2"/>
        <v>96386</v>
      </c>
      <c r="D20" s="16" t="s">
        <v>23</v>
      </c>
      <c r="E20" s="11">
        <f t="shared" si="0"/>
        <v>157656</v>
      </c>
      <c r="F20" s="14" t="s">
        <v>14</v>
      </c>
      <c r="G20" s="11">
        <f t="shared" si="1"/>
        <v>70981</v>
      </c>
      <c r="M20" s="2"/>
    </row>
    <row r="21" spans="2:14" x14ac:dyDescent="0.2">
      <c r="B21" s="14" t="s">
        <v>28</v>
      </c>
      <c r="C21" s="11">
        <f t="shared" si="2"/>
        <v>221025</v>
      </c>
      <c r="D21" s="16" t="s">
        <v>29</v>
      </c>
      <c r="E21" s="11">
        <f t="shared" si="0"/>
        <v>133268</v>
      </c>
      <c r="F21" s="11"/>
      <c r="G21" s="11"/>
      <c r="M21" s="2"/>
    </row>
    <row r="22" spans="2:14" x14ac:dyDescent="0.2">
      <c r="M22" s="2"/>
    </row>
    <row r="23" spans="2:14" x14ac:dyDescent="0.2">
      <c r="N23" s="2"/>
    </row>
    <row r="24" spans="2:14" x14ac:dyDescent="0.2">
      <c r="H24" s="28" t="s">
        <v>205</v>
      </c>
      <c r="I24" s="28" t="s">
        <v>206</v>
      </c>
      <c r="J24" s="28" t="s">
        <v>205</v>
      </c>
      <c r="K24" s="28" t="s">
        <v>206</v>
      </c>
      <c r="L24" s="28" t="s">
        <v>205</v>
      </c>
      <c r="M24" s="28" t="s">
        <v>206</v>
      </c>
      <c r="N24" s="25"/>
    </row>
    <row r="25" spans="2:14" x14ac:dyDescent="0.2">
      <c r="H25" s="26" t="s">
        <v>10</v>
      </c>
      <c r="I25" s="10">
        <f t="shared" ref="I25:I36" si="3">SUMIF(State,H25,Ma.Sp)</f>
        <v>7672</v>
      </c>
      <c r="J25" s="27" t="s">
        <v>17</v>
      </c>
      <c r="K25" s="10">
        <f t="shared" ref="K25:K36" si="4">SUMIF(State,J25,Ma.Sp)</f>
        <v>8311</v>
      </c>
      <c r="L25" s="28" t="s">
        <v>21</v>
      </c>
      <c r="M25" s="10">
        <f t="shared" ref="M25:M35" si="5">SUMIF(State,L25,Ma.Sp)</f>
        <v>3586</v>
      </c>
      <c r="N25" s="25"/>
    </row>
    <row r="26" spans="2:14" x14ac:dyDescent="0.2">
      <c r="H26" s="27" t="s">
        <v>9</v>
      </c>
      <c r="I26" s="10">
        <f t="shared" si="3"/>
        <v>50946</v>
      </c>
      <c r="J26" s="27" t="s">
        <v>8</v>
      </c>
      <c r="K26" s="10">
        <f t="shared" si="4"/>
        <v>13864</v>
      </c>
      <c r="L26" s="28" t="s">
        <v>27</v>
      </c>
      <c r="M26" s="10">
        <f t="shared" si="5"/>
        <v>5684</v>
      </c>
      <c r="N26" s="25"/>
    </row>
    <row r="27" spans="2:14" x14ac:dyDescent="0.2">
      <c r="H27" s="27" t="s">
        <v>5</v>
      </c>
      <c r="I27" s="10">
        <f t="shared" si="3"/>
        <v>19968</v>
      </c>
      <c r="J27" s="27" t="s">
        <v>11</v>
      </c>
      <c r="K27" s="10">
        <f t="shared" si="4"/>
        <v>35474</v>
      </c>
      <c r="L27" s="28" t="s">
        <v>32</v>
      </c>
      <c r="M27" s="10">
        <f t="shared" si="5"/>
        <v>3191</v>
      </c>
      <c r="N27" s="25"/>
    </row>
    <row r="28" spans="2:14" x14ac:dyDescent="0.2">
      <c r="H28" s="27" t="s">
        <v>26</v>
      </c>
      <c r="I28" s="10">
        <f t="shared" si="3"/>
        <v>8805</v>
      </c>
      <c r="J28" s="27" t="s">
        <v>13</v>
      </c>
      <c r="K28" s="10">
        <f t="shared" si="4"/>
        <v>5143</v>
      </c>
      <c r="L28" s="28" t="s">
        <v>3</v>
      </c>
      <c r="M28" s="10">
        <f t="shared" si="5"/>
        <v>8437</v>
      </c>
      <c r="N28" s="25"/>
    </row>
    <row r="29" spans="2:14" x14ac:dyDescent="0.2">
      <c r="H29" s="27" t="s">
        <v>7</v>
      </c>
      <c r="I29" s="10">
        <f t="shared" si="3"/>
        <v>114129</v>
      </c>
      <c r="J29" s="27" t="s">
        <v>97</v>
      </c>
      <c r="K29" s="10">
        <f t="shared" si="4"/>
        <v>3015</v>
      </c>
      <c r="L29" s="28" t="s">
        <v>20</v>
      </c>
      <c r="M29" s="10">
        <f t="shared" si="5"/>
        <v>2765</v>
      </c>
      <c r="N29" s="25"/>
    </row>
    <row r="30" spans="2:14" x14ac:dyDescent="0.2">
      <c r="H30" s="27" t="s">
        <v>22</v>
      </c>
      <c r="I30" s="10">
        <f t="shared" si="3"/>
        <v>2895</v>
      </c>
      <c r="J30" s="27" t="s">
        <v>12</v>
      </c>
      <c r="K30" s="10">
        <f t="shared" si="4"/>
        <v>3005</v>
      </c>
      <c r="L30" s="28" t="s">
        <v>15</v>
      </c>
      <c r="M30" s="10">
        <f t="shared" si="5"/>
        <v>15627</v>
      </c>
    </row>
    <row r="31" spans="2:14" x14ac:dyDescent="0.2">
      <c r="H31" s="27" t="s">
        <v>34</v>
      </c>
      <c r="I31" s="10">
        <f t="shared" si="3"/>
        <v>3466</v>
      </c>
      <c r="J31" s="28" t="s">
        <v>18</v>
      </c>
      <c r="K31" s="10">
        <f t="shared" si="4"/>
        <v>9450</v>
      </c>
      <c r="L31" s="28" t="s">
        <v>24</v>
      </c>
      <c r="M31" s="10">
        <f t="shared" si="5"/>
        <v>5629</v>
      </c>
    </row>
    <row r="32" spans="2:14" x14ac:dyDescent="0.2">
      <c r="H32" s="27" t="s">
        <v>19</v>
      </c>
      <c r="I32" s="10">
        <f t="shared" si="3"/>
        <v>5431</v>
      </c>
      <c r="J32" s="28" t="s">
        <v>27</v>
      </c>
      <c r="K32" s="10">
        <f t="shared" si="4"/>
        <v>5684</v>
      </c>
      <c r="L32" s="28" t="s">
        <v>30</v>
      </c>
      <c r="M32" s="10">
        <f t="shared" si="5"/>
        <v>2440</v>
      </c>
    </row>
    <row r="33" spans="8:13" x14ac:dyDescent="0.2">
      <c r="H33" s="27" t="s">
        <v>85</v>
      </c>
      <c r="I33" s="10">
        <f t="shared" si="3"/>
        <v>11258</v>
      </c>
      <c r="J33" s="28" t="s">
        <v>16</v>
      </c>
      <c r="K33" s="10">
        <f t="shared" si="4"/>
        <v>7901</v>
      </c>
      <c r="L33" s="27" t="s">
        <v>106</v>
      </c>
      <c r="M33" s="10">
        <f t="shared" si="5"/>
        <v>12369</v>
      </c>
    </row>
    <row r="34" spans="8:13" x14ac:dyDescent="0.2">
      <c r="H34" s="27" t="s">
        <v>31</v>
      </c>
      <c r="I34" s="10">
        <f t="shared" si="3"/>
        <v>8948</v>
      </c>
      <c r="J34" s="28" t="s">
        <v>25</v>
      </c>
      <c r="K34" s="10">
        <f t="shared" si="4"/>
        <v>2854</v>
      </c>
      <c r="L34" s="27" t="s">
        <v>33</v>
      </c>
      <c r="M34" s="10">
        <f t="shared" si="5"/>
        <v>2947</v>
      </c>
    </row>
    <row r="35" spans="8:13" x14ac:dyDescent="0.2">
      <c r="H35" s="27" t="s">
        <v>109</v>
      </c>
      <c r="I35" s="10">
        <f t="shared" si="3"/>
        <v>8473</v>
      </c>
      <c r="J35" s="28" t="s">
        <v>23</v>
      </c>
      <c r="K35" s="10">
        <f t="shared" si="4"/>
        <v>10340</v>
      </c>
      <c r="L35" s="27" t="s">
        <v>14</v>
      </c>
      <c r="M35" s="10">
        <f t="shared" si="5"/>
        <v>6282</v>
      </c>
    </row>
    <row r="36" spans="8:13" x14ac:dyDescent="0.2">
      <c r="H36" s="27" t="s">
        <v>28</v>
      </c>
      <c r="I36" s="10">
        <f t="shared" si="3"/>
        <v>12570</v>
      </c>
      <c r="J36" s="28" t="s">
        <v>29</v>
      </c>
      <c r="K36" s="10">
        <f t="shared" si="4"/>
        <v>8723</v>
      </c>
      <c r="L36" s="28"/>
      <c r="M36" s="1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12021-B66A-4BA0-86BD-6081F967D2AB}">
  <dimension ref="A1:I151"/>
  <sheetViews>
    <sheetView topLeftCell="B1" workbookViewId="0">
      <selection activeCell="K4" sqref="K4"/>
    </sheetView>
  </sheetViews>
  <sheetFormatPr defaultRowHeight="14.25" x14ac:dyDescent="0.2"/>
  <cols>
    <col min="2" max="2" width="13" customWidth="1"/>
    <col min="3" max="3" width="13.625" customWidth="1"/>
    <col min="4" max="4" width="15" customWidth="1"/>
    <col min="5" max="5" width="19.25" bestFit="1" customWidth="1"/>
    <col min="6" max="6" width="21.125" bestFit="1" customWidth="1"/>
    <col min="7" max="7" width="13.625" customWidth="1"/>
    <col min="8" max="8" width="15.125" style="19" customWidth="1"/>
    <col min="9" max="9" width="22.875" customWidth="1"/>
  </cols>
  <sheetData>
    <row r="1" spans="1:9" ht="18" x14ac:dyDescent="0.25">
      <c r="A1" s="1" t="s">
        <v>190</v>
      </c>
      <c r="B1" s="1" t="s">
        <v>2</v>
      </c>
      <c r="C1" s="1" t="s">
        <v>6</v>
      </c>
      <c r="D1" s="1" t="s">
        <v>191</v>
      </c>
      <c r="E1" s="1" t="s">
        <v>187</v>
      </c>
      <c r="F1" s="5" t="s">
        <v>1</v>
      </c>
      <c r="G1" s="5" t="s">
        <v>0</v>
      </c>
      <c r="H1" s="22" t="s">
        <v>203</v>
      </c>
      <c r="I1" s="21" t="s">
        <v>204</v>
      </c>
    </row>
    <row r="2" spans="1:9" x14ac:dyDescent="0.2">
      <c r="A2" s="2">
        <v>1</v>
      </c>
      <c r="B2" s="2" t="s">
        <v>79</v>
      </c>
      <c r="C2" s="2" t="s">
        <v>10</v>
      </c>
      <c r="D2" s="2" t="s">
        <v>193</v>
      </c>
      <c r="E2" s="3" t="s">
        <v>189</v>
      </c>
      <c r="F2" s="6">
        <v>2601</v>
      </c>
      <c r="G2" s="6">
        <v>48610</v>
      </c>
      <c r="H2" s="20">
        <f>F2+G2</f>
        <v>51211</v>
      </c>
      <c r="I2" s="23">
        <f>G2/F2</f>
        <v>18.688965782391389</v>
      </c>
    </row>
    <row r="3" spans="1:9" x14ac:dyDescent="0.2">
      <c r="A3" s="2">
        <v>2</v>
      </c>
      <c r="B3" s="2" t="s">
        <v>165</v>
      </c>
      <c r="C3" s="2" t="s">
        <v>9</v>
      </c>
      <c r="D3" s="2" t="s">
        <v>193</v>
      </c>
      <c r="E3" s="3" t="s">
        <v>189</v>
      </c>
      <c r="F3" s="6">
        <v>2727</v>
      </c>
      <c r="G3" s="6">
        <v>45689</v>
      </c>
      <c r="H3" s="20">
        <f t="shared" ref="H3:H66" si="0">F3+G3</f>
        <v>48416</v>
      </c>
      <c r="I3" s="23">
        <f t="shared" ref="I3:I66" si="1">G3/F3</f>
        <v>16.754308764209753</v>
      </c>
    </row>
    <row r="4" spans="1:9" x14ac:dyDescent="0.2">
      <c r="A4" s="2">
        <v>3</v>
      </c>
      <c r="B4" s="2" t="s">
        <v>35</v>
      </c>
      <c r="C4" s="2" t="s">
        <v>5</v>
      </c>
      <c r="D4" s="2" t="s">
        <v>193</v>
      </c>
      <c r="E4" s="3" t="s">
        <v>189</v>
      </c>
      <c r="F4" s="6">
        <v>2768</v>
      </c>
      <c r="G4" s="6">
        <v>49554</v>
      </c>
      <c r="H4" s="20">
        <f t="shared" si="0"/>
        <v>52322</v>
      </c>
      <c r="I4" s="23">
        <f t="shared" si="1"/>
        <v>17.902456647398843</v>
      </c>
    </row>
    <row r="5" spans="1:9" x14ac:dyDescent="0.2">
      <c r="A5" s="2">
        <v>4</v>
      </c>
      <c r="B5" s="2" t="s">
        <v>169</v>
      </c>
      <c r="C5" s="2" t="s">
        <v>9</v>
      </c>
      <c r="D5" s="2" t="s">
        <v>193</v>
      </c>
      <c r="E5" s="3" t="s">
        <v>189</v>
      </c>
      <c r="F5" s="6">
        <v>2759</v>
      </c>
      <c r="G5" s="6">
        <v>38284</v>
      </c>
      <c r="H5" s="20">
        <f t="shared" si="0"/>
        <v>41043</v>
      </c>
      <c r="I5" s="23">
        <f t="shared" si="1"/>
        <v>13.87604204421892</v>
      </c>
    </row>
    <row r="6" spans="1:9" x14ac:dyDescent="0.2">
      <c r="A6" s="2">
        <v>5</v>
      </c>
      <c r="B6" s="2" t="s">
        <v>61</v>
      </c>
      <c r="C6" s="2" t="s">
        <v>26</v>
      </c>
      <c r="D6" s="2" t="s">
        <v>193</v>
      </c>
      <c r="E6" s="3" t="s">
        <v>189</v>
      </c>
      <c r="F6" s="6">
        <v>2869</v>
      </c>
      <c r="G6" s="6">
        <v>59887</v>
      </c>
      <c r="H6" s="20">
        <f t="shared" si="0"/>
        <v>62756</v>
      </c>
      <c r="I6" s="23">
        <f t="shared" si="1"/>
        <v>20.8738236319275</v>
      </c>
    </row>
    <row r="7" spans="1:9" x14ac:dyDescent="0.2">
      <c r="A7" s="2">
        <v>6</v>
      </c>
      <c r="B7" s="2" t="s">
        <v>46</v>
      </c>
      <c r="C7" s="2" t="s">
        <v>3</v>
      </c>
      <c r="D7" s="2" t="s">
        <v>192</v>
      </c>
      <c r="E7" s="3" t="s">
        <v>189</v>
      </c>
      <c r="F7" s="6">
        <v>3080</v>
      </c>
      <c r="G7" s="6">
        <v>53827</v>
      </c>
      <c r="H7" s="20">
        <f t="shared" si="0"/>
        <v>56907</v>
      </c>
      <c r="I7" s="23">
        <f t="shared" si="1"/>
        <v>17.476298701298703</v>
      </c>
    </row>
    <row r="8" spans="1:9" x14ac:dyDescent="0.2">
      <c r="A8" s="2">
        <v>7</v>
      </c>
      <c r="B8" s="2" t="s">
        <v>36</v>
      </c>
      <c r="C8" s="2" t="s">
        <v>28</v>
      </c>
      <c r="D8" s="2" t="s">
        <v>192</v>
      </c>
      <c r="E8" s="3" t="s">
        <v>189</v>
      </c>
      <c r="F8" s="6">
        <v>3110</v>
      </c>
      <c r="G8" s="6">
        <v>60338</v>
      </c>
      <c r="H8" s="20">
        <f t="shared" si="0"/>
        <v>63448</v>
      </c>
      <c r="I8" s="23">
        <f t="shared" si="1"/>
        <v>19.401286173633441</v>
      </c>
    </row>
    <row r="9" spans="1:9" x14ac:dyDescent="0.2">
      <c r="A9" s="2">
        <v>8</v>
      </c>
      <c r="B9" s="2" t="s">
        <v>93</v>
      </c>
      <c r="C9" s="2" t="s">
        <v>7</v>
      </c>
      <c r="D9" s="2" t="s">
        <v>193</v>
      </c>
      <c r="E9" s="3" t="s">
        <v>189</v>
      </c>
      <c r="F9" s="6">
        <v>2593</v>
      </c>
      <c r="G9" s="6">
        <v>19569</v>
      </c>
      <c r="H9" s="20">
        <f t="shared" si="0"/>
        <v>22162</v>
      </c>
      <c r="I9" s="23">
        <f t="shared" si="1"/>
        <v>7.5468569224836095</v>
      </c>
    </row>
    <row r="10" spans="1:9" x14ac:dyDescent="0.2">
      <c r="A10" s="2">
        <v>9</v>
      </c>
      <c r="B10" s="2" t="s">
        <v>63</v>
      </c>
      <c r="C10" s="2" t="s">
        <v>17</v>
      </c>
      <c r="D10" s="2" t="s">
        <v>192</v>
      </c>
      <c r="E10" s="3" t="s">
        <v>189</v>
      </c>
      <c r="F10" s="6">
        <v>2675</v>
      </c>
      <c r="G10" s="6">
        <v>59840</v>
      </c>
      <c r="H10" s="20">
        <f t="shared" si="0"/>
        <v>62515</v>
      </c>
      <c r="I10" s="23">
        <f t="shared" si="1"/>
        <v>22.370093457943927</v>
      </c>
    </row>
    <row r="11" spans="1:9" x14ac:dyDescent="0.2">
      <c r="A11" s="2">
        <v>10</v>
      </c>
      <c r="B11" s="2" t="s">
        <v>39</v>
      </c>
      <c r="C11" s="2" t="s">
        <v>3</v>
      </c>
      <c r="D11" s="2" t="s">
        <v>192</v>
      </c>
      <c r="E11" s="3" t="s">
        <v>189</v>
      </c>
      <c r="F11" s="6">
        <v>2984</v>
      </c>
      <c r="G11" s="6">
        <v>64906</v>
      </c>
      <c r="H11" s="20">
        <f t="shared" si="0"/>
        <v>67890</v>
      </c>
      <c r="I11" s="23">
        <f t="shared" si="1"/>
        <v>21.751340482573728</v>
      </c>
    </row>
    <row r="12" spans="1:9" x14ac:dyDescent="0.2">
      <c r="A12" s="2">
        <v>11</v>
      </c>
      <c r="B12" s="2" t="s">
        <v>130</v>
      </c>
      <c r="C12" s="2" t="s">
        <v>7</v>
      </c>
      <c r="D12" s="2" t="s">
        <v>193</v>
      </c>
      <c r="E12" s="3" t="s">
        <v>189</v>
      </c>
      <c r="F12" s="6">
        <v>2541</v>
      </c>
      <c r="G12" s="6">
        <v>16860</v>
      </c>
      <c r="H12" s="20">
        <f t="shared" si="0"/>
        <v>19401</v>
      </c>
      <c r="I12" s="23">
        <f t="shared" si="1"/>
        <v>6.6351829988193627</v>
      </c>
    </row>
    <row r="13" spans="1:9" x14ac:dyDescent="0.2">
      <c r="A13" s="2">
        <v>12</v>
      </c>
      <c r="B13" s="2" t="s">
        <v>122</v>
      </c>
      <c r="C13" s="2" t="s">
        <v>7</v>
      </c>
      <c r="D13" s="2" t="s">
        <v>193</v>
      </c>
      <c r="E13" s="3" t="s">
        <v>189</v>
      </c>
      <c r="F13" s="6">
        <v>2651</v>
      </c>
      <c r="G13" s="6">
        <v>21988</v>
      </c>
      <c r="H13" s="20">
        <f t="shared" si="0"/>
        <v>24639</v>
      </c>
      <c r="I13" s="23">
        <f t="shared" si="1"/>
        <v>8.2942285929837798</v>
      </c>
    </row>
    <row r="14" spans="1:9" x14ac:dyDescent="0.2">
      <c r="A14" s="2">
        <v>13</v>
      </c>
      <c r="B14" s="2" t="s">
        <v>135</v>
      </c>
      <c r="C14" s="2" t="s">
        <v>22</v>
      </c>
      <c r="D14" s="2" t="s">
        <v>193</v>
      </c>
      <c r="E14" s="3" t="s">
        <v>189</v>
      </c>
      <c r="F14" s="6">
        <v>2895</v>
      </c>
      <c r="G14" s="6">
        <v>19888</v>
      </c>
      <c r="H14" s="20">
        <f t="shared" si="0"/>
        <v>22783</v>
      </c>
      <c r="I14" s="23">
        <f t="shared" si="1"/>
        <v>6.8697754749568221</v>
      </c>
    </row>
    <row r="15" spans="1:9" x14ac:dyDescent="0.2">
      <c r="A15" s="2">
        <v>14</v>
      </c>
      <c r="B15" s="2" t="s">
        <v>81</v>
      </c>
      <c r="C15" s="2" t="s">
        <v>34</v>
      </c>
      <c r="D15" s="2" t="s">
        <v>192</v>
      </c>
      <c r="E15" s="3" t="s">
        <v>189</v>
      </c>
      <c r="F15" s="6">
        <v>3466</v>
      </c>
      <c r="G15" s="6">
        <v>54701</v>
      </c>
      <c r="H15" s="20">
        <f t="shared" si="0"/>
        <v>58167</v>
      </c>
      <c r="I15" s="23">
        <f t="shared" si="1"/>
        <v>15.782169648009232</v>
      </c>
    </row>
    <row r="16" spans="1:9" x14ac:dyDescent="0.2">
      <c r="A16" s="2">
        <v>15</v>
      </c>
      <c r="B16" s="2" t="s">
        <v>133</v>
      </c>
      <c r="C16" s="2" t="s">
        <v>19</v>
      </c>
      <c r="D16" s="2" t="s">
        <v>193</v>
      </c>
      <c r="E16" s="3" t="s">
        <v>189</v>
      </c>
      <c r="F16" s="6">
        <v>2686</v>
      </c>
      <c r="G16" s="6">
        <v>18471</v>
      </c>
      <c r="H16" s="20">
        <f t="shared" si="0"/>
        <v>21157</v>
      </c>
      <c r="I16" s="23">
        <f t="shared" si="1"/>
        <v>6.8767684288905437</v>
      </c>
    </row>
    <row r="17" spans="1:9" x14ac:dyDescent="0.2">
      <c r="A17" s="2">
        <v>16</v>
      </c>
      <c r="B17" s="2" t="s">
        <v>87</v>
      </c>
      <c r="C17" s="2" t="s">
        <v>7</v>
      </c>
      <c r="D17" s="2" t="s">
        <v>193</v>
      </c>
      <c r="E17" s="3" t="s">
        <v>189</v>
      </c>
      <c r="F17" s="6">
        <v>2795</v>
      </c>
      <c r="G17" s="6">
        <v>16690</v>
      </c>
      <c r="H17" s="20">
        <f t="shared" si="0"/>
        <v>19485</v>
      </c>
      <c r="I17" s="23">
        <f t="shared" si="1"/>
        <v>5.9713774597495526</v>
      </c>
    </row>
    <row r="18" spans="1:9" x14ac:dyDescent="0.2">
      <c r="A18" s="2">
        <v>17</v>
      </c>
      <c r="B18" s="2" t="s">
        <v>59</v>
      </c>
      <c r="C18" s="2" t="s">
        <v>11</v>
      </c>
      <c r="D18" s="2" t="s">
        <v>192</v>
      </c>
      <c r="E18" s="3" t="s">
        <v>189</v>
      </c>
      <c r="F18" s="6">
        <v>2737</v>
      </c>
      <c r="G18" s="6">
        <v>47729</v>
      </c>
      <c r="H18" s="20">
        <f t="shared" si="0"/>
        <v>50466</v>
      </c>
      <c r="I18" s="23">
        <f t="shared" si="1"/>
        <v>17.438436244062842</v>
      </c>
    </row>
    <row r="19" spans="1:9" x14ac:dyDescent="0.2">
      <c r="A19" s="2">
        <v>18</v>
      </c>
      <c r="B19" s="2" t="s">
        <v>41</v>
      </c>
      <c r="C19" s="2" t="s">
        <v>7</v>
      </c>
      <c r="D19" s="2" t="s">
        <v>193</v>
      </c>
      <c r="E19" s="3" t="s">
        <v>189</v>
      </c>
      <c r="F19" s="6">
        <v>3085</v>
      </c>
      <c r="G19" s="6">
        <v>63027</v>
      </c>
      <c r="H19" s="20">
        <f t="shared" si="0"/>
        <v>66112</v>
      </c>
      <c r="I19" s="23">
        <f t="shared" si="1"/>
        <v>20.430145867098865</v>
      </c>
    </row>
    <row r="20" spans="1:9" x14ac:dyDescent="0.2">
      <c r="A20" s="2">
        <v>19</v>
      </c>
      <c r="B20" s="2" t="s">
        <v>183</v>
      </c>
      <c r="C20" s="2" t="s">
        <v>5</v>
      </c>
      <c r="D20" s="2" t="s">
        <v>193</v>
      </c>
      <c r="E20" s="3" t="s">
        <v>189</v>
      </c>
      <c r="F20" s="6">
        <v>2894</v>
      </c>
      <c r="G20" s="6">
        <v>43183</v>
      </c>
      <c r="H20" s="20">
        <f t="shared" si="0"/>
        <v>46077</v>
      </c>
      <c r="I20" s="23">
        <f t="shared" si="1"/>
        <v>14.921561852107809</v>
      </c>
    </row>
    <row r="21" spans="1:9" x14ac:dyDescent="0.2">
      <c r="A21" s="2">
        <v>20</v>
      </c>
      <c r="B21" s="2" t="s">
        <v>117</v>
      </c>
      <c r="C21" s="2" t="s">
        <v>20</v>
      </c>
      <c r="D21" s="2" t="s">
        <v>193</v>
      </c>
      <c r="E21" s="3" t="s">
        <v>189</v>
      </c>
      <c r="F21" s="6">
        <v>2765</v>
      </c>
      <c r="G21" s="6">
        <v>19120</v>
      </c>
      <c r="H21" s="20">
        <f t="shared" si="0"/>
        <v>21885</v>
      </c>
      <c r="I21" s="23">
        <f t="shared" si="1"/>
        <v>6.9150090415913201</v>
      </c>
    </row>
    <row r="22" spans="1:9" x14ac:dyDescent="0.2">
      <c r="A22" s="2">
        <v>21</v>
      </c>
      <c r="B22" s="2" t="s">
        <v>179</v>
      </c>
      <c r="C22" s="2" t="s">
        <v>7</v>
      </c>
      <c r="D22" s="2" t="s">
        <v>193</v>
      </c>
      <c r="E22" s="3" t="s">
        <v>189</v>
      </c>
      <c r="F22" s="6">
        <v>2521</v>
      </c>
      <c r="G22" s="6">
        <v>38178</v>
      </c>
      <c r="H22" s="20">
        <f t="shared" si="0"/>
        <v>40699</v>
      </c>
      <c r="I22" s="23">
        <f t="shared" si="1"/>
        <v>15.143990479968267</v>
      </c>
    </row>
    <row r="23" spans="1:9" x14ac:dyDescent="0.2">
      <c r="A23" s="2">
        <v>22</v>
      </c>
      <c r="B23" s="2" t="s">
        <v>37</v>
      </c>
      <c r="C23" s="2" t="s">
        <v>7</v>
      </c>
      <c r="D23" s="2" t="s">
        <v>193</v>
      </c>
      <c r="E23" s="3" t="s">
        <v>189</v>
      </c>
      <c r="F23" s="6">
        <v>3077</v>
      </c>
      <c r="G23" s="6">
        <v>56836</v>
      </c>
      <c r="H23" s="20">
        <f t="shared" si="0"/>
        <v>59913</v>
      </c>
      <c r="I23" s="23">
        <f t="shared" si="1"/>
        <v>18.471238219044523</v>
      </c>
    </row>
    <row r="24" spans="1:9" x14ac:dyDescent="0.2">
      <c r="A24" s="2">
        <v>23</v>
      </c>
      <c r="B24" s="2" t="s">
        <v>49</v>
      </c>
      <c r="C24" s="2" t="s">
        <v>28</v>
      </c>
      <c r="D24" s="2" t="s">
        <v>192</v>
      </c>
      <c r="E24" s="3" t="s">
        <v>189</v>
      </c>
      <c r="F24" s="6">
        <v>3287</v>
      </c>
      <c r="G24" s="6">
        <v>52114</v>
      </c>
      <c r="H24" s="20">
        <f t="shared" si="0"/>
        <v>55401</v>
      </c>
      <c r="I24" s="23">
        <f t="shared" si="1"/>
        <v>15.854578643139641</v>
      </c>
    </row>
    <row r="25" spans="1:9" x14ac:dyDescent="0.2">
      <c r="A25" s="2">
        <v>24</v>
      </c>
      <c r="B25" s="2" t="s">
        <v>120</v>
      </c>
      <c r="C25" s="2" t="s">
        <v>7</v>
      </c>
      <c r="D25" s="2" t="s">
        <v>193</v>
      </c>
      <c r="E25" s="3" t="s">
        <v>189</v>
      </c>
      <c r="F25" s="6">
        <v>3679</v>
      </c>
      <c r="G25" s="6">
        <v>20123</v>
      </c>
      <c r="H25" s="20">
        <f t="shared" si="0"/>
        <v>23802</v>
      </c>
      <c r="I25" s="23">
        <f t="shared" si="1"/>
        <v>5.4696928513182934</v>
      </c>
    </row>
    <row r="26" spans="1:9" x14ac:dyDescent="0.2">
      <c r="A26" s="2">
        <v>25</v>
      </c>
      <c r="B26" s="2" t="s">
        <v>82</v>
      </c>
      <c r="C26" s="2" t="s">
        <v>7</v>
      </c>
      <c r="D26" s="2" t="s">
        <v>193</v>
      </c>
      <c r="E26" s="3" t="s">
        <v>189</v>
      </c>
      <c r="F26" s="6">
        <v>2918</v>
      </c>
      <c r="G26" s="6">
        <v>49856</v>
      </c>
      <c r="H26" s="20">
        <f t="shared" si="0"/>
        <v>52774</v>
      </c>
      <c r="I26" s="23">
        <f t="shared" si="1"/>
        <v>17.085675119945169</v>
      </c>
    </row>
    <row r="27" spans="1:9" x14ac:dyDescent="0.2">
      <c r="A27" s="2">
        <v>26</v>
      </c>
      <c r="B27" s="2" t="s">
        <v>67</v>
      </c>
      <c r="C27" s="2" t="s">
        <v>11</v>
      </c>
      <c r="D27" s="2" t="s">
        <v>192</v>
      </c>
      <c r="E27" s="3" t="s">
        <v>189</v>
      </c>
      <c r="F27" s="6">
        <v>2420</v>
      </c>
      <c r="G27" s="6">
        <v>55790</v>
      </c>
      <c r="H27" s="20">
        <f t="shared" si="0"/>
        <v>58210</v>
      </c>
      <c r="I27" s="23">
        <f t="shared" si="1"/>
        <v>23.053719008264462</v>
      </c>
    </row>
    <row r="28" spans="1:9" x14ac:dyDescent="0.2">
      <c r="A28" s="2">
        <v>27</v>
      </c>
      <c r="B28" s="2" t="s">
        <v>177</v>
      </c>
      <c r="C28" s="2" t="s">
        <v>85</v>
      </c>
      <c r="D28" s="2" t="s">
        <v>192</v>
      </c>
      <c r="E28" s="3" t="s">
        <v>189</v>
      </c>
      <c r="F28" s="6">
        <v>2557</v>
      </c>
      <c r="G28" s="6">
        <v>45017</v>
      </c>
      <c r="H28" s="20">
        <f t="shared" si="0"/>
        <v>47574</v>
      </c>
      <c r="I28" s="23">
        <f t="shared" si="1"/>
        <v>17.605396949550254</v>
      </c>
    </row>
    <row r="29" spans="1:9" x14ac:dyDescent="0.2">
      <c r="A29" s="2">
        <v>28</v>
      </c>
      <c r="B29" s="2" t="s">
        <v>57</v>
      </c>
      <c r="C29" s="2" t="s">
        <v>31</v>
      </c>
      <c r="D29" s="2" t="s">
        <v>193</v>
      </c>
      <c r="E29" s="3" t="s">
        <v>189</v>
      </c>
      <c r="F29" s="6">
        <v>3620</v>
      </c>
      <c r="G29" s="6">
        <v>56921</v>
      </c>
      <c r="H29" s="20">
        <f t="shared" si="0"/>
        <v>60541</v>
      </c>
      <c r="I29" s="23">
        <f t="shared" si="1"/>
        <v>15.724033149171271</v>
      </c>
    </row>
    <row r="30" spans="1:9" x14ac:dyDescent="0.2">
      <c r="A30" s="2">
        <v>29</v>
      </c>
      <c r="B30" s="2" t="s">
        <v>167</v>
      </c>
      <c r="C30" s="2" t="s">
        <v>9</v>
      </c>
      <c r="D30" s="2" t="s">
        <v>193</v>
      </c>
      <c r="E30" s="3" t="s">
        <v>189</v>
      </c>
      <c r="F30" s="6">
        <v>2483</v>
      </c>
      <c r="G30" s="6">
        <v>39744</v>
      </c>
      <c r="H30" s="20">
        <f t="shared" si="0"/>
        <v>42227</v>
      </c>
      <c r="I30" s="23">
        <f t="shared" si="1"/>
        <v>16.006443817962143</v>
      </c>
    </row>
    <row r="31" spans="1:9" x14ac:dyDescent="0.2">
      <c r="A31" s="2">
        <v>30</v>
      </c>
      <c r="B31" s="2" t="s">
        <v>131</v>
      </c>
      <c r="C31" s="2" t="s">
        <v>85</v>
      </c>
      <c r="D31" s="2" t="s">
        <v>192</v>
      </c>
      <c r="E31" s="3" t="s">
        <v>189</v>
      </c>
      <c r="F31" s="6">
        <v>3131</v>
      </c>
      <c r="G31" s="6">
        <v>22972</v>
      </c>
      <c r="H31" s="20">
        <f t="shared" si="0"/>
        <v>26103</v>
      </c>
      <c r="I31" s="23">
        <f t="shared" si="1"/>
        <v>7.3369530501437241</v>
      </c>
    </row>
    <row r="32" spans="1:9" x14ac:dyDescent="0.2">
      <c r="A32" s="2">
        <v>31</v>
      </c>
      <c r="B32" s="2" t="s">
        <v>114</v>
      </c>
      <c r="C32" s="2" t="s">
        <v>15</v>
      </c>
      <c r="D32" s="2" t="s">
        <v>193</v>
      </c>
      <c r="E32" s="3" t="s">
        <v>189</v>
      </c>
      <c r="F32" s="6">
        <v>3083</v>
      </c>
      <c r="G32" s="6">
        <v>22680</v>
      </c>
      <c r="H32" s="20">
        <f t="shared" si="0"/>
        <v>25763</v>
      </c>
      <c r="I32" s="23">
        <f t="shared" si="1"/>
        <v>7.3564709698345769</v>
      </c>
    </row>
    <row r="33" spans="1:9" x14ac:dyDescent="0.2">
      <c r="A33" s="2">
        <v>32</v>
      </c>
      <c r="B33" s="2" t="s">
        <v>55</v>
      </c>
      <c r="C33" s="2" t="s">
        <v>16</v>
      </c>
      <c r="D33" s="2" t="s">
        <v>192</v>
      </c>
      <c r="E33" s="3" t="s">
        <v>189</v>
      </c>
      <c r="F33" s="6">
        <v>2808</v>
      </c>
      <c r="G33" s="6">
        <v>65475</v>
      </c>
      <c r="H33" s="20">
        <f t="shared" si="0"/>
        <v>68283</v>
      </c>
      <c r="I33" s="23">
        <f t="shared" si="1"/>
        <v>23.317307692307693</v>
      </c>
    </row>
    <row r="34" spans="1:9" x14ac:dyDescent="0.2">
      <c r="A34" s="2">
        <v>33</v>
      </c>
      <c r="B34" s="2" t="s">
        <v>127</v>
      </c>
      <c r="C34" s="2" t="s">
        <v>9</v>
      </c>
      <c r="D34" s="2" t="s">
        <v>193</v>
      </c>
      <c r="E34" s="3" t="s">
        <v>189</v>
      </c>
      <c r="F34" s="6">
        <v>2984</v>
      </c>
      <c r="G34" s="6">
        <v>21718</v>
      </c>
      <c r="H34" s="20">
        <f t="shared" si="0"/>
        <v>24702</v>
      </c>
      <c r="I34" s="23">
        <f t="shared" si="1"/>
        <v>7.2781501340482571</v>
      </c>
    </row>
    <row r="35" spans="1:9" x14ac:dyDescent="0.2">
      <c r="A35" s="2">
        <v>34</v>
      </c>
      <c r="B35" s="2" t="s">
        <v>166</v>
      </c>
      <c r="C35" s="2" t="s">
        <v>109</v>
      </c>
      <c r="D35" s="2" t="s">
        <v>192</v>
      </c>
      <c r="E35" s="3" t="s">
        <v>189</v>
      </c>
      <c r="F35" s="6">
        <v>2484</v>
      </c>
      <c r="G35" s="6">
        <v>34829</v>
      </c>
      <c r="H35" s="20">
        <f t="shared" si="0"/>
        <v>37313</v>
      </c>
      <c r="I35" s="23">
        <f t="shared" si="1"/>
        <v>14.02133655394525</v>
      </c>
    </row>
    <row r="36" spans="1:9" x14ac:dyDescent="0.2">
      <c r="A36" s="2">
        <v>35</v>
      </c>
      <c r="B36" s="2" t="s">
        <v>58</v>
      </c>
      <c r="C36" s="2" t="s">
        <v>28</v>
      </c>
      <c r="D36" s="2" t="s">
        <v>192</v>
      </c>
      <c r="E36" s="3" t="s">
        <v>189</v>
      </c>
      <c r="F36" s="6">
        <v>3335</v>
      </c>
      <c r="G36" s="6">
        <v>59283</v>
      </c>
      <c r="H36" s="20">
        <f t="shared" si="0"/>
        <v>62618</v>
      </c>
      <c r="I36" s="23">
        <f t="shared" si="1"/>
        <v>17.776011994002999</v>
      </c>
    </row>
    <row r="37" spans="1:9" x14ac:dyDescent="0.2">
      <c r="A37" s="2">
        <v>36</v>
      </c>
      <c r="B37" s="2" t="s">
        <v>104</v>
      </c>
      <c r="C37" s="2" t="s">
        <v>9</v>
      </c>
      <c r="D37" s="2" t="s">
        <v>193</v>
      </c>
      <c r="E37" s="3" t="s">
        <v>189</v>
      </c>
      <c r="F37" s="6">
        <v>3127</v>
      </c>
      <c r="G37" s="6">
        <v>20057</v>
      </c>
      <c r="H37" s="20">
        <f t="shared" si="0"/>
        <v>23184</v>
      </c>
      <c r="I37" s="23">
        <f t="shared" si="1"/>
        <v>6.4141349536296772</v>
      </c>
    </row>
    <row r="38" spans="1:9" x14ac:dyDescent="0.2">
      <c r="A38" s="2">
        <v>37</v>
      </c>
      <c r="B38" s="2" t="s">
        <v>89</v>
      </c>
      <c r="C38" s="2" t="s">
        <v>7</v>
      </c>
      <c r="D38" s="2" t="s">
        <v>193</v>
      </c>
      <c r="E38" s="3" t="s">
        <v>189</v>
      </c>
      <c r="F38" s="6">
        <v>2904</v>
      </c>
      <c r="G38" s="6">
        <v>20455</v>
      </c>
      <c r="H38" s="20">
        <f t="shared" si="0"/>
        <v>23359</v>
      </c>
      <c r="I38" s="23">
        <f t="shared" si="1"/>
        <v>7.0437327823691458</v>
      </c>
    </row>
    <row r="39" spans="1:9" x14ac:dyDescent="0.2">
      <c r="A39" s="2">
        <v>38</v>
      </c>
      <c r="B39" s="2" t="s">
        <v>42</v>
      </c>
      <c r="C39" s="2" t="s">
        <v>7</v>
      </c>
      <c r="D39" s="2" t="s">
        <v>193</v>
      </c>
      <c r="E39" s="3" t="s">
        <v>189</v>
      </c>
      <c r="F39" s="6">
        <v>2318</v>
      </c>
      <c r="G39" s="6">
        <v>64302</v>
      </c>
      <c r="H39" s="20">
        <f t="shared" si="0"/>
        <v>66620</v>
      </c>
      <c r="I39" s="23">
        <f t="shared" si="1"/>
        <v>27.740293356341674</v>
      </c>
    </row>
    <row r="40" spans="1:9" x14ac:dyDescent="0.2">
      <c r="A40" s="2">
        <v>39</v>
      </c>
      <c r="B40" s="2" t="s">
        <v>157</v>
      </c>
      <c r="C40" s="2" t="s">
        <v>11</v>
      </c>
      <c r="D40" s="2" t="s">
        <v>192</v>
      </c>
      <c r="E40" s="3" t="s">
        <v>189</v>
      </c>
      <c r="F40" s="6">
        <v>3488</v>
      </c>
      <c r="G40" s="6">
        <v>49506</v>
      </c>
      <c r="H40" s="20">
        <f t="shared" si="0"/>
        <v>52994</v>
      </c>
      <c r="I40" s="23">
        <f t="shared" si="1"/>
        <v>14.193233944954128</v>
      </c>
    </row>
    <row r="41" spans="1:9" x14ac:dyDescent="0.2">
      <c r="A41" s="2">
        <v>40</v>
      </c>
      <c r="B41" s="2" t="s">
        <v>75</v>
      </c>
      <c r="C41" s="2" t="s">
        <v>11</v>
      </c>
      <c r="D41" s="2" t="s">
        <v>192</v>
      </c>
      <c r="E41" s="3" t="s">
        <v>189</v>
      </c>
      <c r="F41" s="6">
        <v>2886</v>
      </c>
      <c r="G41" s="6">
        <v>52250</v>
      </c>
      <c r="H41" s="20">
        <f t="shared" si="0"/>
        <v>55136</v>
      </c>
      <c r="I41" s="23">
        <f t="shared" si="1"/>
        <v>18.104643104643106</v>
      </c>
    </row>
    <row r="42" spans="1:9" x14ac:dyDescent="0.2">
      <c r="A42" s="2">
        <v>41</v>
      </c>
      <c r="B42" s="2" t="s">
        <v>149</v>
      </c>
      <c r="C42" s="2" t="s">
        <v>3</v>
      </c>
      <c r="D42" s="2" t="s">
        <v>192</v>
      </c>
      <c r="E42" s="3" t="s">
        <v>189</v>
      </c>
      <c r="F42" s="6">
        <v>2373</v>
      </c>
      <c r="G42" s="6">
        <v>41313</v>
      </c>
      <c r="H42" s="20">
        <f t="shared" si="0"/>
        <v>43686</v>
      </c>
      <c r="I42" s="23">
        <f t="shared" si="1"/>
        <v>17.409608091024019</v>
      </c>
    </row>
    <row r="43" spans="1:9" x14ac:dyDescent="0.2">
      <c r="A43" s="2">
        <v>42</v>
      </c>
      <c r="B43" s="2" t="s">
        <v>65</v>
      </c>
      <c r="C43" s="2" t="s">
        <v>24</v>
      </c>
      <c r="D43" s="2" t="s">
        <v>192</v>
      </c>
      <c r="E43" s="3" t="s">
        <v>189</v>
      </c>
      <c r="F43" s="6">
        <v>2758</v>
      </c>
      <c r="G43" s="6">
        <v>57625</v>
      </c>
      <c r="H43" s="20">
        <f t="shared" si="0"/>
        <v>60383</v>
      </c>
      <c r="I43" s="23">
        <f t="shared" si="1"/>
        <v>20.893763596809283</v>
      </c>
    </row>
    <row r="44" spans="1:9" x14ac:dyDescent="0.2">
      <c r="A44" s="2">
        <v>43</v>
      </c>
      <c r="B44" s="2" t="s">
        <v>126</v>
      </c>
      <c r="C44" s="2" t="s">
        <v>9</v>
      </c>
      <c r="D44" s="2" t="s">
        <v>193</v>
      </c>
      <c r="E44" s="3" t="s">
        <v>189</v>
      </c>
      <c r="F44" s="6">
        <v>2607</v>
      </c>
      <c r="G44" s="6">
        <v>16029</v>
      </c>
      <c r="H44" s="20">
        <f t="shared" si="0"/>
        <v>18636</v>
      </c>
      <c r="I44" s="23">
        <f t="shared" si="1"/>
        <v>6.1484464902186424</v>
      </c>
    </row>
    <row r="45" spans="1:9" x14ac:dyDescent="0.2">
      <c r="A45" s="2">
        <v>44</v>
      </c>
      <c r="B45" s="2" t="s">
        <v>164</v>
      </c>
      <c r="C45" s="2" t="s">
        <v>9</v>
      </c>
      <c r="D45" s="2" t="s">
        <v>193</v>
      </c>
      <c r="E45" s="3" t="s">
        <v>189</v>
      </c>
      <c r="F45" s="6">
        <v>3146</v>
      </c>
      <c r="G45" s="6">
        <v>49191</v>
      </c>
      <c r="H45" s="20">
        <f t="shared" si="0"/>
        <v>52337</v>
      </c>
      <c r="I45" s="23">
        <f t="shared" si="1"/>
        <v>15.636045772409409</v>
      </c>
    </row>
    <row r="46" spans="1:9" x14ac:dyDescent="0.2">
      <c r="A46" s="2">
        <v>45</v>
      </c>
      <c r="B46" s="2" t="s">
        <v>84</v>
      </c>
      <c r="C46" s="2" t="s">
        <v>7</v>
      </c>
      <c r="D46" s="2" t="s">
        <v>193</v>
      </c>
      <c r="E46" s="3" t="s">
        <v>189</v>
      </c>
      <c r="F46" s="6">
        <v>3399</v>
      </c>
      <c r="G46" s="6">
        <v>59870</v>
      </c>
      <c r="H46" s="20">
        <f t="shared" si="0"/>
        <v>63269</v>
      </c>
      <c r="I46" s="23">
        <f t="shared" si="1"/>
        <v>17.614004118858489</v>
      </c>
    </row>
    <row r="47" spans="1:9" x14ac:dyDescent="0.2">
      <c r="A47" s="2">
        <v>46</v>
      </c>
      <c r="B47" s="2" t="s">
        <v>150</v>
      </c>
      <c r="C47" s="2" t="s">
        <v>7</v>
      </c>
      <c r="D47" s="2" t="s">
        <v>193</v>
      </c>
      <c r="E47" s="3" t="s">
        <v>189</v>
      </c>
      <c r="F47" s="6">
        <v>2790</v>
      </c>
      <c r="G47" s="6">
        <v>48254</v>
      </c>
      <c r="H47" s="20">
        <f t="shared" si="0"/>
        <v>51044</v>
      </c>
      <c r="I47" s="23">
        <f t="shared" si="1"/>
        <v>17.295340501792115</v>
      </c>
    </row>
    <row r="48" spans="1:9" x14ac:dyDescent="0.2">
      <c r="A48" s="2">
        <v>47</v>
      </c>
      <c r="B48" s="2" t="s">
        <v>172</v>
      </c>
      <c r="C48" s="2" t="s">
        <v>7</v>
      </c>
      <c r="D48" s="2" t="s">
        <v>193</v>
      </c>
      <c r="E48" s="3" t="s">
        <v>189</v>
      </c>
      <c r="F48" s="6">
        <v>3220</v>
      </c>
      <c r="G48" s="6">
        <v>43397</v>
      </c>
      <c r="H48" s="20">
        <f t="shared" si="0"/>
        <v>46617</v>
      </c>
      <c r="I48" s="23">
        <f t="shared" si="1"/>
        <v>13.477329192546584</v>
      </c>
    </row>
    <row r="49" spans="1:9" x14ac:dyDescent="0.2">
      <c r="A49" s="2">
        <v>48</v>
      </c>
      <c r="B49" s="2" t="s">
        <v>100</v>
      </c>
      <c r="C49" s="2" t="s">
        <v>7</v>
      </c>
      <c r="D49" s="2" t="s">
        <v>193</v>
      </c>
      <c r="E49" s="3" t="s">
        <v>189</v>
      </c>
      <c r="F49" s="6">
        <v>2344</v>
      </c>
      <c r="G49" s="6">
        <v>16372</v>
      </c>
      <c r="H49" s="20">
        <f t="shared" si="0"/>
        <v>18716</v>
      </c>
      <c r="I49" s="23">
        <f t="shared" si="1"/>
        <v>6.9846416382252556</v>
      </c>
    </row>
    <row r="50" spans="1:9" x14ac:dyDescent="0.2">
      <c r="A50" s="2">
        <v>49</v>
      </c>
      <c r="B50" s="2" t="s">
        <v>140</v>
      </c>
      <c r="C50" s="2" t="s">
        <v>9</v>
      </c>
      <c r="D50" s="2" t="s">
        <v>193</v>
      </c>
      <c r="E50" s="3" t="s">
        <v>189</v>
      </c>
      <c r="F50" s="6">
        <v>2939</v>
      </c>
      <c r="G50" s="6">
        <v>50233</v>
      </c>
      <c r="H50" s="20">
        <f t="shared" si="0"/>
        <v>53172</v>
      </c>
      <c r="I50" s="23">
        <f t="shared" si="1"/>
        <v>17.091867982306908</v>
      </c>
    </row>
    <row r="51" spans="1:9" x14ac:dyDescent="0.2">
      <c r="A51" s="2">
        <v>50</v>
      </c>
      <c r="B51" s="2" t="s">
        <v>161</v>
      </c>
      <c r="C51" s="2" t="s">
        <v>26</v>
      </c>
      <c r="D51" s="2" t="s">
        <v>193</v>
      </c>
      <c r="E51" s="3" t="s">
        <v>189</v>
      </c>
      <c r="F51" s="6">
        <v>3082</v>
      </c>
      <c r="G51" s="6">
        <v>41460</v>
      </c>
      <c r="H51" s="20">
        <f t="shared" si="0"/>
        <v>44542</v>
      </c>
      <c r="I51" s="23">
        <f t="shared" si="1"/>
        <v>13.45230369889682</v>
      </c>
    </row>
    <row r="52" spans="1:9" x14ac:dyDescent="0.2">
      <c r="A52" s="2">
        <v>51</v>
      </c>
      <c r="B52" s="2" t="s">
        <v>52</v>
      </c>
      <c r="C52" s="2" t="s">
        <v>13</v>
      </c>
      <c r="D52" s="2" t="s">
        <v>192</v>
      </c>
      <c r="E52" s="3" t="s">
        <v>189</v>
      </c>
      <c r="F52" s="6">
        <v>2338</v>
      </c>
      <c r="G52" s="6">
        <v>50364</v>
      </c>
      <c r="H52" s="20">
        <f t="shared" si="0"/>
        <v>52702</v>
      </c>
      <c r="I52" s="23">
        <f t="shared" si="1"/>
        <v>21.541488451668091</v>
      </c>
    </row>
    <row r="53" spans="1:9" x14ac:dyDescent="0.2">
      <c r="A53" s="2">
        <v>52</v>
      </c>
      <c r="B53" s="2" t="s">
        <v>152</v>
      </c>
      <c r="C53" s="2" t="s">
        <v>7</v>
      </c>
      <c r="D53" s="2" t="s">
        <v>193</v>
      </c>
      <c r="E53" s="3" t="s">
        <v>189</v>
      </c>
      <c r="F53" s="6">
        <v>3246</v>
      </c>
      <c r="G53" s="6">
        <v>44223</v>
      </c>
      <c r="H53" s="20">
        <f t="shared" si="0"/>
        <v>47469</v>
      </c>
      <c r="I53" s="23">
        <f t="shared" si="1"/>
        <v>13.623844731977819</v>
      </c>
    </row>
    <row r="54" spans="1:9" x14ac:dyDescent="0.2">
      <c r="A54" s="2">
        <v>53</v>
      </c>
      <c r="B54" s="2" t="s">
        <v>98</v>
      </c>
      <c r="C54" s="2" t="s">
        <v>99</v>
      </c>
      <c r="D54" s="2" t="s">
        <v>192</v>
      </c>
      <c r="E54" s="3" t="s">
        <v>189</v>
      </c>
      <c r="F54" s="6">
        <v>2374</v>
      </c>
      <c r="G54" s="6">
        <v>17006</v>
      </c>
      <c r="H54" s="20">
        <f t="shared" si="0"/>
        <v>19380</v>
      </c>
      <c r="I54" s="23">
        <f t="shared" si="1"/>
        <v>7.1634372367312551</v>
      </c>
    </row>
    <row r="55" spans="1:9" x14ac:dyDescent="0.2">
      <c r="A55" s="2">
        <v>54</v>
      </c>
      <c r="B55" s="2" t="s">
        <v>110</v>
      </c>
      <c r="C55" s="2" t="s">
        <v>5</v>
      </c>
      <c r="D55" s="2" t="s">
        <v>193</v>
      </c>
      <c r="E55" s="3" t="s">
        <v>189</v>
      </c>
      <c r="F55" s="6">
        <v>3129</v>
      </c>
      <c r="G55" s="6">
        <v>15562</v>
      </c>
      <c r="H55" s="20">
        <f t="shared" si="0"/>
        <v>18691</v>
      </c>
      <c r="I55" s="23">
        <f t="shared" si="1"/>
        <v>4.9734739533397248</v>
      </c>
    </row>
    <row r="56" spans="1:9" x14ac:dyDescent="0.2">
      <c r="A56" s="2">
        <v>55</v>
      </c>
      <c r="B56" s="2" t="s">
        <v>107</v>
      </c>
      <c r="C56" s="2" t="s">
        <v>7</v>
      </c>
      <c r="D56" s="2" t="s">
        <v>193</v>
      </c>
      <c r="E56" s="3" t="s">
        <v>189</v>
      </c>
      <c r="F56" s="6">
        <v>2939</v>
      </c>
      <c r="G56" s="6">
        <v>21824</v>
      </c>
      <c r="H56" s="20">
        <f t="shared" si="0"/>
        <v>24763</v>
      </c>
      <c r="I56" s="23">
        <f t="shared" si="1"/>
        <v>7.4256549846886699</v>
      </c>
    </row>
    <row r="57" spans="1:9" x14ac:dyDescent="0.2">
      <c r="A57" s="2">
        <v>56</v>
      </c>
      <c r="B57" s="2" t="s">
        <v>163</v>
      </c>
      <c r="C57" s="2" t="s">
        <v>15</v>
      </c>
      <c r="D57" s="2" t="s">
        <v>193</v>
      </c>
      <c r="E57" s="3" t="s">
        <v>189</v>
      </c>
      <c r="F57" s="6">
        <v>2642</v>
      </c>
      <c r="G57" s="6">
        <v>46490</v>
      </c>
      <c r="H57" s="20">
        <f t="shared" si="0"/>
        <v>49132</v>
      </c>
      <c r="I57" s="23">
        <f t="shared" si="1"/>
        <v>17.596517789553367</v>
      </c>
    </row>
    <row r="58" spans="1:9" x14ac:dyDescent="0.2">
      <c r="A58" s="2">
        <v>57</v>
      </c>
      <c r="B58" s="2" t="s">
        <v>158</v>
      </c>
      <c r="C58" s="2" t="s">
        <v>24</v>
      </c>
      <c r="D58" s="2" t="s">
        <v>192</v>
      </c>
      <c r="E58" s="3" t="s">
        <v>189</v>
      </c>
      <c r="F58" s="6">
        <v>2871</v>
      </c>
      <c r="G58" s="6">
        <v>38782</v>
      </c>
      <c r="H58" s="20">
        <f t="shared" si="0"/>
        <v>41653</v>
      </c>
      <c r="I58" s="23">
        <f t="shared" si="1"/>
        <v>13.50818530128875</v>
      </c>
    </row>
    <row r="59" spans="1:9" x14ac:dyDescent="0.2">
      <c r="A59" s="2">
        <v>58</v>
      </c>
      <c r="B59" s="2" t="s">
        <v>105</v>
      </c>
      <c r="C59" s="2" t="s">
        <v>106</v>
      </c>
      <c r="D59" s="2" t="s">
        <v>192</v>
      </c>
      <c r="E59" s="3" t="s">
        <v>189</v>
      </c>
      <c r="F59" s="6">
        <v>3392</v>
      </c>
      <c r="G59" s="6">
        <v>19350</v>
      </c>
      <c r="H59" s="20">
        <f t="shared" si="0"/>
        <v>22742</v>
      </c>
      <c r="I59" s="23">
        <f t="shared" si="1"/>
        <v>5.7045990566037732</v>
      </c>
    </row>
    <row r="60" spans="1:9" x14ac:dyDescent="0.2">
      <c r="A60" s="2">
        <v>59</v>
      </c>
      <c r="B60" s="2" t="s">
        <v>102</v>
      </c>
      <c r="C60" s="2" t="s">
        <v>7</v>
      </c>
      <c r="D60" s="2" t="s">
        <v>193</v>
      </c>
      <c r="E60" s="3" t="s">
        <v>189</v>
      </c>
      <c r="F60" s="6">
        <v>3228</v>
      </c>
      <c r="G60" s="6">
        <v>16652</v>
      </c>
      <c r="H60" s="20">
        <f t="shared" si="0"/>
        <v>19880</v>
      </c>
      <c r="I60" s="23">
        <f t="shared" si="1"/>
        <v>5.1586121437422552</v>
      </c>
    </row>
    <row r="61" spans="1:9" x14ac:dyDescent="0.2">
      <c r="A61" s="2">
        <v>60</v>
      </c>
      <c r="B61" s="2" t="s">
        <v>132</v>
      </c>
      <c r="C61" s="2" t="s">
        <v>29</v>
      </c>
      <c r="D61" s="2" t="s">
        <v>192</v>
      </c>
      <c r="E61" s="3" t="s">
        <v>189</v>
      </c>
      <c r="F61" s="6">
        <v>3175</v>
      </c>
      <c r="G61" s="6">
        <v>23764</v>
      </c>
      <c r="H61" s="20">
        <f t="shared" si="0"/>
        <v>26939</v>
      </c>
      <c r="I61" s="23">
        <f t="shared" si="1"/>
        <v>7.4847244094488188</v>
      </c>
    </row>
    <row r="62" spans="1:9" x14ac:dyDescent="0.2">
      <c r="A62" s="2">
        <v>61</v>
      </c>
      <c r="B62" s="2" t="s">
        <v>162</v>
      </c>
      <c r="C62" s="2" t="s">
        <v>109</v>
      </c>
      <c r="D62" s="2" t="s">
        <v>192</v>
      </c>
      <c r="E62" s="3" t="s">
        <v>189</v>
      </c>
      <c r="F62" s="6">
        <v>2874</v>
      </c>
      <c r="G62" s="6">
        <v>42803</v>
      </c>
      <c r="H62" s="20">
        <f t="shared" si="0"/>
        <v>45677</v>
      </c>
      <c r="I62" s="23">
        <f t="shared" si="1"/>
        <v>14.893180236604037</v>
      </c>
    </row>
    <row r="63" spans="1:9" x14ac:dyDescent="0.2">
      <c r="A63" s="2">
        <v>62</v>
      </c>
      <c r="B63" s="2" t="s">
        <v>184</v>
      </c>
      <c r="C63" s="2" t="s">
        <v>7</v>
      </c>
      <c r="D63" s="2" t="s">
        <v>193</v>
      </c>
      <c r="E63" s="3" t="s">
        <v>189</v>
      </c>
      <c r="F63" s="6">
        <v>2792</v>
      </c>
      <c r="G63" s="6">
        <v>41110</v>
      </c>
      <c r="H63" s="20">
        <f t="shared" si="0"/>
        <v>43902</v>
      </c>
      <c r="I63" s="23">
        <f t="shared" si="1"/>
        <v>14.724212034383955</v>
      </c>
    </row>
    <row r="64" spans="1:9" x14ac:dyDescent="0.2">
      <c r="A64" s="2">
        <v>63</v>
      </c>
      <c r="B64" s="2" t="s">
        <v>83</v>
      </c>
      <c r="C64" s="2" t="s">
        <v>7</v>
      </c>
      <c r="D64" s="2" t="s">
        <v>193</v>
      </c>
      <c r="E64" s="3" t="s">
        <v>189</v>
      </c>
      <c r="F64" s="6">
        <v>3924</v>
      </c>
      <c r="G64" s="6">
        <v>19448</v>
      </c>
      <c r="H64" s="20">
        <f t="shared" si="0"/>
        <v>23372</v>
      </c>
      <c r="I64" s="23">
        <f t="shared" si="1"/>
        <v>4.9561671763506627</v>
      </c>
    </row>
    <row r="65" spans="1:9" x14ac:dyDescent="0.2">
      <c r="A65" s="2">
        <v>64</v>
      </c>
      <c r="B65" s="2" t="s">
        <v>51</v>
      </c>
      <c r="C65" s="2" t="s">
        <v>30</v>
      </c>
      <c r="D65" s="2" t="s">
        <v>193</v>
      </c>
      <c r="E65" s="3" t="s">
        <v>189</v>
      </c>
      <c r="F65" s="6">
        <v>2440</v>
      </c>
      <c r="G65" s="6">
        <v>68828</v>
      </c>
      <c r="H65" s="20">
        <f t="shared" si="0"/>
        <v>71268</v>
      </c>
      <c r="I65" s="23">
        <f t="shared" si="1"/>
        <v>28.208196721311474</v>
      </c>
    </row>
    <row r="66" spans="1:9" x14ac:dyDescent="0.2">
      <c r="A66" s="2">
        <v>65</v>
      </c>
      <c r="B66" s="2" t="s">
        <v>128</v>
      </c>
      <c r="C66" s="2" t="s">
        <v>7</v>
      </c>
      <c r="D66" s="2" t="s">
        <v>193</v>
      </c>
      <c r="E66" s="3" t="s">
        <v>189</v>
      </c>
      <c r="F66" s="6">
        <v>2950</v>
      </c>
      <c r="G66" s="6">
        <v>19529</v>
      </c>
      <c r="H66" s="20">
        <f t="shared" si="0"/>
        <v>22479</v>
      </c>
      <c r="I66" s="23">
        <f t="shared" si="1"/>
        <v>6.62</v>
      </c>
    </row>
    <row r="67" spans="1:9" x14ac:dyDescent="0.2">
      <c r="A67" s="2">
        <v>66</v>
      </c>
      <c r="B67" s="2" t="s">
        <v>185</v>
      </c>
      <c r="C67" s="2" t="s">
        <v>7</v>
      </c>
      <c r="D67" s="2" t="s">
        <v>193</v>
      </c>
      <c r="E67" s="3" t="s">
        <v>189</v>
      </c>
      <c r="F67" s="6">
        <v>2462</v>
      </c>
      <c r="G67" s="6">
        <v>29008</v>
      </c>
      <c r="H67" s="20">
        <f t="shared" ref="H67:H130" si="2">F67+G67</f>
        <v>31470</v>
      </c>
      <c r="I67" s="23">
        <f t="shared" ref="I67:I130" si="3">G67/F67</f>
        <v>11.782290820471161</v>
      </c>
    </row>
    <row r="68" spans="1:9" x14ac:dyDescent="0.2">
      <c r="A68" s="2">
        <v>67</v>
      </c>
      <c r="B68" s="2" t="s">
        <v>72</v>
      </c>
      <c r="C68" s="2" t="s">
        <v>7</v>
      </c>
      <c r="D68" s="2" t="s">
        <v>193</v>
      </c>
      <c r="E68" s="3" t="s">
        <v>189</v>
      </c>
      <c r="F68" s="6">
        <v>3084</v>
      </c>
      <c r="G68" s="6">
        <v>55684</v>
      </c>
      <c r="H68" s="20">
        <f t="shared" si="2"/>
        <v>58768</v>
      </c>
      <c r="I68" s="23">
        <f t="shared" si="3"/>
        <v>18.055771725032425</v>
      </c>
    </row>
    <row r="69" spans="1:9" x14ac:dyDescent="0.2">
      <c r="A69" s="2">
        <v>68</v>
      </c>
      <c r="B69" s="2" t="s">
        <v>139</v>
      </c>
      <c r="C69" s="2" t="s">
        <v>11</v>
      </c>
      <c r="D69" s="2" t="s">
        <v>192</v>
      </c>
      <c r="E69" s="3" t="s">
        <v>189</v>
      </c>
      <c r="F69" s="6">
        <v>3177</v>
      </c>
      <c r="G69" s="6">
        <v>45418</v>
      </c>
      <c r="H69" s="20">
        <f t="shared" si="2"/>
        <v>48595</v>
      </c>
      <c r="I69" s="23">
        <f t="shared" si="3"/>
        <v>14.295876613157066</v>
      </c>
    </row>
    <row r="70" spans="1:9" x14ac:dyDescent="0.2">
      <c r="A70" s="2">
        <v>69</v>
      </c>
      <c r="B70" s="2" t="s">
        <v>124</v>
      </c>
      <c r="C70" s="2" t="s">
        <v>11</v>
      </c>
      <c r="D70" s="2" t="s">
        <v>192</v>
      </c>
      <c r="E70" s="3" t="s">
        <v>189</v>
      </c>
      <c r="F70" s="6">
        <v>3003</v>
      </c>
      <c r="G70" s="6">
        <v>18297</v>
      </c>
      <c r="H70" s="20">
        <f t="shared" si="2"/>
        <v>21300</v>
      </c>
      <c r="I70" s="23">
        <f t="shared" si="3"/>
        <v>6.092907092907093</v>
      </c>
    </row>
    <row r="71" spans="1:9" x14ac:dyDescent="0.2">
      <c r="A71" s="2">
        <v>70</v>
      </c>
      <c r="B71" s="2" t="s">
        <v>101</v>
      </c>
      <c r="C71" s="2" t="s">
        <v>15</v>
      </c>
      <c r="D71" s="2" t="s">
        <v>193</v>
      </c>
      <c r="E71" s="3" t="s">
        <v>189</v>
      </c>
      <c r="F71" s="6">
        <v>3697</v>
      </c>
      <c r="G71" s="6">
        <v>18966</v>
      </c>
      <c r="H71" s="20">
        <f t="shared" si="2"/>
        <v>22663</v>
      </c>
      <c r="I71" s="23">
        <f t="shared" si="3"/>
        <v>5.1301054909385986</v>
      </c>
    </row>
    <row r="72" spans="1:9" x14ac:dyDescent="0.2">
      <c r="A72" s="2">
        <v>71</v>
      </c>
      <c r="B72" s="2" t="s">
        <v>91</v>
      </c>
      <c r="C72" s="2" t="s">
        <v>17</v>
      </c>
      <c r="D72" s="2" t="s">
        <v>192</v>
      </c>
      <c r="E72" s="3" t="s">
        <v>189</v>
      </c>
      <c r="F72" s="6">
        <v>2857</v>
      </c>
      <c r="G72" s="6">
        <v>18838</v>
      </c>
      <c r="H72" s="20">
        <f t="shared" si="2"/>
        <v>21695</v>
      </c>
      <c r="I72" s="23">
        <f t="shared" si="3"/>
        <v>6.5936296814840745</v>
      </c>
    </row>
    <row r="73" spans="1:9" x14ac:dyDescent="0.2">
      <c r="A73" s="2">
        <v>72</v>
      </c>
      <c r="B73" s="2" t="s">
        <v>80</v>
      </c>
      <c r="C73" s="2" t="s">
        <v>7</v>
      </c>
      <c r="D73" s="2" t="s">
        <v>193</v>
      </c>
      <c r="E73" s="3" t="s">
        <v>189</v>
      </c>
      <c r="F73" s="6">
        <v>3168</v>
      </c>
      <c r="G73" s="6">
        <v>52078</v>
      </c>
      <c r="H73" s="20">
        <f t="shared" si="2"/>
        <v>55246</v>
      </c>
      <c r="I73" s="23">
        <f t="shared" si="3"/>
        <v>16.438762626262626</v>
      </c>
    </row>
    <row r="74" spans="1:9" x14ac:dyDescent="0.2">
      <c r="A74" s="2">
        <v>73</v>
      </c>
      <c r="B74" s="2" t="s">
        <v>112</v>
      </c>
      <c r="C74" s="2" t="s">
        <v>11</v>
      </c>
      <c r="D74" s="2" t="s">
        <v>192</v>
      </c>
      <c r="E74" s="3" t="s">
        <v>189</v>
      </c>
      <c r="F74" s="6">
        <v>2943</v>
      </c>
      <c r="G74" s="6">
        <v>25321</v>
      </c>
      <c r="H74" s="20">
        <f t="shared" si="2"/>
        <v>28264</v>
      </c>
      <c r="I74" s="23">
        <f t="shared" si="3"/>
        <v>8.6038056405028875</v>
      </c>
    </row>
    <row r="75" spans="1:9" x14ac:dyDescent="0.2">
      <c r="A75" s="2">
        <v>74</v>
      </c>
      <c r="B75" s="2" t="s">
        <v>186</v>
      </c>
      <c r="C75" s="2" t="s">
        <v>18</v>
      </c>
      <c r="D75" s="2" t="s">
        <v>193</v>
      </c>
      <c r="E75" s="3" t="s">
        <v>189</v>
      </c>
      <c r="F75" s="6">
        <v>2777</v>
      </c>
      <c r="G75" s="6">
        <v>40545</v>
      </c>
      <c r="H75" s="20">
        <f t="shared" si="2"/>
        <v>43322</v>
      </c>
      <c r="I75" s="23">
        <f t="shared" si="3"/>
        <v>14.600288080662585</v>
      </c>
    </row>
    <row r="76" spans="1:9" x14ac:dyDescent="0.2">
      <c r="A76" s="2">
        <v>75</v>
      </c>
      <c r="B76" s="2" t="s">
        <v>77</v>
      </c>
      <c r="C76" s="2" t="s">
        <v>5</v>
      </c>
      <c r="D76" s="2" t="s">
        <v>193</v>
      </c>
      <c r="E76" s="3" t="s">
        <v>189</v>
      </c>
      <c r="F76" s="6">
        <v>3329</v>
      </c>
      <c r="G76" s="6">
        <v>58951</v>
      </c>
      <c r="H76" s="20">
        <f t="shared" si="2"/>
        <v>62280</v>
      </c>
      <c r="I76" s="23">
        <f t="shared" si="3"/>
        <v>17.70832081706218</v>
      </c>
    </row>
    <row r="77" spans="1:9" x14ac:dyDescent="0.2">
      <c r="A77" s="2">
        <v>76</v>
      </c>
      <c r="B77" s="2" t="s">
        <v>182</v>
      </c>
      <c r="C77" s="2" t="s">
        <v>26</v>
      </c>
      <c r="D77" s="2" t="s">
        <v>193</v>
      </c>
      <c r="E77" s="3" t="s">
        <v>189</v>
      </c>
      <c r="F77" s="6">
        <v>2854</v>
      </c>
      <c r="G77" s="6">
        <v>40921</v>
      </c>
      <c r="H77" s="20">
        <f t="shared" si="2"/>
        <v>43775</v>
      </c>
      <c r="I77" s="23">
        <f t="shared" si="3"/>
        <v>14.338121934127541</v>
      </c>
    </row>
    <row r="78" spans="1:9" x14ac:dyDescent="0.2">
      <c r="A78" s="2">
        <v>77</v>
      </c>
      <c r="B78" s="2" t="s">
        <v>159</v>
      </c>
      <c r="C78" s="2" t="s">
        <v>31</v>
      </c>
      <c r="D78" s="2" t="s">
        <v>193</v>
      </c>
      <c r="E78" s="3" t="s">
        <v>189</v>
      </c>
      <c r="F78" s="6">
        <v>2555</v>
      </c>
      <c r="G78" s="6">
        <v>49609</v>
      </c>
      <c r="H78" s="20">
        <f t="shared" si="2"/>
        <v>52164</v>
      </c>
      <c r="I78" s="23">
        <f t="shared" si="3"/>
        <v>19.416438356164385</v>
      </c>
    </row>
    <row r="79" spans="1:9" x14ac:dyDescent="0.2">
      <c r="A79" s="2">
        <v>78</v>
      </c>
      <c r="B79" s="2" t="s">
        <v>171</v>
      </c>
      <c r="C79" s="2" t="s">
        <v>106</v>
      </c>
      <c r="D79" s="2" t="s">
        <v>192</v>
      </c>
      <c r="E79" s="3" t="s">
        <v>189</v>
      </c>
      <c r="F79" s="6">
        <v>3162</v>
      </c>
      <c r="G79" s="6">
        <v>45550</v>
      </c>
      <c r="H79" s="20">
        <f t="shared" si="2"/>
        <v>48712</v>
      </c>
      <c r="I79" s="23">
        <f t="shared" si="3"/>
        <v>14.405439595192917</v>
      </c>
    </row>
    <row r="80" spans="1:9" x14ac:dyDescent="0.2">
      <c r="A80" s="2">
        <v>79</v>
      </c>
      <c r="B80" s="2" t="s">
        <v>103</v>
      </c>
      <c r="C80" s="2" t="s">
        <v>15</v>
      </c>
      <c r="D80" s="2" t="s">
        <v>193</v>
      </c>
      <c r="E80" s="3" t="s">
        <v>189</v>
      </c>
      <c r="F80" s="6">
        <v>2928</v>
      </c>
      <c r="G80" s="6">
        <v>19563</v>
      </c>
      <c r="H80" s="20">
        <f t="shared" si="2"/>
        <v>22491</v>
      </c>
      <c r="I80" s="23">
        <f t="shared" si="3"/>
        <v>6.6813524590163933</v>
      </c>
    </row>
    <row r="81" spans="1:9" x14ac:dyDescent="0.2">
      <c r="A81" s="2">
        <v>80</v>
      </c>
      <c r="B81" s="2" t="s">
        <v>194</v>
      </c>
      <c r="C81" s="2" t="s">
        <v>7</v>
      </c>
      <c r="D81" s="2" t="s">
        <v>193</v>
      </c>
      <c r="E81" s="3" t="s">
        <v>189</v>
      </c>
      <c r="F81" s="6">
        <v>2275</v>
      </c>
      <c r="G81" s="6">
        <v>41361</v>
      </c>
      <c r="H81" s="20">
        <f t="shared" si="2"/>
        <v>43636</v>
      </c>
      <c r="I81" s="23">
        <f t="shared" si="3"/>
        <v>18.180659340659339</v>
      </c>
    </row>
    <row r="82" spans="1:9" x14ac:dyDescent="0.2">
      <c r="A82" s="2">
        <v>81</v>
      </c>
      <c r="B82" s="2" t="s">
        <v>73</v>
      </c>
      <c r="C82" s="2" t="s">
        <v>7</v>
      </c>
      <c r="D82" s="2" t="s">
        <v>193</v>
      </c>
      <c r="E82" s="3" t="s">
        <v>189</v>
      </c>
      <c r="F82" s="6">
        <v>3285</v>
      </c>
      <c r="G82" s="6">
        <v>57530</v>
      </c>
      <c r="H82" s="20">
        <f t="shared" si="2"/>
        <v>60815</v>
      </c>
      <c r="I82" s="23">
        <f t="shared" si="3"/>
        <v>17.512937595129376</v>
      </c>
    </row>
    <row r="83" spans="1:9" x14ac:dyDescent="0.2">
      <c r="A83" s="2">
        <v>82</v>
      </c>
      <c r="B83" s="2" t="s">
        <v>69</v>
      </c>
      <c r="C83" s="2" t="s">
        <v>11</v>
      </c>
      <c r="D83" s="2" t="s">
        <v>192</v>
      </c>
      <c r="E83" s="3" t="s">
        <v>189</v>
      </c>
      <c r="F83" s="6">
        <v>3217</v>
      </c>
      <c r="G83" s="6">
        <v>54768</v>
      </c>
      <c r="H83" s="20">
        <f t="shared" si="2"/>
        <v>57985</v>
      </c>
      <c r="I83" s="23">
        <f t="shared" si="3"/>
        <v>17.02455704072117</v>
      </c>
    </row>
    <row r="84" spans="1:9" x14ac:dyDescent="0.2">
      <c r="A84" s="2">
        <v>83</v>
      </c>
      <c r="B84" s="2" t="s">
        <v>108</v>
      </c>
      <c r="C84" s="2" t="s">
        <v>109</v>
      </c>
      <c r="D84" s="2" t="s">
        <v>192</v>
      </c>
      <c r="E84" s="3" t="s">
        <v>189</v>
      </c>
      <c r="F84" s="6">
        <v>3115</v>
      </c>
      <c r="G84" s="6">
        <v>18754</v>
      </c>
      <c r="H84" s="20">
        <f t="shared" si="2"/>
        <v>21869</v>
      </c>
      <c r="I84" s="23">
        <f t="shared" si="3"/>
        <v>6.0205457463884429</v>
      </c>
    </row>
    <row r="85" spans="1:9" x14ac:dyDescent="0.2">
      <c r="A85" s="2">
        <v>84</v>
      </c>
      <c r="B85" s="2" t="s">
        <v>94</v>
      </c>
      <c r="C85" s="2" t="s">
        <v>17</v>
      </c>
      <c r="D85" s="2" t="s">
        <v>192</v>
      </c>
      <c r="E85" s="3" t="s">
        <v>189</v>
      </c>
      <c r="F85" s="6">
        <v>2779</v>
      </c>
      <c r="G85" s="6">
        <v>21286</v>
      </c>
      <c r="H85" s="20">
        <f t="shared" si="2"/>
        <v>24065</v>
      </c>
      <c r="I85" s="23">
        <f t="shared" si="3"/>
        <v>7.6595897804965816</v>
      </c>
    </row>
    <row r="86" spans="1:9" x14ac:dyDescent="0.2">
      <c r="A86" s="2">
        <v>85</v>
      </c>
      <c r="B86" s="2" t="s">
        <v>138</v>
      </c>
      <c r="C86" s="2" t="s">
        <v>15</v>
      </c>
      <c r="D86" s="2" t="s">
        <v>193</v>
      </c>
      <c r="E86" s="3" t="s">
        <v>189</v>
      </c>
      <c r="F86" s="6">
        <v>3277</v>
      </c>
      <c r="G86" s="6">
        <v>48796</v>
      </c>
      <c r="H86" s="20">
        <f t="shared" si="2"/>
        <v>52073</v>
      </c>
      <c r="I86" s="23">
        <f t="shared" si="3"/>
        <v>14.890448581019225</v>
      </c>
    </row>
    <row r="87" spans="1:9" x14ac:dyDescent="0.2">
      <c r="A87" s="2">
        <v>86</v>
      </c>
      <c r="B87" s="2" t="s">
        <v>92</v>
      </c>
      <c r="C87" s="2" t="s">
        <v>19</v>
      </c>
      <c r="D87" s="2" t="s">
        <v>193</v>
      </c>
      <c r="E87" s="3" t="s">
        <v>189</v>
      </c>
      <c r="F87" s="6">
        <v>2745</v>
      </c>
      <c r="G87" s="6">
        <v>19708</v>
      </c>
      <c r="H87" s="20">
        <f t="shared" si="2"/>
        <v>22453</v>
      </c>
      <c r="I87" s="23">
        <f t="shared" si="3"/>
        <v>7.1795992714025498</v>
      </c>
    </row>
    <row r="88" spans="1:9" x14ac:dyDescent="0.2">
      <c r="A88" s="2">
        <v>87</v>
      </c>
      <c r="B88" s="2" t="s">
        <v>50</v>
      </c>
      <c r="C88" s="2" t="s">
        <v>9</v>
      </c>
      <c r="D88" s="2" t="s">
        <v>193</v>
      </c>
      <c r="E88" s="3" t="s">
        <v>189</v>
      </c>
      <c r="F88" s="6">
        <v>3984</v>
      </c>
      <c r="G88" s="6">
        <v>56089</v>
      </c>
      <c r="H88" s="20">
        <f t="shared" si="2"/>
        <v>60073</v>
      </c>
      <c r="I88" s="23">
        <f t="shared" si="3"/>
        <v>14.078564257028113</v>
      </c>
    </row>
    <row r="89" spans="1:9" x14ac:dyDescent="0.2">
      <c r="A89" s="2">
        <v>88</v>
      </c>
      <c r="B89" s="2" t="s">
        <v>95</v>
      </c>
      <c r="C89" s="2" t="s">
        <v>14</v>
      </c>
      <c r="D89" s="2" t="s">
        <v>192</v>
      </c>
      <c r="E89" s="3" t="s">
        <v>189</v>
      </c>
      <c r="F89" s="6">
        <v>3262</v>
      </c>
      <c r="G89" s="6">
        <v>19752</v>
      </c>
      <c r="H89" s="20">
        <f t="shared" si="2"/>
        <v>23014</v>
      </c>
      <c r="I89" s="23">
        <f t="shared" si="3"/>
        <v>6.0551808706315144</v>
      </c>
    </row>
    <row r="90" spans="1:9" x14ac:dyDescent="0.2">
      <c r="A90" s="2">
        <v>89</v>
      </c>
      <c r="B90" s="2" t="s">
        <v>137</v>
      </c>
      <c r="C90" s="2" t="s">
        <v>7</v>
      </c>
      <c r="D90" s="2" t="s">
        <v>193</v>
      </c>
      <c r="E90" s="3" t="s">
        <v>189</v>
      </c>
      <c r="F90" s="6">
        <v>2718</v>
      </c>
      <c r="G90" s="6">
        <v>20949</v>
      </c>
      <c r="H90" s="20">
        <f t="shared" si="2"/>
        <v>23667</v>
      </c>
      <c r="I90" s="23">
        <f t="shared" si="3"/>
        <v>7.7075055187637966</v>
      </c>
    </row>
    <row r="91" spans="1:9" x14ac:dyDescent="0.2">
      <c r="A91" s="2">
        <v>90</v>
      </c>
      <c r="B91" s="2" t="s">
        <v>40</v>
      </c>
      <c r="C91" s="2" t="s">
        <v>5</v>
      </c>
      <c r="D91" s="2" t="s">
        <v>193</v>
      </c>
      <c r="E91" s="3" t="s">
        <v>189</v>
      </c>
      <c r="F91" s="6">
        <v>2552</v>
      </c>
      <c r="G91" s="6">
        <v>45666</v>
      </c>
      <c r="H91" s="20">
        <f t="shared" si="2"/>
        <v>48218</v>
      </c>
      <c r="I91" s="23">
        <f t="shared" si="3"/>
        <v>17.894200626959247</v>
      </c>
    </row>
    <row r="92" spans="1:9" x14ac:dyDescent="0.2">
      <c r="A92" s="2">
        <v>91</v>
      </c>
      <c r="B92" s="2" t="s">
        <v>148</v>
      </c>
      <c r="C92" s="2" t="s">
        <v>9</v>
      </c>
      <c r="D92" s="2" t="s">
        <v>193</v>
      </c>
      <c r="E92" s="3" t="s">
        <v>189</v>
      </c>
      <c r="F92" s="6">
        <v>3072</v>
      </c>
      <c r="G92" s="6">
        <v>40779</v>
      </c>
      <c r="H92" s="20">
        <f t="shared" si="2"/>
        <v>43851</v>
      </c>
      <c r="I92" s="23">
        <f t="shared" si="3"/>
        <v>13.2744140625</v>
      </c>
    </row>
    <row r="93" spans="1:9" x14ac:dyDescent="0.2">
      <c r="A93" s="2">
        <v>92</v>
      </c>
      <c r="B93" s="2" t="s">
        <v>54</v>
      </c>
      <c r="C93" s="2" t="s">
        <v>23</v>
      </c>
      <c r="D93" s="2" t="s">
        <v>192</v>
      </c>
      <c r="E93" s="3" t="s">
        <v>189</v>
      </c>
      <c r="F93" s="6">
        <v>2676</v>
      </c>
      <c r="G93" s="6">
        <v>47482</v>
      </c>
      <c r="H93" s="20">
        <f t="shared" si="2"/>
        <v>50158</v>
      </c>
      <c r="I93" s="23">
        <f t="shared" si="3"/>
        <v>17.743647234678626</v>
      </c>
    </row>
    <row r="94" spans="1:9" x14ac:dyDescent="0.2">
      <c r="A94" s="2">
        <v>93</v>
      </c>
      <c r="B94" s="2" t="s">
        <v>86</v>
      </c>
      <c r="C94" s="2" t="s">
        <v>8</v>
      </c>
      <c r="D94" s="2" t="s">
        <v>192</v>
      </c>
      <c r="E94" s="3" t="s">
        <v>189</v>
      </c>
      <c r="F94" s="6">
        <v>2553</v>
      </c>
      <c r="G94" s="6">
        <v>18215</v>
      </c>
      <c r="H94" s="20">
        <f t="shared" si="2"/>
        <v>20768</v>
      </c>
      <c r="I94" s="23">
        <f t="shared" si="3"/>
        <v>7.134743439091265</v>
      </c>
    </row>
    <row r="95" spans="1:9" x14ac:dyDescent="0.2">
      <c r="A95" s="2">
        <v>94</v>
      </c>
      <c r="B95" s="2" t="s">
        <v>48</v>
      </c>
      <c r="C95" s="2" t="s">
        <v>8</v>
      </c>
      <c r="D95" s="2" t="s">
        <v>192</v>
      </c>
      <c r="E95" s="3" t="s">
        <v>189</v>
      </c>
      <c r="F95" s="6">
        <v>2685</v>
      </c>
      <c r="G95" s="6">
        <v>50650</v>
      </c>
      <c r="H95" s="20">
        <f t="shared" si="2"/>
        <v>53335</v>
      </c>
      <c r="I95" s="23">
        <f t="shared" si="3"/>
        <v>18.864059590316575</v>
      </c>
    </row>
    <row r="96" spans="1:9" x14ac:dyDescent="0.2">
      <c r="A96" s="2">
        <v>95</v>
      </c>
      <c r="B96" s="2" t="s">
        <v>173</v>
      </c>
      <c r="C96" s="2" t="s">
        <v>11</v>
      </c>
      <c r="D96" s="2" t="s">
        <v>192</v>
      </c>
      <c r="E96" s="3" t="s">
        <v>189</v>
      </c>
      <c r="F96" s="6">
        <v>2990</v>
      </c>
      <c r="G96" s="6">
        <v>48933</v>
      </c>
      <c r="H96" s="20">
        <f t="shared" si="2"/>
        <v>51923</v>
      </c>
      <c r="I96" s="23">
        <f t="shared" si="3"/>
        <v>16.365551839464882</v>
      </c>
    </row>
    <row r="97" spans="1:9" x14ac:dyDescent="0.2">
      <c r="A97" s="2">
        <v>96</v>
      </c>
      <c r="B97" s="2" t="s">
        <v>154</v>
      </c>
      <c r="C97" s="2" t="s">
        <v>13</v>
      </c>
      <c r="D97" s="2" t="s">
        <v>192</v>
      </c>
      <c r="E97" s="3" t="s">
        <v>189</v>
      </c>
      <c r="F97" s="6">
        <v>2805</v>
      </c>
      <c r="G97" s="6">
        <v>42026</v>
      </c>
      <c r="H97" s="20">
        <f t="shared" si="2"/>
        <v>44831</v>
      </c>
      <c r="I97" s="23">
        <f t="shared" si="3"/>
        <v>14.9825311942959</v>
      </c>
    </row>
    <row r="98" spans="1:9" x14ac:dyDescent="0.2">
      <c r="A98" s="2">
        <v>97</v>
      </c>
      <c r="B98" s="2" t="s">
        <v>123</v>
      </c>
      <c r="C98" s="2" t="s">
        <v>9</v>
      </c>
      <c r="D98" s="2" t="s">
        <v>193</v>
      </c>
      <c r="E98" s="3" t="s">
        <v>189</v>
      </c>
      <c r="F98" s="6">
        <v>2846</v>
      </c>
      <c r="G98" s="6">
        <v>15735</v>
      </c>
      <c r="H98" s="20">
        <f t="shared" si="2"/>
        <v>18581</v>
      </c>
      <c r="I98" s="23">
        <f t="shared" si="3"/>
        <v>5.528812368236121</v>
      </c>
    </row>
    <row r="99" spans="1:9" x14ac:dyDescent="0.2">
      <c r="A99" s="2">
        <v>98</v>
      </c>
      <c r="B99" s="2" t="s">
        <v>146</v>
      </c>
      <c r="C99" s="2" t="s">
        <v>8</v>
      </c>
      <c r="D99" s="2" t="s">
        <v>192</v>
      </c>
      <c r="E99" s="3" t="s">
        <v>189</v>
      </c>
      <c r="F99" s="6">
        <v>2699</v>
      </c>
      <c r="G99" s="6">
        <v>39856</v>
      </c>
      <c r="H99" s="20">
        <f t="shared" si="2"/>
        <v>42555</v>
      </c>
      <c r="I99" s="23">
        <f t="shared" si="3"/>
        <v>14.766950722489812</v>
      </c>
    </row>
    <row r="100" spans="1:9" x14ac:dyDescent="0.2">
      <c r="A100" s="2">
        <v>99</v>
      </c>
      <c r="B100" s="2" t="s">
        <v>125</v>
      </c>
      <c r="C100" s="2" t="s">
        <v>7</v>
      </c>
      <c r="D100" s="2" t="s">
        <v>193</v>
      </c>
      <c r="E100" s="3" t="s">
        <v>189</v>
      </c>
      <c r="F100" s="6">
        <v>2901</v>
      </c>
      <c r="G100" s="6">
        <v>20669</v>
      </c>
      <c r="H100" s="20">
        <f t="shared" si="2"/>
        <v>23570</v>
      </c>
      <c r="I100" s="23">
        <f t="shared" si="3"/>
        <v>7.1247845570492929</v>
      </c>
    </row>
    <row r="101" spans="1:9" x14ac:dyDescent="0.2">
      <c r="A101" s="2">
        <v>100</v>
      </c>
      <c r="B101" s="2" t="s">
        <v>96</v>
      </c>
      <c r="C101" s="2" t="s">
        <v>97</v>
      </c>
      <c r="D101" s="2" t="s">
        <v>192</v>
      </c>
      <c r="E101" s="3" t="s">
        <v>189</v>
      </c>
      <c r="F101" s="6">
        <v>3015</v>
      </c>
      <c r="G101" s="6">
        <v>20541</v>
      </c>
      <c r="H101" s="20">
        <f t="shared" si="2"/>
        <v>23556</v>
      </c>
      <c r="I101" s="23">
        <f t="shared" si="3"/>
        <v>6.8129353233830843</v>
      </c>
    </row>
    <row r="102" spans="1:9" x14ac:dyDescent="0.2">
      <c r="A102" s="2">
        <v>101</v>
      </c>
      <c r="B102" s="2" t="s">
        <v>180</v>
      </c>
      <c r="C102" s="2" t="s">
        <v>10</v>
      </c>
      <c r="D102" s="2" t="s">
        <v>193</v>
      </c>
      <c r="E102" s="3" t="s">
        <v>189</v>
      </c>
      <c r="F102" s="6">
        <v>2160</v>
      </c>
      <c r="G102" s="6">
        <v>33647</v>
      </c>
      <c r="H102" s="20">
        <f t="shared" si="2"/>
        <v>35807</v>
      </c>
      <c r="I102" s="23">
        <f t="shared" si="3"/>
        <v>15.577314814814814</v>
      </c>
    </row>
    <row r="103" spans="1:9" x14ac:dyDescent="0.2">
      <c r="A103" s="2">
        <v>102</v>
      </c>
      <c r="B103" s="2" t="s">
        <v>175</v>
      </c>
      <c r="C103" s="2" t="s">
        <v>11</v>
      </c>
      <c r="D103" s="2" t="s">
        <v>192</v>
      </c>
      <c r="E103" s="3" t="s">
        <v>189</v>
      </c>
      <c r="F103" s="6">
        <v>3079</v>
      </c>
      <c r="G103" s="6">
        <v>41319</v>
      </c>
      <c r="H103" s="20">
        <f t="shared" si="2"/>
        <v>44398</v>
      </c>
      <c r="I103" s="23">
        <f t="shared" si="3"/>
        <v>13.419616758687885</v>
      </c>
    </row>
    <row r="104" spans="1:9" x14ac:dyDescent="0.2">
      <c r="A104" s="2">
        <v>103</v>
      </c>
      <c r="B104" s="2" t="s">
        <v>174</v>
      </c>
      <c r="C104" s="2" t="s">
        <v>7</v>
      </c>
      <c r="D104" s="2" t="s">
        <v>193</v>
      </c>
      <c r="E104" s="3" t="s">
        <v>189</v>
      </c>
      <c r="F104" s="6">
        <v>2104</v>
      </c>
      <c r="G104" s="6">
        <v>45632</v>
      </c>
      <c r="H104" s="20">
        <f t="shared" si="2"/>
        <v>47736</v>
      </c>
      <c r="I104" s="23">
        <f t="shared" si="3"/>
        <v>21.688212927756656</v>
      </c>
    </row>
    <row r="105" spans="1:9" x14ac:dyDescent="0.2">
      <c r="A105" s="2">
        <v>104</v>
      </c>
      <c r="B105" s="2" t="s">
        <v>153</v>
      </c>
      <c r="C105" s="2" t="s">
        <v>9</v>
      </c>
      <c r="D105" s="2" t="s">
        <v>193</v>
      </c>
      <c r="E105" s="3" t="s">
        <v>189</v>
      </c>
      <c r="F105" s="6">
        <v>2962</v>
      </c>
      <c r="G105" s="6">
        <v>43773</v>
      </c>
      <c r="H105" s="20">
        <f t="shared" si="2"/>
        <v>46735</v>
      </c>
      <c r="I105" s="23">
        <f t="shared" si="3"/>
        <v>14.778190411883863</v>
      </c>
    </row>
    <row r="106" spans="1:9" x14ac:dyDescent="0.2">
      <c r="A106" s="2">
        <v>105</v>
      </c>
      <c r="B106" s="2" t="s">
        <v>151</v>
      </c>
      <c r="C106" s="2" t="s">
        <v>7</v>
      </c>
      <c r="D106" s="2" t="s">
        <v>193</v>
      </c>
      <c r="E106" s="3" t="s">
        <v>189</v>
      </c>
      <c r="F106" s="6">
        <v>2830</v>
      </c>
      <c r="G106" s="6">
        <v>36821</v>
      </c>
      <c r="H106" s="20">
        <f t="shared" si="2"/>
        <v>39651</v>
      </c>
      <c r="I106" s="23">
        <f t="shared" si="3"/>
        <v>13.01095406360424</v>
      </c>
    </row>
    <row r="107" spans="1:9" x14ac:dyDescent="0.2">
      <c r="A107" s="2">
        <v>106</v>
      </c>
      <c r="B107" s="2" t="s">
        <v>90</v>
      </c>
      <c r="C107" s="2" t="s">
        <v>9</v>
      </c>
      <c r="D107" s="2" t="s">
        <v>193</v>
      </c>
      <c r="E107" s="3" t="s">
        <v>189</v>
      </c>
      <c r="F107" s="6">
        <v>3228</v>
      </c>
      <c r="G107" s="6">
        <v>22824</v>
      </c>
      <c r="H107" s="20">
        <f t="shared" si="2"/>
        <v>26052</v>
      </c>
      <c r="I107" s="23">
        <f t="shared" si="3"/>
        <v>7.0706319702602229</v>
      </c>
    </row>
    <row r="108" spans="1:9" x14ac:dyDescent="0.2">
      <c r="A108" s="2">
        <v>107</v>
      </c>
      <c r="B108" s="2" t="s">
        <v>136</v>
      </c>
      <c r="C108" s="2" t="s">
        <v>12</v>
      </c>
      <c r="D108" s="2" t="s">
        <v>192</v>
      </c>
      <c r="E108" s="3" t="s">
        <v>189</v>
      </c>
      <c r="F108" s="6">
        <v>3005</v>
      </c>
      <c r="G108" s="6">
        <v>21953</v>
      </c>
      <c r="H108" s="20">
        <f t="shared" si="2"/>
        <v>24958</v>
      </c>
      <c r="I108" s="23">
        <f t="shared" si="3"/>
        <v>7.3054908485856904</v>
      </c>
    </row>
    <row r="109" spans="1:9" x14ac:dyDescent="0.2">
      <c r="A109" s="2">
        <v>108</v>
      </c>
      <c r="B109" s="2" t="s">
        <v>44</v>
      </c>
      <c r="C109" s="2" t="s">
        <v>14</v>
      </c>
      <c r="D109" s="2" t="s">
        <v>192</v>
      </c>
      <c r="E109" s="3" t="s">
        <v>189</v>
      </c>
      <c r="F109" s="6">
        <v>3020</v>
      </c>
      <c r="G109" s="6">
        <v>51229</v>
      </c>
      <c r="H109" s="20">
        <f t="shared" si="2"/>
        <v>54249</v>
      </c>
      <c r="I109" s="23">
        <f t="shared" si="3"/>
        <v>16.963245033112582</v>
      </c>
    </row>
    <row r="110" spans="1:9" x14ac:dyDescent="0.2">
      <c r="A110" s="2">
        <v>109</v>
      </c>
      <c r="B110" s="2" t="s">
        <v>78</v>
      </c>
      <c r="C110" s="2" t="s">
        <v>33</v>
      </c>
      <c r="D110" s="2" t="s">
        <v>192</v>
      </c>
      <c r="E110" s="3" t="s">
        <v>189</v>
      </c>
      <c r="F110" s="6">
        <v>2947</v>
      </c>
      <c r="G110" s="6">
        <v>50583</v>
      </c>
      <c r="H110" s="20">
        <f t="shared" si="2"/>
        <v>53530</v>
      </c>
      <c r="I110" s="23">
        <f t="shared" si="3"/>
        <v>17.16423481506617</v>
      </c>
    </row>
    <row r="111" spans="1:9" x14ac:dyDescent="0.2">
      <c r="A111" s="2">
        <v>110</v>
      </c>
      <c r="B111" s="2" t="s">
        <v>60</v>
      </c>
      <c r="C111" s="2" t="s">
        <v>9</v>
      </c>
      <c r="D111" s="2" t="s">
        <v>193</v>
      </c>
      <c r="E111" s="3" t="s">
        <v>189</v>
      </c>
      <c r="F111" s="6">
        <v>3131</v>
      </c>
      <c r="G111" s="6">
        <v>50895</v>
      </c>
      <c r="H111" s="20">
        <f t="shared" si="2"/>
        <v>54026</v>
      </c>
      <c r="I111" s="23">
        <f t="shared" si="3"/>
        <v>16.255190035132546</v>
      </c>
    </row>
    <row r="112" spans="1:9" x14ac:dyDescent="0.2">
      <c r="A112" s="2">
        <v>111</v>
      </c>
      <c r="B112" s="2" t="s">
        <v>178</v>
      </c>
      <c r="C112" s="2" t="s">
        <v>106</v>
      </c>
      <c r="D112" s="2" t="s">
        <v>192</v>
      </c>
      <c r="E112" s="3" t="s">
        <v>189</v>
      </c>
      <c r="F112" s="6">
        <v>2901</v>
      </c>
      <c r="G112" s="6">
        <v>46503</v>
      </c>
      <c r="H112" s="20">
        <f t="shared" si="2"/>
        <v>49404</v>
      </c>
      <c r="I112" s="23">
        <f t="shared" si="3"/>
        <v>16.029989658738366</v>
      </c>
    </row>
    <row r="113" spans="1:9" x14ac:dyDescent="0.2">
      <c r="A113" s="2">
        <v>112</v>
      </c>
      <c r="B113" s="2" t="s">
        <v>116</v>
      </c>
      <c r="C113" s="2" t="s">
        <v>11</v>
      </c>
      <c r="D113" s="2" t="s">
        <v>192</v>
      </c>
      <c r="E113" s="3" t="s">
        <v>189</v>
      </c>
      <c r="F113" s="6">
        <v>2926</v>
      </c>
      <c r="G113" s="6">
        <v>18089</v>
      </c>
      <c r="H113" s="20">
        <f t="shared" si="2"/>
        <v>21015</v>
      </c>
      <c r="I113" s="23">
        <f t="shared" si="3"/>
        <v>6.1821599453178404</v>
      </c>
    </row>
    <row r="114" spans="1:9" x14ac:dyDescent="0.2">
      <c r="A114" s="2">
        <v>113</v>
      </c>
      <c r="B114" s="2" t="s">
        <v>62</v>
      </c>
      <c r="C114" s="2" t="s">
        <v>18</v>
      </c>
      <c r="D114" s="2" t="s">
        <v>193</v>
      </c>
      <c r="E114" s="3" t="s">
        <v>189</v>
      </c>
      <c r="F114" s="6">
        <v>3086</v>
      </c>
      <c r="G114" s="6">
        <v>56504</v>
      </c>
      <c r="H114" s="20">
        <f t="shared" si="2"/>
        <v>59590</v>
      </c>
      <c r="I114" s="23">
        <f t="shared" si="3"/>
        <v>18.309786130913803</v>
      </c>
    </row>
    <row r="115" spans="1:9" x14ac:dyDescent="0.2">
      <c r="A115" s="2">
        <v>114</v>
      </c>
      <c r="B115" s="2" t="s">
        <v>141</v>
      </c>
      <c r="C115" s="2" t="s">
        <v>5</v>
      </c>
      <c r="D115" s="2" t="s">
        <v>193</v>
      </c>
      <c r="E115" s="3" t="s">
        <v>189</v>
      </c>
      <c r="F115" s="6">
        <v>2754</v>
      </c>
      <c r="G115" s="6">
        <v>44635</v>
      </c>
      <c r="H115" s="20">
        <f t="shared" si="2"/>
        <v>47389</v>
      </c>
      <c r="I115" s="23">
        <f t="shared" si="3"/>
        <v>16.207334785766157</v>
      </c>
    </row>
    <row r="116" spans="1:9" x14ac:dyDescent="0.2">
      <c r="A116" s="2">
        <v>115</v>
      </c>
      <c r="B116" s="2" t="s">
        <v>155</v>
      </c>
      <c r="C116" s="2" t="s">
        <v>9</v>
      </c>
      <c r="D116" s="2" t="s">
        <v>193</v>
      </c>
      <c r="E116" s="3" t="s">
        <v>189</v>
      </c>
      <c r="F116" s="6">
        <v>2282</v>
      </c>
      <c r="G116" s="6">
        <v>43924</v>
      </c>
      <c r="H116" s="20">
        <f t="shared" si="2"/>
        <v>46206</v>
      </c>
      <c r="I116" s="23">
        <f t="shared" si="3"/>
        <v>19.248028045574056</v>
      </c>
    </row>
    <row r="117" spans="1:9" x14ac:dyDescent="0.2">
      <c r="A117" s="2">
        <v>116</v>
      </c>
      <c r="B117" s="2" t="s">
        <v>134</v>
      </c>
      <c r="C117" s="2" t="s">
        <v>85</v>
      </c>
      <c r="D117" s="2" t="s">
        <v>192</v>
      </c>
      <c r="E117" s="3" t="s">
        <v>189</v>
      </c>
      <c r="F117" s="6">
        <v>3319</v>
      </c>
      <c r="G117" s="6">
        <v>19811</v>
      </c>
      <c r="H117" s="20">
        <f t="shared" si="2"/>
        <v>23130</v>
      </c>
      <c r="I117" s="23">
        <f t="shared" si="3"/>
        <v>5.9689665561916243</v>
      </c>
    </row>
    <row r="118" spans="1:9" x14ac:dyDescent="0.2">
      <c r="A118" s="2">
        <v>117</v>
      </c>
      <c r="B118" s="2" t="s">
        <v>53</v>
      </c>
      <c r="C118" s="2" t="s">
        <v>27</v>
      </c>
      <c r="D118" s="2" t="s">
        <v>192</v>
      </c>
      <c r="E118" s="3" t="s">
        <v>189</v>
      </c>
      <c r="F118" s="6">
        <v>3081</v>
      </c>
      <c r="G118" s="6">
        <v>56140</v>
      </c>
      <c r="H118" s="20">
        <f t="shared" si="2"/>
        <v>59221</v>
      </c>
      <c r="I118" s="23">
        <f t="shared" si="3"/>
        <v>18.221356702369359</v>
      </c>
    </row>
    <row r="119" spans="1:9" x14ac:dyDescent="0.2">
      <c r="A119" s="2">
        <v>118</v>
      </c>
      <c r="B119" s="2" t="s">
        <v>156</v>
      </c>
      <c r="C119" s="2" t="s">
        <v>5</v>
      </c>
      <c r="D119" s="2" t="s">
        <v>193</v>
      </c>
      <c r="E119" s="3" t="s">
        <v>189</v>
      </c>
      <c r="F119" s="6">
        <v>2542</v>
      </c>
      <c r="G119" s="6">
        <v>40462</v>
      </c>
      <c r="H119" s="20">
        <f t="shared" si="2"/>
        <v>43004</v>
      </c>
      <c r="I119" s="23">
        <f t="shared" si="3"/>
        <v>15.917387883556255</v>
      </c>
    </row>
    <row r="120" spans="1:9" x14ac:dyDescent="0.2">
      <c r="A120" s="2">
        <v>119</v>
      </c>
      <c r="B120" s="2" t="s">
        <v>45</v>
      </c>
      <c r="C120" s="2" t="s">
        <v>7</v>
      </c>
      <c r="D120" s="2" t="s">
        <v>193</v>
      </c>
      <c r="E120" s="3" t="s">
        <v>189</v>
      </c>
      <c r="F120" s="6">
        <v>2527</v>
      </c>
      <c r="G120" s="6">
        <v>54145</v>
      </c>
      <c r="H120" s="20">
        <f t="shared" si="2"/>
        <v>56672</v>
      </c>
      <c r="I120" s="23">
        <f t="shared" si="3"/>
        <v>21.426592797783933</v>
      </c>
    </row>
    <row r="121" spans="1:9" x14ac:dyDescent="0.2">
      <c r="A121" s="2">
        <v>120</v>
      </c>
      <c r="B121" s="2" t="s">
        <v>66</v>
      </c>
      <c r="C121" s="2" t="s">
        <v>7</v>
      </c>
      <c r="D121" s="2" t="s">
        <v>193</v>
      </c>
      <c r="E121" s="3" t="s">
        <v>189</v>
      </c>
      <c r="F121" s="6">
        <v>2967</v>
      </c>
      <c r="G121" s="6">
        <v>51882</v>
      </c>
      <c r="H121" s="20">
        <f t="shared" si="2"/>
        <v>54849</v>
      </c>
      <c r="I121" s="23">
        <f t="shared" si="3"/>
        <v>17.486349848331649</v>
      </c>
    </row>
    <row r="122" spans="1:9" x14ac:dyDescent="0.2">
      <c r="A122" s="2">
        <v>121</v>
      </c>
      <c r="B122" s="2" t="s">
        <v>168</v>
      </c>
      <c r="C122" s="2" t="s">
        <v>16</v>
      </c>
      <c r="D122" s="2" t="s">
        <v>192</v>
      </c>
      <c r="E122" s="3" t="s">
        <v>189</v>
      </c>
      <c r="F122" s="6">
        <v>2357</v>
      </c>
      <c r="G122" s="6">
        <v>35022</v>
      </c>
      <c r="H122" s="20">
        <f t="shared" si="2"/>
        <v>37379</v>
      </c>
      <c r="I122" s="23">
        <f t="shared" si="3"/>
        <v>14.858718710224862</v>
      </c>
    </row>
    <row r="123" spans="1:9" x14ac:dyDescent="0.2">
      <c r="A123" s="2">
        <v>122</v>
      </c>
      <c r="B123" s="2" t="s">
        <v>56</v>
      </c>
      <c r="C123" s="2" t="s">
        <v>28</v>
      </c>
      <c r="D123" s="2" t="s">
        <v>192</v>
      </c>
      <c r="E123" s="3" t="s">
        <v>189</v>
      </c>
      <c r="F123" s="6">
        <v>2838</v>
      </c>
      <c r="G123" s="6">
        <v>49290</v>
      </c>
      <c r="H123" s="20">
        <f t="shared" si="2"/>
        <v>52128</v>
      </c>
      <c r="I123" s="23">
        <f t="shared" si="3"/>
        <v>17.367864693446087</v>
      </c>
    </row>
    <row r="124" spans="1:9" x14ac:dyDescent="0.2">
      <c r="A124" s="2">
        <v>123</v>
      </c>
      <c r="B124" s="2" t="s">
        <v>145</v>
      </c>
      <c r="C124" s="2" t="s">
        <v>106</v>
      </c>
      <c r="D124" s="2" t="s">
        <v>192</v>
      </c>
      <c r="E124" s="3" t="s">
        <v>189</v>
      </c>
      <c r="F124" s="6">
        <v>2914</v>
      </c>
      <c r="G124" s="6">
        <v>47108</v>
      </c>
      <c r="H124" s="20">
        <f t="shared" si="2"/>
        <v>50022</v>
      </c>
      <c r="I124" s="23">
        <f t="shared" si="3"/>
        <v>16.166094715168153</v>
      </c>
    </row>
    <row r="125" spans="1:9" x14ac:dyDescent="0.2">
      <c r="A125" s="2">
        <v>124</v>
      </c>
      <c r="B125" s="2" t="s">
        <v>118</v>
      </c>
      <c r="C125" s="2" t="s">
        <v>7</v>
      </c>
      <c r="D125" s="2" t="s">
        <v>193</v>
      </c>
      <c r="E125" s="3" t="s">
        <v>189</v>
      </c>
      <c r="F125" s="6">
        <v>2658</v>
      </c>
      <c r="G125" s="6">
        <v>20703</v>
      </c>
      <c r="H125" s="20">
        <f t="shared" si="2"/>
        <v>23361</v>
      </c>
      <c r="I125" s="23">
        <f t="shared" si="3"/>
        <v>7.788939051918736</v>
      </c>
    </row>
    <row r="126" spans="1:9" x14ac:dyDescent="0.2">
      <c r="A126" s="2">
        <v>125</v>
      </c>
      <c r="B126" s="2" t="s">
        <v>39</v>
      </c>
      <c r="C126" s="2" t="s">
        <v>25</v>
      </c>
      <c r="D126" s="2" t="s">
        <v>192</v>
      </c>
      <c r="E126" s="3" t="s">
        <v>189</v>
      </c>
      <c r="F126" s="6">
        <v>2854</v>
      </c>
      <c r="G126" s="6">
        <v>18099</v>
      </c>
      <c r="H126" s="20">
        <f t="shared" si="2"/>
        <v>20953</v>
      </c>
      <c r="I126" s="23">
        <f t="shared" si="3"/>
        <v>6.341625788367204</v>
      </c>
    </row>
    <row r="127" spans="1:9" x14ac:dyDescent="0.2">
      <c r="A127" s="2">
        <v>126</v>
      </c>
      <c r="B127" s="2" t="s">
        <v>119</v>
      </c>
      <c r="C127" s="2" t="s">
        <v>23</v>
      </c>
      <c r="D127" s="2" t="s">
        <v>192</v>
      </c>
      <c r="E127" s="3" t="s">
        <v>189</v>
      </c>
      <c r="F127" s="6">
        <v>2759</v>
      </c>
      <c r="G127" s="6">
        <v>18942</v>
      </c>
      <c r="H127" s="20">
        <f t="shared" si="2"/>
        <v>21701</v>
      </c>
      <c r="I127" s="23">
        <f t="shared" si="3"/>
        <v>6.8655309894889456</v>
      </c>
    </row>
    <row r="128" spans="1:9" x14ac:dyDescent="0.2">
      <c r="A128" s="2">
        <v>127</v>
      </c>
      <c r="B128" s="2" t="s">
        <v>170</v>
      </c>
      <c r="C128" s="2" t="s">
        <v>29</v>
      </c>
      <c r="D128" s="2" t="s">
        <v>192</v>
      </c>
      <c r="E128" s="3" t="s">
        <v>189</v>
      </c>
      <c r="F128" s="6">
        <v>2553</v>
      </c>
      <c r="G128" s="6">
        <v>52072</v>
      </c>
      <c r="H128" s="20">
        <f t="shared" si="2"/>
        <v>54625</v>
      </c>
      <c r="I128" s="23">
        <f t="shared" si="3"/>
        <v>20.396396396396398</v>
      </c>
    </row>
    <row r="129" spans="1:9" x14ac:dyDescent="0.2">
      <c r="A129" s="2">
        <v>128</v>
      </c>
      <c r="B129" s="2" t="s">
        <v>4</v>
      </c>
      <c r="C129" s="2" t="s">
        <v>23</v>
      </c>
      <c r="D129" s="2" t="s">
        <v>192</v>
      </c>
      <c r="E129" s="3" t="s">
        <v>189</v>
      </c>
      <c r="F129" s="6">
        <v>2877</v>
      </c>
      <c r="G129" s="6">
        <v>55203</v>
      </c>
      <c r="H129" s="20">
        <f t="shared" si="2"/>
        <v>58080</v>
      </c>
      <c r="I129" s="23">
        <f t="shared" si="3"/>
        <v>19.18769551616267</v>
      </c>
    </row>
    <row r="130" spans="1:9" x14ac:dyDescent="0.2">
      <c r="A130" s="2">
        <v>129</v>
      </c>
      <c r="B130" s="2" t="s">
        <v>43</v>
      </c>
      <c r="C130" s="2" t="s">
        <v>7</v>
      </c>
      <c r="D130" s="2" t="s">
        <v>193</v>
      </c>
      <c r="E130" s="3" t="s">
        <v>189</v>
      </c>
      <c r="F130" s="6">
        <v>3507</v>
      </c>
      <c r="G130" s="6">
        <v>59254</v>
      </c>
      <c r="H130" s="20">
        <f t="shared" si="2"/>
        <v>62761</v>
      </c>
      <c r="I130" s="23">
        <f t="shared" si="3"/>
        <v>16.895922440832621</v>
      </c>
    </row>
    <row r="131" spans="1:9" x14ac:dyDescent="0.2">
      <c r="A131" s="2">
        <v>130</v>
      </c>
      <c r="B131" s="2" t="s">
        <v>113</v>
      </c>
      <c r="C131" s="2" t="s">
        <v>11</v>
      </c>
      <c r="D131" s="2" t="s">
        <v>192</v>
      </c>
      <c r="E131" s="3" t="s">
        <v>189</v>
      </c>
      <c r="F131" s="6">
        <v>2608</v>
      </c>
      <c r="G131" s="6">
        <v>21603</v>
      </c>
      <c r="H131" s="20">
        <f t="shared" ref="H131:H151" si="4">F131+G131</f>
        <v>24211</v>
      </c>
      <c r="I131" s="23">
        <f t="shared" ref="I131:I151" si="5">G131/F131</f>
        <v>8.283358895705522</v>
      </c>
    </row>
    <row r="132" spans="1:9" x14ac:dyDescent="0.2">
      <c r="A132" s="2">
        <v>131</v>
      </c>
      <c r="B132" s="2" t="s">
        <v>147</v>
      </c>
      <c r="C132" s="2" t="s">
        <v>23</v>
      </c>
      <c r="D132" s="2" t="s">
        <v>192</v>
      </c>
      <c r="E132" s="3" t="s">
        <v>189</v>
      </c>
      <c r="F132" s="6">
        <v>2028</v>
      </c>
      <c r="G132" s="6">
        <v>36029</v>
      </c>
      <c r="H132" s="20">
        <f t="shared" si="4"/>
        <v>38057</v>
      </c>
      <c r="I132" s="23">
        <f t="shared" si="5"/>
        <v>17.765779092702168</v>
      </c>
    </row>
    <row r="133" spans="1:9" x14ac:dyDescent="0.2">
      <c r="A133" s="2">
        <v>132</v>
      </c>
      <c r="B133" s="2" t="s">
        <v>88</v>
      </c>
      <c r="C133" s="2" t="s">
        <v>31</v>
      </c>
      <c r="D133" s="2" t="s">
        <v>193</v>
      </c>
      <c r="E133" s="3" t="s">
        <v>189</v>
      </c>
      <c r="F133" s="6">
        <v>2773</v>
      </c>
      <c r="G133" s="6">
        <v>21056</v>
      </c>
      <c r="H133" s="20">
        <f t="shared" si="4"/>
        <v>23829</v>
      </c>
      <c r="I133" s="23">
        <f t="shared" si="5"/>
        <v>7.593220338983051</v>
      </c>
    </row>
    <row r="134" spans="1:9" x14ac:dyDescent="0.2">
      <c r="A134" s="2">
        <v>133</v>
      </c>
      <c r="B134" s="2" t="s">
        <v>38</v>
      </c>
      <c r="C134" s="2" t="s">
        <v>29</v>
      </c>
      <c r="D134" s="2" t="s">
        <v>192</v>
      </c>
      <c r="E134" s="3" t="s">
        <v>189</v>
      </c>
      <c r="F134" s="6">
        <v>2995</v>
      </c>
      <c r="G134" s="6">
        <v>57432</v>
      </c>
      <c r="H134" s="20">
        <f t="shared" si="4"/>
        <v>60427</v>
      </c>
      <c r="I134" s="23">
        <f t="shared" si="5"/>
        <v>19.175959933222035</v>
      </c>
    </row>
    <row r="135" spans="1:9" x14ac:dyDescent="0.2">
      <c r="A135" s="2">
        <v>134</v>
      </c>
      <c r="B135" s="2" t="s">
        <v>121</v>
      </c>
      <c r="C135" s="2" t="s">
        <v>21</v>
      </c>
      <c r="D135" s="2" t="s">
        <v>192</v>
      </c>
      <c r="E135" s="3" t="s">
        <v>189</v>
      </c>
      <c r="F135" s="6">
        <v>3586</v>
      </c>
      <c r="G135" s="6">
        <v>18454</v>
      </c>
      <c r="H135" s="20">
        <f t="shared" si="4"/>
        <v>22040</v>
      </c>
      <c r="I135" s="23">
        <f t="shared" si="5"/>
        <v>5.1461238148354713</v>
      </c>
    </row>
    <row r="136" spans="1:9" x14ac:dyDescent="0.2">
      <c r="A136" s="2">
        <v>135</v>
      </c>
      <c r="B136" s="2" t="s">
        <v>76</v>
      </c>
      <c r="C136" s="2" t="s">
        <v>7</v>
      </c>
      <c r="D136" s="2" t="s">
        <v>193</v>
      </c>
      <c r="E136" s="3" t="s">
        <v>189</v>
      </c>
      <c r="F136" s="6">
        <v>3067</v>
      </c>
      <c r="G136" s="6">
        <v>59060</v>
      </c>
      <c r="H136" s="20">
        <f t="shared" si="4"/>
        <v>62127</v>
      </c>
      <c r="I136" s="23">
        <f t="shared" si="5"/>
        <v>19.256602543201826</v>
      </c>
    </row>
    <row r="137" spans="1:9" x14ac:dyDescent="0.2">
      <c r="A137" s="2">
        <v>136</v>
      </c>
      <c r="B137" s="2" t="s">
        <v>129</v>
      </c>
      <c r="C137" s="2" t="s">
        <v>7</v>
      </c>
      <c r="D137" s="2" t="s">
        <v>193</v>
      </c>
      <c r="E137" s="3" t="s">
        <v>189</v>
      </c>
      <c r="F137" s="6">
        <v>1811</v>
      </c>
      <c r="G137" s="6">
        <v>19426</v>
      </c>
      <c r="H137" s="20">
        <f t="shared" si="4"/>
        <v>21237</v>
      </c>
      <c r="I137" s="23">
        <f t="shared" si="5"/>
        <v>10.726670347874103</v>
      </c>
    </row>
    <row r="138" spans="1:9" x14ac:dyDescent="0.2">
      <c r="A138" s="2">
        <v>137</v>
      </c>
      <c r="B138" s="2" t="s">
        <v>160</v>
      </c>
      <c r="C138" s="2" t="s">
        <v>16</v>
      </c>
      <c r="D138" s="2" t="s">
        <v>192</v>
      </c>
      <c r="E138" s="3" t="s">
        <v>189</v>
      </c>
      <c r="F138" s="6">
        <v>2736</v>
      </c>
      <c r="G138" s="6">
        <v>47262</v>
      </c>
      <c r="H138" s="20">
        <f t="shared" si="4"/>
        <v>49998</v>
      </c>
      <c r="I138" s="23">
        <f t="shared" si="5"/>
        <v>17.274122807017545</v>
      </c>
    </row>
    <row r="139" spans="1:9" x14ac:dyDescent="0.2">
      <c r="A139" s="2">
        <v>138</v>
      </c>
      <c r="B139" s="2" t="s">
        <v>115</v>
      </c>
      <c r="C139" s="2" t="s">
        <v>7</v>
      </c>
      <c r="D139" s="2" t="s">
        <v>193</v>
      </c>
      <c r="E139" s="3" t="s">
        <v>189</v>
      </c>
      <c r="F139" s="6">
        <v>3112</v>
      </c>
      <c r="G139" s="6">
        <v>19703</v>
      </c>
      <c r="H139" s="20">
        <f t="shared" si="4"/>
        <v>22815</v>
      </c>
      <c r="I139" s="23">
        <f t="shared" si="5"/>
        <v>6.3312982005141389</v>
      </c>
    </row>
    <row r="140" spans="1:9" x14ac:dyDescent="0.2">
      <c r="A140" s="2">
        <v>139</v>
      </c>
      <c r="B140" s="2" t="s">
        <v>181</v>
      </c>
      <c r="C140" s="2" t="s">
        <v>27</v>
      </c>
      <c r="D140" s="2" t="s">
        <v>192</v>
      </c>
      <c r="E140" s="3" t="s">
        <v>189</v>
      </c>
      <c r="F140" s="6">
        <v>2603</v>
      </c>
      <c r="G140" s="6">
        <v>40255</v>
      </c>
      <c r="H140" s="20">
        <f t="shared" si="4"/>
        <v>42858</v>
      </c>
      <c r="I140" s="23">
        <f t="shared" si="5"/>
        <v>15.464848252016903</v>
      </c>
    </row>
    <row r="141" spans="1:9" x14ac:dyDescent="0.2">
      <c r="A141" s="2">
        <v>140</v>
      </c>
      <c r="B141" s="2" t="s">
        <v>68</v>
      </c>
      <c r="C141" s="2" t="s">
        <v>32</v>
      </c>
      <c r="D141" s="2" t="s">
        <v>192</v>
      </c>
      <c r="E141" s="3" t="s">
        <v>189</v>
      </c>
      <c r="F141" s="6">
        <v>3191</v>
      </c>
      <c r="G141" s="6">
        <v>62337</v>
      </c>
      <c r="H141" s="20">
        <f t="shared" si="4"/>
        <v>65528</v>
      </c>
      <c r="I141" s="23">
        <f t="shared" si="5"/>
        <v>19.535255405828895</v>
      </c>
    </row>
    <row r="142" spans="1:9" x14ac:dyDescent="0.2">
      <c r="A142" s="2">
        <v>141</v>
      </c>
      <c r="B142" s="2" t="s">
        <v>70</v>
      </c>
      <c r="C142" s="2" t="s">
        <v>18</v>
      </c>
      <c r="D142" s="2" t="s">
        <v>193</v>
      </c>
      <c r="E142" s="3" t="s">
        <v>188</v>
      </c>
      <c r="F142" s="6">
        <v>3587</v>
      </c>
      <c r="G142" s="6">
        <v>55357</v>
      </c>
      <c r="H142" s="20">
        <f t="shared" si="4"/>
        <v>58944</v>
      </c>
      <c r="I142" s="23">
        <f t="shared" si="5"/>
        <v>15.43267354335099</v>
      </c>
    </row>
    <row r="143" spans="1:9" x14ac:dyDescent="0.2">
      <c r="A143" s="2">
        <v>142</v>
      </c>
      <c r="B143" s="2" t="s">
        <v>71</v>
      </c>
      <c r="C143" s="2" t="s">
        <v>10</v>
      </c>
      <c r="D143" s="2" t="s">
        <v>193</v>
      </c>
      <c r="E143" s="3" t="s">
        <v>188</v>
      </c>
      <c r="F143" s="6">
        <v>2911</v>
      </c>
      <c r="G143" s="6">
        <v>48954</v>
      </c>
      <c r="H143" s="20">
        <f t="shared" si="4"/>
        <v>51865</v>
      </c>
      <c r="I143" s="23">
        <f t="shared" si="5"/>
        <v>16.816901408450704</v>
      </c>
    </row>
    <row r="144" spans="1:9" x14ac:dyDescent="0.2">
      <c r="A144" s="2">
        <v>143</v>
      </c>
      <c r="B144" s="2" t="s">
        <v>143</v>
      </c>
      <c r="C144" s="2" t="s">
        <v>8</v>
      </c>
      <c r="D144" s="2" t="s">
        <v>192</v>
      </c>
      <c r="E144" s="3" t="s">
        <v>188</v>
      </c>
      <c r="F144" s="6">
        <v>3279</v>
      </c>
      <c r="G144" s="6">
        <v>48315</v>
      </c>
      <c r="H144" s="20">
        <f t="shared" si="4"/>
        <v>51594</v>
      </c>
      <c r="I144" s="23">
        <f t="shared" si="5"/>
        <v>14.734675205855444</v>
      </c>
    </row>
    <row r="145" spans="1:9" x14ac:dyDescent="0.2">
      <c r="A145" s="2">
        <v>144</v>
      </c>
      <c r="B145" s="2" t="s">
        <v>74</v>
      </c>
      <c r="C145" s="2" t="s">
        <v>7</v>
      </c>
      <c r="D145" s="2" t="s">
        <v>193</v>
      </c>
      <c r="E145" s="3" t="s">
        <v>188</v>
      </c>
      <c r="F145" s="6">
        <v>2945</v>
      </c>
      <c r="G145" s="6">
        <v>52366</v>
      </c>
      <c r="H145" s="20">
        <f t="shared" si="4"/>
        <v>55311</v>
      </c>
      <c r="I145" s="23">
        <f t="shared" si="5"/>
        <v>17.781324278438031</v>
      </c>
    </row>
    <row r="146" spans="1:9" x14ac:dyDescent="0.2">
      <c r="A146" s="2">
        <v>145</v>
      </c>
      <c r="B146" s="2" t="s">
        <v>47</v>
      </c>
      <c r="C146" s="2" t="s">
        <v>7</v>
      </c>
      <c r="D146" s="2" t="s">
        <v>193</v>
      </c>
      <c r="E146" s="3" t="s">
        <v>188</v>
      </c>
      <c r="F146" s="6">
        <v>2363</v>
      </c>
      <c r="G146" s="6">
        <v>49376</v>
      </c>
      <c r="H146" s="20">
        <f t="shared" si="4"/>
        <v>51739</v>
      </c>
      <c r="I146" s="23">
        <f t="shared" si="5"/>
        <v>20.89547185780787</v>
      </c>
    </row>
    <row r="147" spans="1:9" x14ac:dyDescent="0.2">
      <c r="A147" s="2">
        <v>146</v>
      </c>
      <c r="B147" s="2" t="s">
        <v>144</v>
      </c>
      <c r="C147" s="2" t="s">
        <v>85</v>
      </c>
      <c r="D147" s="2" t="s">
        <v>192</v>
      </c>
      <c r="E147" s="3" t="s">
        <v>188</v>
      </c>
      <c r="F147" s="6">
        <v>2251</v>
      </c>
      <c r="G147" s="6">
        <v>34603</v>
      </c>
      <c r="H147" s="20">
        <f t="shared" si="4"/>
        <v>36854</v>
      </c>
      <c r="I147" s="23">
        <f t="shared" si="5"/>
        <v>15.372278987116838</v>
      </c>
    </row>
    <row r="148" spans="1:9" x14ac:dyDescent="0.2">
      <c r="A148" s="2">
        <v>147</v>
      </c>
      <c r="B148" s="2" t="s">
        <v>64</v>
      </c>
      <c r="C148" s="2" t="s">
        <v>9</v>
      </c>
      <c r="D148" s="2" t="s">
        <v>193</v>
      </c>
      <c r="E148" s="3" t="s">
        <v>188</v>
      </c>
      <c r="F148" s="6">
        <v>3675</v>
      </c>
      <c r="G148" s="6">
        <v>63148</v>
      </c>
      <c r="H148" s="20">
        <f t="shared" si="4"/>
        <v>66823</v>
      </c>
      <c r="I148" s="23">
        <f t="shared" si="5"/>
        <v>17.183129251700681</v>
      </c>
    </row>
    <row r="149" spans="1:9" x14ac:dyDescent="0.2">
      <c r="A149" s="2">
        <v>148</v>
      </c>
      <c r="B149" s="2" t="s">
        <v>142</v>
      </c>
      <c r="C149" s="2" t="s">
        <v>8</v>
      </c>
      <c r="D149" s="2" t="s">
        <v>192</v>
      </c>
      <c r="E149" s="3" t="s">
        <v>188</v>
      </c>
      <c r="F149" s="6">
        <v>2648</v>
      </c>
      <c r="G149" s="6">
        <v>43377</v>
      </c>
      <c r="H149" s="20">
        <f t="shared" si="4"/>
        <v>46025</v>
      </c>
      <c r="I149" s="23">
        <f t="shared" si="5"/>
        <v>16.381042296072508</v>
      </c>
    </row>
    <row r="150" spans="1:9" x14ac:dyDescent="0.2">
      <c r="A150" s="2">
        <v>149</v>
      </c>
      <c r="B150" s="2" t="s">
        <v>111</v>
      </c>
      <c r="C150" s="2" t="s">
        <v>9</v>
      </c>
      <c r="D150" s="2" t="s">
        <v>193</v>
      </c>
      <c r="E150" s="3" t="s">
        <v>188</v>
      </c>
      <c r="F150" s="6">
        <v>2994</v>
      </c>
      <c r="G150" s="6">
        <v>22457</v>
      </c>
      <c r="H150" s="20">
        <f t="shared" si="4"/>
        <v>25451</v>
      </c>
      <c r="I150" s="23">
        <f t="shared" si="5"/>
        <v>7.5006680026720103</v>
      </c>
    </row>
    <row r="151" spans="1:9" x14ac:dyDescent="0.2">
      <c r="A151" s="2">
        <v>150</v>
      </c>
      <c r="B151" s="2" t="s">
        <v>176</v>
      </c>
      <c r="C151" s="2" t="s">
        <v>7</v>
      </c>
      <c r="D151" s="2" t="s">
        <v>193</v>
      </c>
      <c r="E151" s="3" t="s">
        <v>188</v>
      </c>
      <c r="F151" s="6">
        <v>2431</v>
      </c>
      <c r="G151" s="6">
        <v>40141</v>
      </c>
      <c r="H151" s="20">
        <f t="shared" si="4"/>
        <v>42572</v>
      </c>
      <c r="I151" s="23">
        <f t="shared" si="5"/>
        <v>16.51213492389963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6 8 3 2 c 4 a f - f f 8 1 - 4 f c 0 - a d 5 6 - d 5 c 9 a 8 1 f 2 5 c d " > < T r a n s i t i o n > M o v e T o < / T r a n s i t i o n > < E f f e c t > S t a t i o n < / E f f e c t > < T h e m e > B i n g R o a d < / T h e m e > < T h e m e W i t h L a b e l > f a l s e < / T h e m e W i t h L a b e l > < F l a t M o d e E n a b l e d > f a l s e < / F l a t M o d e E n a b l e d > < D u r a t i o n > 1 0 0 0 0 0 0 0 0 < / D u r a t i o n > < T r a n s i t i o n D u r a t i o n > 3 0 0 0 0 0 0 0 < / T r a n s i t i o n D u r a t i o n > < S p e e d > 0 . 5 < / S p e e d > < F r a m e > < C a m e r a > < L a t i t u d e > 3 . 7 5 0 8 2 5 7 8 2 9 5 5 1 7 6 5 < / L a t i t u d e > < L o n g i t u d e > - 0 . 5 6 4 9 8 8 5 0 0 1 2 7 1 6 0 6 2 < / L o n g i t u d e > < R o t a t i o n > 0 < / R o t a t i o n > < P i v o t A n g l e > - 0 . 0 8 7 2 5 1 6 7 0 1 5 2 4 7 0 8 8 7 < / P i v o t A n g l e > < D i s t a n c e > 1 < / D i s t a n c e > < / C a m e r a > < I m a g e > i V B O R w 0 K G g o A A A A N S U h E U g A A A N Q A A A B 1 C A Y A A A A 2 n s 9 T A A A A A X N S R 0 I A r s 4 c 6 Q A A A A R n Q U 1 B A A C x j w v 8 Y Q U A A A A J c E h Z c w A A A y U A A A M l A W Z Z 9 g I A A D v 6 S U R B V H h e 7 X 3 3 c y P Z d t 5 B Z s 5 x m M k J O 5 y c c 9 j J u 2 9 f V C n Z K s t V V p V k 6 5 / Q f 2 B X W b + q y i V b D k 9 6 q 7 d v 0 + Q 8 s 5 N z Y s 4 5 B x A Z 8 P l O d 5 N N E C B B E g A x I 3 y c O w 1 0 N 4 D u 2 / e 7 J 9 x z z z V 8 c + t B g P 4 N I L f i A D k c R F 6 v l / x + v 5 R A I C A F 0 L a A / n U o L H V 8 K V h M A d p T 7 q Y M 2 + L f M z Y 2 R o O D g 7 R p 0 y Z 1 z / I w M j J C B o O B M r L y y W p W f u t q Y 4 p s I w E + G w q p l g A 5 P P y 9 N j / Z 3 S b Z d 3 a T S 7 b 4 D I r R a J T S P m a j a T d R d 8 c z O f 6 p 4 5 M n l M F g p P T i f e R 2 + 8 n n 8 8 2 S C d A T C l i M K K s l E W A z E x 2 q d p L Z q O 5 Y A r j O 1 6 / f U F 5 e H l V U l K t 7 l 4 e G h g a y W C x U W 1 u r 7 l H w w 3 M 7 m V N z p d F H g l D k M h s D 5 P W r B O L D B e l + 2 l H m k W P Y N z B l o b L c g P z G 8 I y V G l r e 0 u S M Q r x P F Y Y / 3 H 7 4 y R I q L b e c A u Z 1 5 P H 4 h E w g h S a Z g H i S K T s l Q P s q l 2 5 M T q e T S d B I h Y U F Z D F b y M C N M T c 3 h 0 w m R R K s B J O T k / T k 8 V M 6 f u I Y m c 1 m u Z / h 4 W E 5 5 r M V U 8 + E m V x e A 8 2 w 1 F k M o U i V y V K q J t 9 H 7 w c s Q i 6 g v s R L 3 e N m O l j t F j L h c 7 h + E L u z b 5 B e t v b K e Z 8 i P l l C 5 Z T v Y x X P I C q e R i Z 9 0 a B / H Y x w x 9 B s l l N p Z u b C y T q n + i 4 8 p q a m 6 a e f H t L p 0 y d X R a B Q Q E f y 3 X c / 0 N m z p + n q l W t 0 6 P B B k X z B E g q k u N l s U 9 + F R i h i a d A f w + u 6 A p 8 U j V Q o U 9 P T d O d N m 3 r W p 4 U I l Y + P C P z g s t b t J 7 s 9 w J L J M 6 v m L Y d M w e c F Y z l k A r a V s h G x C H B 9 I 6 O j 9 O L F S 1 b N q q J O J g D E O X h w P 5 N 2 i r w + P + X l 5 4 d U 9 6 D G n d 6 w O P m 3 l r i p v t g j 0 i k Y + r r D t m X Y R J f f W + j y B y v d b i R q a 2 u j j P R 0 q q + q l o 7 p U w P X K G 7 r 0 y n p R Z B M 8 + 0 l 7 S H r H 7 T 2 O h j h 9 q 8 U s C 1 m X L i 2 O e D a o N p N T E z S w M A g X b 1 6 g 1 J T U + n Y s S O 0 f v 1 6 9 a z o I z s 7 W 6 T U j h 3 b p L b C A U L m z E a n l O J M n 7 p X A T 6 H f a V Z X t r P K i z O s a k O D z 3 0 d Y 0 v / K z I T X a P i f z m T L Z n 3 T Q z 1 k 0 n d 2 7 g M / C N n 0 4 x f H v n U X R b 0 B o i j c k E 5 4 P m y d O I o y e J / r U e 4 f a v F j v L 3 G K s A + M T E 3 T 7 1 m 3 a v P k z K i 4 u p p S U F C F W V l a W H I 8 H W l v b W d X L o Z y c H H V P Z P C x K n h D V Q U L 0 n 1 8 X 4 r z Q Q N U u p a e a W q Z m q 9 G B q u A K J X 0 W u o A r 7 u 6 u q n L a S X 7 5 K h 6 1 s e N T 4 J Q Z m s q W b K 3 k s u 1 0 C W + F J m i Q S T N j a w B U i n d 6 q c D V X O q 3 s M H j 6 i s f B 2 V l Z X N a 2 T x B u o G U u q r r 7 4 M q f I t B S / 3 D e G 8 l K j L 9 v Z 2 K q u s p Y c d N n L 7 5 p N J 2 5 q N f t q Q 2 k 5 V V Z W i g m Z m Z t L r r j E a G B q U c z 5 m f P Q q n 9 m W I W R y u 5 e v 4 o X a F w 5 w e Y c C b A 6 N T P j f y u d B F d K T C S p e J / f E a 0 0 m A C T a u H E D T d v t 6 p 7 l Y T G X P + 6 t o a G J r K Y A H a 9 z i S 2 W n 6 Z I 5 x T z 3 F C F 1 2 8 U L y O e l c 1 m o z d v 3 9 K e u m I q K c j j M + a e 7 c d Y j H i + H 2 s x w h W b t V n I F M 7 5 E I 4 0 4 f a H A w s / A e w F b Z A U g F c s l x t N y t R L q j F / o J S R u z J g + / T Z c z n e 2 9 c v a p 2 H 7 Y Z J 7 o 0 T A b C l p i Z j c y 3 n z p 2 h n h 7 F L Y 5 n t K v c L X b W k R o Q z E F H q l 1 S 9 5 6 s e n r + / A V d u 3 a T C g s K R U 3 f v b 6 M C n O z F j z n j 6 p 8 d / f x 8 l p W g s B k t p I 5 e z u T a U 7 N 8 4 M k X B Y j 0 3 K J t B R S m F y V u V 4 u 8 4 1 3 P Y a H R y T q w e N x s 8 3 Q Q w c P H m C 7 K Z M f A D + B N c D 0 9 D S 9 e f N W r i M W Q H Q H X P I Y d w o F 3 L f P F 6 C + v l 4 Z s E b 9 5 O R k U 1 p a G h 8 z 0 r v O A e o e H F H P / r i w f C U 6 Q W D J 2 S 4 D t h q Z h C h L k C k W W F 8 4 R y b Y A / D a w d D + 8 K G B n r G U u s 4 9 8 I v n L 6 X B 1 N f X i y e v t b W V b t + + I w O u 8 Q b q 5 d H j p 1 R Y W C j 1 F g s U F R X R A 7 Y Z w z 0 D 7 P d x 0 8 O A N c 5 L T U 0 R V f T D + w Y c p Y q 8 N L K F I W O i w / D d v S f x a X l R R F r h H l a j l q f m h d q 3 W k C V 0 Y D v / 9 / / 9 P / o 5 7 / 4 U n p m b R A z 1 J i S 3 x 9 g 8 k 1 S U 1 O L b H f v 3 h 1 X i Y X x u R 8 v X q Z T n 5 + g j I w M d W 9 0 0 d X V J T a j 5 v g I d W + + g J G 6 O 9 u o p q a G X r x 8 R b t 3 7 W T p N k T l 5 W W y f d k 9 G j P S x w p w S I U w r R K 3 p B f t I Z d r b p x J I 5 J G m F D E C b V v t T j G R r c e M z M z V F t X I y 5 w j C l Z r d a w A 7 Q Y 3 G x k 4 z 0 3 N 5 t K S 9 Z R Y 2 M j X b 9 + U y R c P A D C f 3 7 y O L 1 + / V b d E 3 2 U l 5 f z f T W p 7 0 I / A w + r f d X V 1 d T b P 0 T j o 2 N y T l F R o d Q l Q q 9 2 V u S F b A M J X b 7 / i C R U R s k e r m y F T C h 4 A F o B Q j 2 0 U P u i A b 1 0 A o a G h s h u n + E G U q X u C Y + W l l Z x F a P x a A C Z 3 r 5 9 L / e F g d f 0 9 P S Y S 6 z u 7 h 7 + z X f 0 2 W e b a N 2 6 0 r A 2 z 0 r x 7 t 3 7 2 f E m D c H 3 5 G E B N O U 0 U X 6 6 X 4 5 p B Z 0 l x u k c T h f d e d O q n p 3 4 + G j c 5 j n l U P M U F / R a S i a 4 j U O F 5 o y N j o t k i g R G 1 g v g + d M D B N u / f y 9 t 3 b q F H j 9 + I v a X f Y W u 7 U g B 1 Q p e u d z c X I k h R C x h N L F h w 3 r q 6 + t X 3 y k I f i Y W r k 9 E k m B a i f Y 8 U a A q u l w u S m P 7 6 s L B X X x m 6 H a R a M U Y Y l / C l Y z C a m 5 c i u 4 P M u k J B W h b P U L t W y 0 s C H J d 7 + Q e V N 3 B w L V 0 d n Z R Y 1 N T x B E P 4 e w W N K L s 7 C z 6 / P O T V F d X S 9 e u 3 a D 3 7 z 8 s I F 8 0 A W l g s 1 m p q r q S v v 7 6 9 z J d Z G J i Q t z Y G l C X 0 9 N 2 u d f l A B I P k f P B C H 4 2 5 b l e S j H 5 Q 5 I K 9 9 7 U 8 I a O 7 d y 8 o F 0 k Y j H 8 c P 9 p 9 F t e l G H N 2 y 1 j T c E h R Y C 2 1 S P U v m j g N K t 5 q D c 9 L l + + S v v 2 7 Z F Q n m B 1 J h z 6 + w f I P m O n u q A 5 S s H A v c L d j r E a S C + o Z b D N o g X U J y Y h 3 r l z n w 4 c 2 C v h U P h N e B + f P X t J 2 7 b V S 6 P + 8 K G R 1 S 8 b q 9 s O V g 8 3 8 n W s i / h e c f 2 w J U N 1 N s H f A U J h H 9 R p b F H w + / j 8 8 8 Z h c g d m a H o m d p 1 L N J D w K l 9 K w W 6 W T I r d p C d S O M S K T I j J w x X p g S B P S E 2 o a 5 E 2 M A C N E / b W U k B j y s / P p 9 / 8 5 p d s U 6 X R 9 9 / 9 K B E G q 7 1 H E A k 2 3 + + / + Z a m W P J 8 9 d U X V F F R I W S F 3 Q K 3 9 4 U L Z / l 1 K h M s I B J r 3 7 6 9 d P r 0 5 0 I M S E 5 8 P p L r Q E f z + t U b 9 d 1 8 B H 9 e U 6 U f d i i d B o 6 j g O S 7 N x W S 1 1 b H e + e 3 j 0 Q r C a 3 y Z a 3 b x Y 0 2 M E 8 y A c F b D c H v o w V M V 9 c C X D W A 4 C C U l d U a N P z l A O R z R E A o D Z g U i H G j 8 x f O S X D r 0 6 f P 5 6 l k k Q L 1 A 4 n x H R M T 0 Q x f 8 P e t Z 9 U S J A q F / P w 8 K i t b x 5 J q 6 6 w H E p 3 H m T O n J G T o m 2 + + E 7 I t B t x r f k F + 2 G e j 3 4 8 + a V e 5 i 6 Z c R u o a U + o U x / H s U d / H 6 / x U U p b Y q p / h x 5 + e x a Y V r h J p 2 Y X k o n J u t G t r N z n s U 3 S g b F w a F F S h k Z F R 0 e s t V o u E 8 F S w Y Y / x l u U A j f r d u w 9 0 + P D B Z U k 2 D b d v 3 a G C o g K q q a 6 O 2 B G C 6 A i 4 y e G S 3 r N n l 1 x 7 p L + N z z 5 + / J R O n D g 2 r / N A f U N i P n n y n I 4 d O x z W N s T n 8 b u Q f K G A 6 8 C T G 7 E b p e N 6 3 W e h w W n z A t U P x W C y U l P 3 I H U N K j O O E w 2 m v / i r v / 4 7 9 X V C w Z C + a U E k R L z J h N 9 t e P C v t H N L N W V l Z o m b u 6 a m W o J L 1 6 + v Y z K V R + y I 0 M P r 9 V F 3 N 8 J u 5 g Y + l 4 N S t q V w t 1 e u X G c 1 z S I S B g 6 A U A R B v Y y O j v G 5 V 2 n 3 7 p 3 i x l Z C f C I n M l R B E B f E g I T S g O + A e 7 + u r k Z c 8 C 2 t r V T E k j R 4 / A 2 f / + d / / p r c L j c 5 X S 6 W N l 4 5 R y O K A g O Z D A G Z 3 V y c 6 a f W E T O 1 j 1 m o J m 9 O E s v 5 u G x r D v U P J 2 Z k u u H H B 8 + j 3 x J X i c y S n f z w F F V P c 5 M D e l L p E Q s y A R 6 3 i 1 y O G T r 4 W Q a V B E 2 0 W w 3 g D r 9 6 9 T p 9 + e W F V Y 3 9 e D x e V r n G x U Z J 4 4 Z 9 4 M A + 9 Y h i J 8 H t P D Q 0 I i 7 4 M 2 c U + 2 e l w H O 4 e e M W 7 d 2 3 R 6 R b K M C e h I O j v n 6 T O D j 0 p G 1 v 7 x C n C j o T n A c p j w H t s b F x u a 6 N G 9 e T 3 V p J + W k B G Z M a n w n Q k + 5 U + Q 5 k V M J W I y B U 4 H s d a e Q Y f a F + e + K A J d T f J J S E M l l T y R M o k M a i S S Y g H G l i R S b A Z D K T l Q 3 z s m w f p V m j 9 z t e b p z v 1 U H P c N E U k c B k M o q 0 g d S A k 8 D l c r I 0 G q f 3 7 9 / T 8 + e v a I w l E y Y T 7 t y 5 U y T J a o C G D J L C x Y 7 f D A X c C y Q 4 n t u l S 1 e E Q L C 1 A J A A K j P i 9 + C U y c h I l / l Q m z Z t p M r K C p G y Q 5 3 v 6 d 2 r p / L 5 7 A w b 5 W V a W f U z U f + U i S p y 5 n d o N f k B 6 h h j L c I b u S 0 a D y R c 6 J E l c 5 P 0 Y i C K v g C x J E 8 4 Y C A X P W Y 0 g f u 0 2 V K k g U Y D a K R w Z 8 O j 1 t 7 W J k T 9 8 s v z k u W o s r J S G n A 0 g A F p E G M p Q O L 8 4 h d f i S S + e / e e O G + M R h N L 0 t C h T i A r 1 M I t W + p F a u O a 8 Z m W 1 / f I 0 H + L Z t w G m T 6 j b w + Q m O t L c h e 0 n 7 U u 3 F x C 7 V 6 b k p p T w R W p 2 C 5 6 6 R Q O 8 S A Y f s E X X T 5 J o z R w 4 / R F 6 Y s h G e B e h y c w i 9 U x 1 A s k g 1 7 l i g 4 M o q 5 F A v x 2 a W k p H T p 0 U L y S 3 / z h W 6 q s q o j o m S L 6 H P c D p 8 2 p Y / u 5 1 w / Q 7 R a l U 8 B x r X 2 U 5 f C 9 Z 2 z m v Q v b 0 l q V h H K b e y h f e m 2 N T F o B t K 2 G 4 P e x A t p 8 t N s l e m R 8 Z S A Q Z a Y y Y J O h 9 4 4 F I A n h 4 F g O Q P Z D h w 5 Q F q u l c O Z E Q v L g Z 3 u 0 R g l E 9 v r m 2 o J G K j m m t p 9 E K M t 3 M c U I G U V b u f d b 6 N E D 4 k W e U I B O L H p x l A G 1 C P c a b W A A O B b f C 8 D O 6 e j o V N 8 t D x h a W I 6 K q 3 / m S F 2 N 9 z e a 5 4 c m 4 T 7 R O W 0 t y 1 X P X H t w W 0 m M P 4 f T J D 2 r V l m A t g 1 G u P 2 x Q G 5 q 9 B s n e u l 0 N s p l h n E U A R W y t 7 c v 4 r G p 5 Q J 2 z s j w y I r q v 7 x 8 3 a o m V J 5 Q p 8 t c b 1 I G o b V 2 A l L l s + T U t 6 W 1 / E s I l S + t a D v 3 X v P V P B R A 2 2 o I f h 9 L 5 K b 6 q C 5 7 g s b H x 6 m / v 1 9 m 4 a L B r l a l Q q 9 a W l J C H e 0 d 6 p 7 o w O 1 2 s U o 2 G p H j Y C W A k y E 9 I y N i O 0 o P u N o 7 O 7 v V d 5 F B / 6 w h p T B O 5 e d d y G y r t R F N G h + p r w z Z t u J d E k L l Q z A 1 G i k q J 5 q E g a q W v g p 3 d 2 v T B 7 p z + 6 a E 6 c A W w M D u g 5 8 e 0 o 0 b N + c l X N E e r g a X y y 3 R E C D i + P i E h O c o r 8 d p l P e j 0 W N f Q U G B + o m V Q W t Q q D s U Z D K C Y y K c W 3 s 1 c D g c d O f u P T p y 9 J B I q u U C t l 1 v 7 + p y m t e X e O S e P d y f O X V p 2 6 L Z Z l Y L w + V H r 9 b 0 a t K K t s k g L n q 9 p V S + e F f c z s I R y s + Z H 1 W A 6 0 S 0 O E K R 4 J 7 G A C X y I m z f v p X v w y 7 v E Z 6 U m p Z K q W x z + A P c 4 L 3 q d H 0 u 8 H A o t x E Q I 1 0 f e R A K + B x U J f 2 9 4 z W c A 4 h c w G / a Z 2 b I y Q 0 e r 3 / 2 1 R e U u 8 w k l k s B v 4 c 8 G B g b x D V D w q 4 E b 9 + 8 o / U b 6 m b H p i K F v v 6 b + t z U O a 0 M L G P A V 7 s W X C P q 6 m F T n 7 x f K x g u P 1 5 b Q h k z t 3 G P P h c R g Y r R S j B C 7 Y s l g m f l a o D q 8 + 2 3 3 9 P J k 8 c l K U t x c R G 9 e P F K A k l L S p Q I A T S a p c i y G E A W S D p E O Y D E G A i d w d Q F r o P i k i L 5 L U g K j O 9 g g B c N C 2 W 5 j T U S Q J p e v n K N v v z i / I o H i H E / D o c y l 2 w l k h l 1 i v b R 3 d 1 N b 6 d q 5 N 6 P 1 r o p j Y U l j q F t 4 P i D p r V d 2 W N N C Z V R V M + q k 1 E a D C p D I x Q Q T J 5 4 k i k n 1 U / b S 9 2 S t D I c I D U e P n x E e b l 5 t H X b F r k + 2 C 6 r t V / w v Z g K 3 9 H R I V H e i D Z A I 0 Y D w t R 5 b F e 6 V t R K g G c D C b x p 0 4 a w w a 2 R 4 L e / / R 1 V V V V Q X V 0 d E y p f 3 R s 5 N N J g y v 7 m + s 1 0 s 0 U h N q Z 8 m M 0 m O Y Y A 3 p z c H B r y R b 9 T i R R r a k P B s 6 e X S o m C c Y d R Z u d q 0 M i u B 9 z e m F W b k Z k h U g E u 5 d W S C Y s H Y K 4 R 4 t o g / Z A N C N P T N Z s F 4 0 B 3 7 9 y X S Y H h A A L A f h s Y G K C e 7 h 4 J S Q J J g 6 8 / U j h Y h Y V t t t x c 6 H p A o k O K 7 t 2 7 Z 0 V k 0 g B S Y f a B C U 6 d T M U F / 6 j T R r d v 3 5 W o d 2 g E N r W u 1 g p r 5 j Y 3 m W z 8 8 B U x r R F K I 1 U w u d a C b B 0 D D s m H g B x 7 y K F 3 8 + Z t 8 f T B s a A B k s P l d q 0 6 h A j f C b v r H f e + G 5 h M I G h J S Q m l s R 2 m B 5 J H n j t / m v 7 w z X f z r k M P B J v e v X t f 0 n C h b r G 9 c e M 2 N T c 1 z w 6 a a + q 1 H q h j H I e a i a B a 7 Z 7 M J r P Y f r A N V w o M D y B / x W r i F r U 2 M K 0 6 g + C g A K Z c B k p J T Z W p I w g U L i 0 t o e L s d F 1 L i + + f 6 T / 8 9 X / 5 O 9 4 y / e N b z N l I o T w 3 E z e R g F T L q T R O U 6 O D 9 O r l a 7 K w 5 E G D H x q E v V Q 8 O + 8 H P e a H d x / 4 d g y U n Z O 9 I m M d 0 u P b b 3 + Q x g Z P G p K 0 L G a n w F s 2 w + e N s z T L S F e 8 e Z p k R F 2 2 t r b J 1 B I U u K q V K S d V 1 N 7 W L v n V 0 U E g a 2 x z c w t / l 1 m u G R 3 F 2 3 f v J e 0 X I s D f v W + Q P B l 5 e b l 0 5 8 4 9 b q T F 4 t 1 E R i d I S 9 z 3 c g B J i f u D 7 b T c z + q B z 2 L 6 h y b l M M U D + 3 J Y i p f l 2 + T Z A G 7 7 J E 1 w Z 6 1 v b / E q h i t P X q 9 N a 0 7 H a h k L J w 8 G k 2 s t y G Z y D 9 J 4 0 w 1 J v J j N a h b U C P T Q e H h o t G j A e I 1 r Q 0 9 + k y X A r 3 / z y 9 l r n Y B X j u 8 J D x r q y W J A A 2 / i h r z / w H 6 R S J G Q E t e C 9 M V o / C D 6 y Z M n e G + A V a s Z e v P 6 r Q T F I n G m H g g 2 h X M B h E T j x r X C U Q A S I V c E 4 u Y Q X a 8 5 O O A 5 7 G z v o J r a G l G l k F 4 Z q t W Z M 6 d l J u 9 y g G E C T D B E r r 7 V A i q t h + s c 0 f o 7 d u y g 2 + 2 Z r G Y Z 6 M w m 1 6 z 0 R X n e u T a p n J l Q b + L e Y t M K t 9 D U l O I q 1 x M K C C Z Q 8 P t 4 I N c 0 Q v m m Y d H L + 3 r 7 R Q W y p d i o I D + f e n p 6 q J B 7 f Y w v Y Q 1 c N M 6 M z H R x J 8 M o R u g P G j m u G 3 Y Q g j x D w c f 3 P M X E e / T o i U x f w D S G 5 f b e k G h I k A m J B S k J z x 8 m + y 3 H e a D V / 1 L 2 H + y 2 Z 0 9 f 8 H a Y O 4 9 f L c u b i E 4 D 9 Q F n y n L v M R j 4 / N e / + z 0 d O n y A V e Q P t G P X d n o 5 W k 6 n N 7 q 4 B h T X O c q d V h t l m O P v Q j f 9 J a t 8 u M d 4 F p + x i M m 0 c C A 3 E c g E D I 9 N U c B g p b z 8 A t q 4 o Y Y q 6 j b T p v W V M i i b m Z 0 l E d R I D o m 8 c z m 5 2 T Q 4 M C R q E x K Z w P a B M w F S B I 6 K N C Z Y K N t h l B s o s h k d O X J Q i L A c d R F S E e N Q k D g g + K G D + 4 X Q N 2 7 c 4 u 3 G s F P R Q w E N N J L f R j h T d k 6 W e C C r W P V D x x E p U A + 4 V k g / v F 4 t o N Z u 3 7 F d 1 F r U h c 8 x R k P u H C r K U M w H J J Z p G z F S q s W + o O 3 F u i x f 6 Y 8 C Y O / i x v U l k V B R W k B 2 c y l 1 z B R R V m Y G G b 2 T d O n S V f F W b W Q S o Q G i I a J A A i F 6 A G o X P H L w h m F h g M 2 b N 9 H d e / f J z m p V M E A 2 z L L F D F t 8 X i M c 6 k H L X R F c 4 K 3 r 6 e 0 V 6 d f C 9 s 9 j l m y Q 8 I c P H x K J h N 8 + f / 6 s R H D E o j 6 1 5 w S y L u Z l D A V M S o T 7 H w l m V g t c A 2 w x 2 L U A v K 0 5 N k U 6 a f e N o H S E K K 0 F m F B M q z i W 1 I I t s 5 J J q 4 B E w 5 h j T q I 0 9 D j o 4 t V 7 d O 7 c a T p + / J g 0 X D 1 A K h A i u J f H P U 5 N K B E O 2 n 3 C n d 3 X 1 y e 2 C + w d N D I 9 Y G d 8 8 8 2 3 9 P 1 3 F + n i j 1 f o 0 s W r Q m R 4 G N + 9 e 0 e / / 9 c / S I 6 8 G / z + 4 K H 9 4 r a H 0 0 F T 1 z K Z / C 1 N L f L b 0 c Z A / w D d Y h v q 8 1 M n R A 1 e L i C Z 0 C l A V V 4 O U H e d n Z 3 S m Q D o j P Q p r A G o k t 6 B J 7 P z 1 u 6 1 Q R 0 N 0 L g T 5 4 V u h 7 E q p r / 8 m 7 + N q 8 r n N R Y m t L q n R 2 m W j 9 o G v G Q r W E / 1 F W l M G r 6 B E M C 1 g l h 6 i B T j 8 2 H n I I Y N Y 0 w Y l G x s b K a u z i 4 J S Y I r W a 8 C o U 4 G 2 P g / c u Q Q 7 d 6 z S 6 Q c C l R L J J e E z Q W 3 O s a Y M E C K z + p / F 2 v 4 o s H p V 7 2 I B m B D I l L i / P k z o v o 9 f f J c F k a I N B 8 G 7 g v u f A C d C q J J I g X u D / X m Z 7 Z g A Q E 4 Y 7 B 1 + G z z F s t G R / f N n T b y W I p o y q U 8 k w C L q X Q b 2 5 d q 2 4 t H Y R v q b + O a U 8 J n K h S j M Z h Q i Y h p l 5 E s V h t l p d t o Y N o k B E O l 4 b r R c K F e N T Y 0 M g k G J C h V 3 4 g h N a D q t H d 0 C C F A R n i 5 N m y o E x s E L t 5 r 1 6 6 L a x r h S 2 h o y D X h 9 / o o M y t T V B l 8 n 1 b w f V A l k Q r s 0 O G D d O X y V a q u q Z p 1 D k C 6 w S m C + M L V h D y F A i S L i a 8 f i W A m J 7 E m b g a 1 t r X J P U d C K k j k 6 z d u S u e A Q G O 4 v e F + h 6 2 D e s S 0 k 8 W c I v g d z O L F O S A Y S J 1 q N Y h E 0 v o 4 t K f q 4 j R q H E l V 2 h U I x Z 2 W z e L j c 2 I z 4 T I U 4 q r y p R f V S y X q i Z T o p A K w h q 7 d b a R n 3 U r j h Q v 5 4 s X L 1 N 7 W I f p 8 B 2 + 1 R J B 6 I J i 0 I L 9 A x p W Q m R U x f x i c h b c Q 6 t 4 X X 5 y X / H y D L H F A u P 6 + f m p q b l Y / v R A g F n 7 b z C q m g V 9 r d Y c t B q F L i g s l m i K a Q E O d m r J T Z V U l 3 b / 3 E 7 / 3 U V 5 + n o x J w Y Z b C j j n C R P 9 I N u L s P W Q E / D h w 8 c i u Y d H h u n i p S s y c K 4 B v w f A 2 a D V K R Y x A J F g d 8 L 5 g y E A w K Q T w i C 2 w W S T Q W Q A / 6 N M z m B M L 3 R 7 j E W J q 4 T y s 3 T C Y G 6 w d A o m V S K S D J f k Q P u Z 6 a P 7 d 2 / T 2 X N n J G s P J A k m C / b 0 9 M 0 G x m r A f a A x V V Y j U c p 8 7 x b O w 7 5 S J h Y + B 4 m F H A z a f r 2 U c X m x c r r y f S A O 3 O w W s 0 n c 0 f j 8 y O i o N P b t 2 7 c v G H 9 a L e C A Q O T F p k 2 b J I / g T / c f 0 p a t 9 U K O 4 H v S A 0 R C 1 A W C W e H S 3 6 B O f 4 d k w n U j z w T m g 5 0 9 c 5 q w Q I K i E g b o 4 a M n I g E h s S G N c T / P n r 0 Q r y o + C x s U X l H Y r f q 6 B r 7 + 3 b 9 Q b m k t e Q M W U f e s J p 9 M m 0 + 3 z V / L K 5 a I 6 6 L V 6 N C 0 H g h I R O I s B o / b S U P j T p E s 2 a p K h o c K C Q T J A W 8 c 7 A 3 t v n C M 5 b H Y P u G Q x u q L P j I C X j T Y Q h o Q V 9 g 7 q T h J 8 N 1 I D Y b e G A O u X d 0 9 U p 8 T b O g f P X p k 2 Q O u S w G k w I R K L C Q A y Q d p f O r 0 S f r x x 8 v S 4 E M B 1 / P y x U s 5 5 / K V q 9 T U 1 E y b 6 + e v E Y X I e d h j y I y E u V u Q 1 s j E 2 9 b W T r 2 s E o I 4 Q 0 P D s g g D 6 l R z v G C L D g X H g 4 E 6 / 9 M / / W P a V w k V j + 3 f b B 8 d q H T z 9 c C + X d g W Y 1 W i Z 7 k u A b M t g 2 9 O u X G t f G y w 2 r j x F 9 S J V N I D 9 w L H A w Z Z v / / + R 2 k E A B q F 0 8 E 2 g q 4 T W Q o Y Q P a 4 l Y l 0 A C L f B 5 h Q d p e B n g 4 U i L S D v Q R 4 W a X E e Y q z R F n + J Z r A w D a 8 e 1 p I D 0 g B l f X s 2 V N 0 j y V i K J U P 1 4 P x O q R m P s 9 S H H n Q g 6 f k w 5 a 8 f / + B 1 J M W / r S O p f O u X T v p z / / 8 T 0 Q 6 7 9 6 9 S 7 Y Y 0 9 u + f Z v 6 S a K 9 e 3 e r r 0 I D Y V U n 6 p y 0 q V C 5 N q v J T 9 P O 2 K Q E C I W 4 2 V C W z I p 5 0 i k c E p 1 o Y y w x M G N U D 1 w z p o Y j 9 3 d B Y Y H c J 8 J t Q K g z 3 P g i j V y A w X / r x m 3 p i b U e H b V R W + h l N Y b f G y 1 U z N + F v I V y X D m F X y u h R N E E v m + c 1 b B t 3 J i D Y w s x 1 g a v G s b l c M 2 w h z A M g H t + + e o 1 3 / e I q I M g U i i n B b x 0 C H V C l E i w 7 a m X Z B q 0 j g J 2 V U Z G p m y B 4 H v G + z 1 7 d o u j Q 9 1 D 2 S k B m n F C w u N 7 Y 1 / i l l O C t R W 5 Y a 1 o C K 6 U R I f b Z 6 D H n T b y + p V Y P q g + V 6 9 c p z O n P 5 f e G 4 s H v G L j G e N H s D + s N p u o d Z H A 6 / X Q O r Y P 4 N X S g O r L T f F R h j V E Z 6 T W p c m E s 6 I L q J c f G p t C R k S g 0 S N K 4 c 2 b d 3 T x x 0 v 0 H U t l O G n e v 2 + g U r Y H k W Q z W C r p g c 8 j c B f D A 1 A N I 1 0 5 E Q T + 8 Y d L S 3 b M i K T A N A + g O t 8 j 3 t P g 9 h i r I s p C P A r u K Z h M H y t m P A Z 6 1 G G l 3 u E Z b l C X R Q q B T E A B k w H J 8 J F L H A Z q R l D v H g 7 o d d s 7 O i U S Q + 9 C R n W B x J p H C 7 2 1 1 q C 0 u k Q D X W 2 1 Q l I g w r y 7 p 0 c d e L Z T O Z M 7 V H 4 K N F D Y V h h Q P X / h L P 3 s y w s y 8 I 3 8 e 3 C s R B L 6 h G u G l L t w 4 Z w 4 L i J J + o k h g v K K s n k 2 l L 4 O N G D o 4 P X r 1 + I U M R v R 5 u b a Y a x L 3 F Q + j V A a P n Z i g V R P u y y 0 c f 9 X E j 6 k P d B M b k y I 9 U O j x 5 Q O T T 1 Z C m 6 2 R z A V B L F / e u B r 0 y w B e j e g q E 7 w e i E 3 H o x t o 8 k k P b H B Y J R G v t I a h S 0 D m w Z E A r E u X b 4 q N h K k U K g 4 x M m J C Z l R D N U U k k b L r 7 4 S G w 7 3 g 7 p 7 + v T Z k p I H a i R W E B k c m L / y R q h 2 B R v s + f M X v I N U V / r 8 9 h i r E h e V D 2 M x u C f t Z s O R 6 W M j W V p G F o 3 5 8 + m n D i R g V H c y o O 7 Y + O H j Q d 6 6 d W e e 1 y 4 c I M 1 g h 4 W q A 5 C q v t h D O a k + 6 d U R Z N r Z P 0 k T g T y 6 2 2 a l F 0 N 5 1 D y Z T y 9 6 L E L y F 9 0 W e t 5 t j Y h g m K h 4 + f I 1 m e I O A m 3 a u J F O n z p J B w / u l + s J B h w i d + / c k + O L q X X L A S L t k b c v n O d Q D 0 i / p 8 + e M / n n L + i t r z f t 5 f 7 9 W I 2 E 3 / C O o T E k n + C 3 M S 5 x U f k m n O Y F a s q n B C S z v 9 6 c Q l O 8 1 Z D D P f c e 7 i X h o b r K D V b z z I U D 1 B h M v c A M W y Q z C Q W 3 z 0 i 9 9 j R y Z u + i l u l 8 q t 5 5 l q y p 2 Z S a k U e G l A I a s Z s k D n F 4 x k Q j M 0 Z 6 2 7 9 4 F A O e C c a D E P E O z x u u A V I G T g c 4 U r A 6 Y z A Q 5 Q K b Z z V T 4 o O h q H 9 5 0 v n M O R T C A 0 H A j x 4 + V t / N h 9 K 8 N F s d 4 5 3 K P j c c O X w k 1 i U u K l 9 q q j L Y G E y m T 4 l c u J W H 7 T Z q G p q z f 6 C i Q K U x s U 2 k j e 4 H A z W A z y L y A Q O W 7 9 6 + 5 9 5 3 v u e L t T t q H W b 1 j r X H r j E z e U 1 Z l J m V x z b F 4 g u n 9 U + a a G B 6 c T U M r m / Y J o u F / s w H Z i f n h F Q F g x H p 8 w W x E a a F N X y / / / 6 i k H Y x g P T r N 4 R b 8 H v u N 9 s k k S g T i / 9 8 k h d 9 Y d u M d l m + 0 r s C u F U P 3 7 8 F d H C D R w 5 u R D c A s E k Q 2 a C N X c H B 0 D p q k Z T C s 4 X P x / Z J q 5 M M a U X k N S q O D C R z f N B h o x t 8 D J + B Z x G f X w 4 + s O 0 V r u Y x R 0 n J N L t 0 P J 4 G q J v w R i 5 l 7 y B E 6 O G D R + L o g M d Q D 9 h q I D L U T T g k X r x 8 R T / 8 c I m u X b 0 h 8 8 R w f C n A E / r k y V P 1 3 X w o 0 k m x Z 5 U d I G 1 8 2 p / h 5 q u G m P / S t n U 5 9 K A n T 3 o e P A j l h p W i x 6 d G u q J M H z m H W 2 S d 3 u K a 7 T Q w Z S Y P k y I c s G I i J I 7 Z E t 3 M P c V 8 H f l p C g F A S K y 1 5 O X t 6 O g g j U 8 5 6 G f 7 S y J 2 K O D 5 I c 9 E U X E R 2 1 u h k 1 6 C E M i T A U 8 n k o J i q d D 9 + / Z K p 4 J x K c T y w V 6 C V N y y Z Q u r m h Y J N 8 L z R x u 5 c f 0 W n f z 8 u N S F 0 + m S x C v B Q I j S c 1 Z X / 9 N f / c f Z s S 5 c G z 6 P g i n 8 S E M A h 8 2 t Z p a m f h / V V i y v M 1 o J D L d e N c a 8 F d c X p 9 O D X m X A U + v Z / i 0 Q C r B P j d P M 1 C i V l l W R N 7 C 0 m h R t Q C M M V 6 1 w 7 5 v Z i j 5 S 6 6 G U y I W U 2 I O Y z n H 2 z K k F g 7 7 A 8 x c v q Y Q J B x c 6 n i m 8 i D 2 9 f Z L V C R 5 B k O Q 0 k w 2 Z d U O F E e H 7 M e 9 r b G y U z 0 + X E C R N J Q V Z I F k / f G i i v P w c G f P 7 2 Z d f y H g Z 2 h a + G / e M i Z h I 8 Q Y v 6 + 0 m M 5 P L S + s r Y 1 / / c S H U t n X Z d K 8 z W 7 x e u G m N O P 8 W C P W x Y G O R h y q D l t 0 M B z w n x O g h b A j O D K h v K H i 2 i J h 4 / e o 1 H T 1 2 R F z p G v A Z 2 J F Q / 0 C K 4 I m a 4 Q B p B 7 U x P y 9 P b C E Q C L O g D x 4 6 K J K r b 9 x H L x 9 c k 0 F i f O / l y 1 f Z v t p A G z c o 0 + N R b j U z o b j z 2 F A V q Z 2 4 c s T F b W 7 m i o f R v R i S Z I o / M O i p + T S a h y z k V O 2 + p Q B V D J M j E W L 0 5 u 1 b m e O E j E g Y m A Z h k L 0 1 O M 4 P n 4 H z A 2 p f p G Q C 4 C Z H N P q 7 9 x 8 k l A u x f C d O H p / 1 8 t l Y X Y Q z A 6 m w b 9 6 6 I w P F K T a r t C c 0 K b k n e R 0 g p 5 t 3 q G 0 y V i X m T o l U v m E E i C Y J k 3 h Q w q e U 1 7 D Z 4 f 6 P F F D d d u 7 c L o k w M c 0 C c Y w 7 t m + T e V L w q G m q f T S A 4 F x 4 Q J G a G h E p K D t 3 7 Z D f G J g y i Q 2 F 2 M A T x 4 9 y 5 2 2 R R D n K b Q W o e w z z x u R N X M A a d G z / a o r z R e c F k q R K X E x N j t L I 8 L D Y H i h K C r U + m X + E q S l 4 r x 1 D g S S C / Y O G 7 n A 6 y K K O Y c F z Z 7 d H d 5 w K 3 4 v J l / r m g y B k 2 F q f F c 9 F 5 k O a I c s t n B w 4 G b u V q S + K h O r t 9 + h a Z o z + b r 9 p i m k r r y / J I g d X 8 M u x c t Z n w y 9 X o 3 + d R P w x z Y Q y 9 d 2 U 1 0 7 H D I 2 N T d C Z c 6 f I M e M Q p 0 J r S 5 s 4 I M S J o A o y k A n T 8 q G K I c o b a t 1 7 V s 0 w x V 0 f 4 L t a o G 1 c v H q H z p 8 + O s + r i N 9 C 3 B 4 k l V a Q B B O k w m u 0 t 5 t N J n 6 P f X D A B G h D b W y n c s R c 5 b P z A 4 E I r s i O L K Y t i d j D a l r Y e W V n 5 9 I X X 5 y T 8 v N f f C V e s y I m B R r s r l 2 7 u C G b 6 P i J o 5 J g E n O c k I M Q q h d i C e v W 1 w m Z A D T + S A Z 9 l w N E Z v R M I U m O k e 6 3 2 + h Z t 1 V s N L 2 H E L + L P h l S A m T C 6 z d 9 5 t n 9 f I a 8 j j V i r v K l Z e f z z b v Z I I w e o S R e K o k V I 9 U y v 2 G h o R W a h 0 Q 1 R 5 o v e N b Q e L E f W 0 Q x H D y 4 j y 5 f u i r T L a A C Y n Y w o s 2 R g E Z b 4 A 0 N G b N u l 5 N V d i n g G m 7 f u k N / d E a Z Z H i 4 2 k V l 3 D k j + x E c I w p h N L L w l v 8 Q u Y 7 3 I 3 Z u K N p + 9 R x 9 2 4 z F X 8 w l V G Z q C u 6 H 8 j P m / 5 R S A S t D n A a 9 P 1 k g 4 Y w e P p + H G p p a 6 M F P j 2 T Q F R P / i n X 5 M b A t K y + n X / 3 6 F 3 T h w l m 6 c + e + T I 0 I h n L + w p R q q w F i + 7 D q Y W 7 W H E k L M / 0 y T m W 1 K m v t a p D X X G D f e a W R z B E J B Y S P N W L v N m d A B c j P S L I g E Q D p 7 g 1 q V w i C / f z w D p n b h F w P 5 8 6 d o e P H j 8 6 b 1 w R D H 0 S 5 d v 0 m H T t 2 h J D W K x S K i o p l B m + 0 g H E k f W J L e P W e d l n J 7 o R b X m l T e t K g o L 3 1 T m A W s 1 B q d r 8 g u H 1 G u X B X F W J v V I u f X G 4 n p Z g D l B K k a i S R G P A H D K x J m C Q a Q V 9 C w e f x h U 0 G A + c F s r y G i p 5 Y K d 5 1 + 8 h o U q 4 F r e d 1 n 4 U m H E Y a N V V L s P A c k f S v / R J M L C S a L d o 3 h G q j 0 S t i j s S y g F C p q U o F H 6 1 x U Y p R U R W i q R Y k E T l C q c v w f h m 5 L A l + Z i W l R T L 1 H S E + w U C k Q l 1 t 7 a L p x Z Y L h 8 s p K d P g I n / R O k P T k 2 M 0 O t B J J e l O M h n m v M b 6 M j k 5 z V t d z K j 8 K e + D 2 2 e 0 S 8 x V v k B Q / N q e s s X n B S U R f 2 w q 8 n D j V N 8 s A q y T h U l 7 z c 1 Y D X F + J A T y 6 t 2 + d V f y B E Y T K c 4 O y R E B Z 0 h f 0 0 O a G G y n g N 9 H x Z k B W X l E 8 e i p x F H L 7 V c Y s 4 J U m n + M / w v Z R q N Z Y q 7 y B U s i e I y S S C x k 2 i K Q T i r E V R 1 0 O m y m W 7 d u S 7 Q C M h p 5 f I a o O I 7 w v R M T S u r n M i Z q / d 7 T V L Z + F 5 V X V t G W + s 9 o Z B R r C Q 8 K T 5 g y y p b / S y v Y w J / G H u W 9 e k D d s 7 C N R r P E 3 M s 3 5 V C m J G g Q N y z b U / l p P u k V g 1 2 4 S U Q X B e l + k U C L 4 b 2 a r y I U 4 M 3 D n C 5 t J i 2 S t w R P S M Q s Y 4 x X Y U o H n u + j T q s 0 r 9 W i e 2 i G 6 r Y d k D A n S K J B u / K b D j c 3 X P 6 d r V v q J V k M s k t p U g g p 3 m w p S n 5 z q H 1 C J L W k p c Q + 2 j z m m W M H x + e y p m r E O l b r o l 3 l H v o s u 4 / q 8 r 2 8 P 0 m q W G H Y b q S G w c X n Z k w 4 j Q v i + D A N H 3 O W E H L 0 T / / r / 8 q S O k j m C d U O w a 9 o 0 A A I 9 v j x E x k T 0 m A x c c N e Z N 5 X p L C P 9 5 P B O U S v X 7 2 l z f W b x b F 1 o M p F p z c i N p T b E 1 / D 9 u 1 b R Q V V 4 k X 9 d K 9 N C 4 z V F 0 X 1 S 2 V C B b f P a J f Y S y i n m 3 / I Q J O u + T + F p P O l R b l U k u W j f R V u h d l J r B k e d t p m 1 1 c C Z m b s 9 N v f / o 7 e v X 9 P v / 7 N L 6 i m p l o W T M N U C g S m a l E K c E R k Z y m Z j z Q U Z v h D R m M s F z V V 5 f B p s V 1 W I j G F W 0 o 8 Z D U q 5 I B K x y + k b e 3 c u U M k K P Z r i 1 H I O e p W K 9 n Z 0 X O W h E P M b S g U 3 H S m d X 4 F Y y a l h q y U g C z n m M T a A W R 6 x K T S g G e G / O 0 H 9 u + T a G 9 E R M B G w h h U n m 7 6 B R o q 1 D 9 N + w C q c 6 M T F Y P v x S R B 2 G W y E A O z C 9 I P v w k V U C M P f v v + f a w M A h I F O y l U A v I W 0 / f 1 7 T I W J e Z u c x m d 5 h u G h t D T 3 c l 7 8 B b T B n T d I W P b u v B 6 v q p d J B F j 2 F n t e 9 O v r N u E Z + R y Q 7 t Q K h 8 q H o q e O A A k l H 4 i I R B 0 y o q B t j M 1 4 6 I n T 5 7 N J h I N R R Z c 0 9 6 9 e + h d S 1 / Q M Y 1 c y t Z q Y Z W P v y O W J S 4 T D H H D K C b d A 9 E e l N M 5 N 6 q + M X t Y Y X g Q w M k k 4 g O 3 J 0 D X 3 3 v p 2 + 8 v U m l J C d d 9 e M 0 B C V 6 w b O m G j X X q n u j C b L H R 3 f u P R D J q m C P M / I L V Q T r t e f I a 0 o h f z D u O Y r Z w m 9 O 1 y 1 i U 2 P 8 C C p M H R M r N K + D 3 C u T G G f q M O 2 U F K V S e 7 W O 7 K s m g t c K o w 0 T G g J d K 6 8 9 K 3 g f Y R t p S P X h m c G X D W Y F A 2 s u X r t G F L 8 5 K 9 t h Y o H f U R X s P Y / 2 o 7 F l S A N r r 4 G J L T Z + / T 1 R C l k 7 o k U G y U G 0 z y i V O y h R + T N m I C s j Q v E T j Y / o V x Q 2 S 2 2 B r S e g c d k n E B 3 5 r L u U W l l L P u F E c E Y 8 f P 6 N b N + / Q 2 7 f v 6 Y c f L t K V K 9 f p + r W b d O b s 5 8 u a z r 5 c F G V Z q L G t T 3 0 3 B z 1 p o J 6 i I L R P 2 a e o e m h n m q r H / + F T y o d j j L g s u O Z l r Q E S S n o K F U 0 N b 2 V f f r 4 S + O h h f d 3 r m S N S c o r G 2 m K c J d X T V o d M x 8 A M 3 D 1 7 d 4 l n 7 9 S p k 7 R r 1 w 4 6 d h w L v O W r Z 8 c G K T Y T u X 1 K T N 4 c g R S S S M I f 2 a c R h 4 t 6 b K 7 M H U N 7 0 r f J W J W 4 q H w j k x P 8 Y 8 g 3 Z 5 G Z k 8 C G T V t k q y V v c b m c l J K a R l 2 d b f z a Q X n e B t m f x N o B A 6 Q l d b t k x X m s Q r 9 + f a 0 k W U H e C G w x T Q L j U F A H g 5 O y R A P I G Q j 1 f z 5 J 1 A J 1 T l Q 6 p V h U d 7 p C I E g l 9 b 1 6 j o 3 J G d w u Y 1 E M P z V 0 x E U W 7 q 8 t E t L g X i c n x i k 9 Q / E M 4 W Y H + n q o u F Q Z G J T K w J b L t c b Y j x s k E R 6 O m S m a 7 n x E x / d U k 9 P p J v u M n a Y m p 4 R A i K B w 8 v M 0 s n 2 M Z 3 b i x F G Z m R 0 t 4 D v h Q f z 7 f 7 x E / / k v z s k q 9 J B O W s E x Z T u X 3 B L p w m T 6 O 3 f a P j 9 W 1 P f w f i + T y k s H 9 1 W p b v P Y w v B T Y 3 w I t a 0 4 n S x W m 8 x v w a B h y m x 4 S E B m 9 A 4 N 9 E l v V 1 l d J 5 U w 1 N 9 L j Z 6 t 6 q e T W C s 4 x 7 t o e 4 l T O m A E x 1 o s V m m Y m H M E O x j b l y 9 f 0 8 a N 6 x c k Z s H z h O R C A 9 N m 9 U Y K r W 3 8 8 F M H b a 3 J o b L C D C E P J B C 2 8 D 5 q x J o j l K I B o f 0 o x J o j 1 N H D s f F E B s P w o L E z L o Q 6 s G E d T Y w q K / o 5 m F B W G 5 a A Y T K x 7 Q R V U E N n e y u t K 6 + U B 3 U 1 K a E S A t V 5 P l p f E F 6 l Q z w d v H 5 Y q V 0 b F k F j / 5 d / + V o G Z / E a 6 + d i / e A y V h 2 1 c x Y D 2 g a c D b 3 D U 9 T R P U x V V V U 0 Y i f a W O g W 8 u A 7 9 Y S a c g T o c a d R i D S P U I i K D / j o 2 B E E z M Y e c f L y A c b Z 9 Y a g m w O j I 0 M 0 w J J o Z H i A 3 G 6 X V E J l d a 2 Q K Y n E w d A S K 3 h k Z m X S 6 z d v R S J p g H s d Y 0 O n T 5 + i A w f 2 y x w p J K e E h h I J h C R T b J v Z R + l V Y y / l 2 B w 0 x Y I S J N L I p p B K e T 3 h Y N 6 I v c T H 5 R y F c N g i w i J e i M v A L k p j 3 4 j 0 T P r e K S s r h + w p 6 8 l j L Z X 8 A H y Q p r k S W 5 s + M M n m r 1 K X x N o h P d T 6 v j p g 2 V M s B t D V 1 S N 5 + Q Y G B q i t r U 0 W c E P W V y R z g X s d E R X h Z g I H 4 8 X b F l m V A 4 0 n 1 e S i 5 8 9 f 0 s a c U U k N B g I J Y U A s 2 f p p l L m s J 9 P s l k t R Y f a 8 t h j L E v P Q I 6 2 M 2 x 2 z o S s o Y 6 z + z d i n a Z 1 u I B f H Y U v V b v i M T O n R M 3 C T W B 0 w 5 d y x i B M P z x P x d u / f v a e H D 5 9 Q X 9 + A E A i L B W g w m 0 3 c W U 7 P 6 1 D 1 0 G w m l B m W b h 8 a 2 + n I 4 U O S + + + P v z w o s X x X r 1 6 j u 3 f v i T N E S K U r H n W J n b n v U c j E / 9 G G D Y g D X N g m Y 1 I e N n X F x Y Y C 9 t c V k 8 u J y t D E s X b z c 5 c A C T U + N k r N 7 k 0 y t y W J x E B m i p 8 O V C 4 + 4 A 4 H h M l k 5 o 4 R T W s + s F D A n d t 3 6 f S Z U + q e O Q S 3 A a R 2 r q w s l 9 w U c 2 q d T y Y T u n x G c g V s V J 6 n 2 G Z Y W x j q I T I x + Y u O q P a T 5 p j w M N m 8 9 P m J e v W b Y 4 8 4 2 l A M g 1 F s J f R S w 4 P 9 6 k 7 e r e u 1 p q Y m q L y y O k m m B E N t B B H k y D E e i k w A x q w M q u s 7 H D R i F R T k k W 9 e h 6 u 8 h s o Y 8 D r J 5 L O r J A u Q j 2 0 y L O x W W 7 9 f V D + c C / J J E A G / N s Q p Q k J D 3 G w o l E c t f b L e z w w b r 4 X F i j o Q r A I U F a + j V 7 2 R 6 d l J x A d m 7 n a R C 2 8 1 w A L X M z P O 2 Z m / 4 Q D i I I l l i s 0 2 S x r s g 7 2 E 1 d + z c n I p J z O F s G w q b D V M f M R 8 q M 5 x r A H F h J o l o q I F 1 d Y U L W i H s S z c Z 8 T 5 j w m U w T 1 N d 0 f b A j I B 8 P B N u Z J e v k Q C J g s i f G w 1 g D M i N 1 c J c g V C R V Y o R A h I 9 l r Y 0 5 o d J O Y B l + a W F u o b 9 d A f v v l W Y g x x 7 v E T x + R c p 1 t / L t I r I C O S n 1 X H Q n 3 r i / l f f F U + g T I X q q K 6 V m 5 e g 0 Y u 7 M K a P q H I l s T a Y M Z j o L c D q 0 + u 4 2 D p B F v q 7 d t 3 9 P X v f i + 5 K j A F B D Y Q y A G 3 O y S Y k t g S 6 q E i o Z S F + q A K 5 t P d x 2 / o N 7 / 5 l e S w Q H 5 A t C E h k U Y m d b u 1 m C U h v 4 5 3 O 4 q r y o c y Z n e S S 5 Z t N N C U G u O n R 9 c E E r y r b 5 J I G A x P G + d N k V 8 u M P 4 0 w q r c q 1 e v Z W U O N H o s 0 v b 7 f / 1 W n A 1 Y E R E e Q u R V H x 0 d k 8 W s x R Z i U k A 6 O R w z k v 0 o K 0 N Z i 1 f c 5 V A H + d g s q W S L z / j I 7 g p Q R j q G Y v j H 4 1 h Y Q o X Y G 8 P S O o I o C a W 3 y 8 r O o b G R 4 X m k y t S N e S S l V O K A t a p V z Q C A W v b L X / 6 c j h 4 9 I l m T t u / Y T u f P n 6 V f / f r n L J m w n h T m V A U k N R h W / n j 2 7 L m 4 E z Q J d e P 6 T Z Z c R Z S f g z l P I M 8 c q W R R N R B K J d + m Q j e 1 D h v p 4 K H N / A 1 z b S 8 e R e o o 3 s V o V H I Q Y B w q J z e P J s f H e C 8 f 4 3 1 5 6 a s z f p O I D S C d V t O / g V C I l s A W B C o u Z t u G v 1 C J X q + R c S s s 9 4 l s S x j T A u k 0 k j g d D t q 7 b 4 8 Q b L L / g 0 I y S C O J 6 f N T 7 6 Q S Q Q H p Z D b 6 y G r 0 k s s b + y y x o U r c V T 6 U t m E l t Z i s e m c y U T a T C p W h A a c l k V j I s K 2 u o 4 O a B v s I D g c s i 4 O Z w N i n F B A n I I Q r Y j L d u H G b d u / e x W 1 C I Q 5 i B V + 9 e k u j Y x N k T c s V 9 V E h k F / c 6 y 4 P J J P i K t 9 S 5 K T e C Q N V V R Y s a H f x K I b H r b 1 r Y r F s y r U I o U Q f 5 o r A 1 o 0 8 1 l Y b / d R u p W k X r l A B j i W x N o B U Q v V j X a a 0 o M x V k Q L P D 6 u z w 7 O 3 b l 2 p R F D A w Q C I H a S q b t h 6 P F 4 5 D 5 E V c F a 0 t L b R 9 N Q U t b a 1 S z Q 7 w p i w E B y O Y Y r G 4 G S A G v o R + + e l b c U O / k I P P e s y 0 I U L + + T 7 4 4 0 1 U f l Q N D K N j Q 7 z O w U g E w Y A D 1 Y t T E S f x N o g 1 R y Q x K Q r J R O A Z 4 q Y v i + + v C B j R l D p A D x / h U y K a o c t C C x h S t P T d O n S F S p k 4 t X X b 6 a T J 4 4 L G f v 7 + + U 8 K a z y N Q 4 Y 5 b W R f N y u l K i J 4 L Y W z 7 I G b n M F 7 w a V u T I 5 u U p P B X 0 a J d T q d 9 i f R P y R y W r e 7 n K 3 p M 5 e C R T C B G T l D I n r 4 6 9 R y K P a Q L N l / n u 4 z x s a m y R S 3 W J L I y 8 T B + 5 1 O C 6 q q 6 p m z / s g Z I K q 5 6 N t J U 4 h 0 8 s e E x 0 / p q x 2 u B Z Y E x s K B Y 8 I 9 p N W 6 X p A f C e x 9 s C 6 U S t d 0 0 t 7 r i h Y I z c t D R N K N T L N H V O K s h 9 l k t W 7 h o Y m s q Q X 0 5 s u t 9 h F f E D i + 2 T h 7 A w l v q 9 5 y C j z o z T J p h V 8 R 1 p G S s g 2 F 4 8 S d 7 e 5 v j S M u G h 4 a G 6 a h i a l M E W + K C j U J S m l 4 o 8 N i 0 w q X A x z R F E K Q o Q 0 J 4 T e Z p o j g v I a U m h 4 a F j s J L N v k p q e / C j T e H C s r q 5 G c l l A z X v Z b a K B S f 4 d 9 f P p F s z M 9 b H 6 Z 6 B D h 5 G r Z G F b i 1 d Z M x t K K 5 m Z 2 e R m H R u V r S E l N Z 3 S j E k 7 a i 2 R Y f V T Q c b y P X v 6 5 w i g w T c 3 t 0 r g L F 5 r E m W W V E I 6 v 0 R Q 3 L 7 7 k M l U Q V l Z m Z J L / c z Z U z I Q j P M L C g o k 6 x L U v C k X C I g Z u U q p z l F m 8 W I w N y 8 3 M 2 Q 7 i 1 d Z M 5 V P K 6 N u I p P Z L B W i P Q z 0 Z u u L + d K C p F J S S s U T y 6 9 r 7 f l h q x X Y y V m Z S n Q D i k I g E E I h E q T M x J S d / s 9 3 D + n s m R O z g 7 X Y 2 q w 2 W c A N h I J t j e 3 w 9 J x k k u h y J h Y b C d Q x Y q T i o v h N J A x X 1 l T l Q 5 n 0 G r h C H W o l K z o w i O P 3 J + 2 o t U J h u p / q S 5 a n 7 u G 5 6 b c A X i K h y r T d T h M T k 8 r z 1 Z E B W 7 j J r 9 6 4 T / / u 5 w f J z D a 1 H E N R H R E 1 1 d W z + + 6 3 K X O g N E d E g D v h C l U 6 j c 0 E a P 9 B J P U J 3 c 7 i V d b M y 6 f H F C k V h Y m F W u X N T H N X x A g W S k k p F X t M O A 2 U l R K 5 u q c n k 1 b w D C G B L B a z r N h x 5 e p 1 G h w a o q 6 u L n r 4 6 D F N j E + Q 3 T 7 D + 2 / T V + d Z M v H 5 G K T V n j / K m 7 f v 5 H s x 3 g Q y g Y w g k q h 7 U r y U b X W z d D J Q d V W x n L v W M D z r 6 J / r U t Y Q 5 T Y v G Y 1 I T Q X H h J E c 9 m l 6 O V o o q 9 X p e z 0 N o f Y l E R 3 k p P p p T 7 l L G j V 6 f 0 y 9 Q M i Q B o 0 w O I Y x J p k 8 y B 0 d V H W c h 4 L j y N 2 H b E j N z S 1 i I 2 F R N r z u 6 u q W S P H i 4 h K q r 9 8 k v S b I I o R i y Y T P u j 1 u S f Q C V e 8 n J h N + S 7 O Z t F m 5 W 0 s c k t X o V Y + R f v X r 4 + r V r S 2 Y U A M J 0 z L L b R 6 Z 0 W s 2 m c n l d N C 7 4 Q x y G H K S h I o j E K 2 S 6 e s i o 7 2 L h o a G u X E H Z D p 6 a m o a Y a H q 4 a E R G h l V 8 t H D x s E y o M V c W p g o I y O j k i o M w c 9 Y Q 2 p g c I j t p 0 w a G x 2 T q R o V l R W 0 d W s 9 N b e 0 U k l x s T g f Q B 6 l K C S F 5 I G a O M T S D J M S e 6 Z S q H d c k V J C K G y R O c n v o f p i B 7 U M B m j b 3 h 1 U V B S 7 H O v L Q U I R q o w J B Y U O P R y k l C 9 g o r v t K c w e + b c A S V J F H 9 A M j l R N i m R A g d S w s / q N u o a X D d 4 6 F A 3 Y j w I y A I j X g z R B q B G C X T M y M i m F S Q Z p h c 9 D D R w b H x e S l Z U h W 7 B G p D k J B W m G p U i R O / 1 N r 4 H G Z 5 g / L J F m S e X z 0 J a i G X n 9 q s d A v / 6 j z + W 3 E w F r 7 j b X l 1 6 X R Z K 4 9 E 4 Q X W + y U N e Y 4 n Y F Q p l O S X s q + q g q S S V z W r 4 k S I G q h 2 y x W O w M j R s 5 H U A y r d 4 1 M q F o 7 0 E a P M 3 q 6 m p R 6 T C g i 4 d n t S p u c x R I t v b 2 D l n m E 2 n B Q C S 9 u v f 8 + Q v 5 P R A T + f Z m b S a R U G o S S 3 7 / r t 9 A v / z V i Q X t a C 0 L R A G / S p x i 9 / i p Z 0 z p t V q G l H k u 4 h 5 N C q O 4 Y H D K R C 9 6 Q s / O 1 R N I K a H 2 B c R u Q t o v b a x J 8 e z h m L I F U f e w 9 M L M X d 4 r z 1 p 7 z o j h Q + y e R j 6 x n d T X C q n 8 V J H j o r H p A K W w S m g y m 0 K 2 o 7 U q 8 7 x 8 G b J C A U l i 9 r W C w 5 Z D d V m j Q d 4 c p e g f G v 8 n 5 y e l V P T h 9 h l Y S 5 i f 1 0 N f 9 3 M F H R 0 T Q i t q w 2 9 t b Z W 1 c e e I o B S R Q m q x m C G x A j Q 5 M U k e t 0 e O Y Q t C y b g k P 2 + 4 w h U S Y b o G t m g H X k o z e 6 i T t Z d z F w 6 p V 5 c 4 M G 2 o L P u 7 3 / 3 j P 9 D R s x f o H / / 7 f 6 W J o V 7 a u r m e b l / 8 j l L M B r r 0 9 W 9 p 8 6 7 4 h s J 7 L B n k n v G Q i 2 1 P 0 M Y Q A G l U A o l g l R f S K c i e J K m i j h G 7 k a r z l L H A h U Q K X T Q p 9 O b N W 1 p f V y e v 9 Z J J G Y i d I 1 5 O b g 4 1 N D T I G l Q t L a 3 U 0 9 N D d e v X C 3 F A q B d d p l n 1 T i G V 4 t 0 b n A j Q i Z O 7 W S 1 V U n o n E o z 3 7 9 y W q R R A R k Y 6 t T Y 1 o w X T 5 1 / 9 k h 7 d v 0 v Z f N O q N I t r q S 9 F k k J N F U C l Y o s e k Q v + Z o V U U l K t D A o J w h U f V 2 s X p p a H O K Y v Q h S V I H g 2 k D C 1 t b X y e i G Z l P O 0 0 t 3 V T X V 1 t b R v / 1 4 6 e O g A 1 W + p 5 / 2 K T T V u x / e q Z N I K k w v f Y T D 4 q a g 4 b 1 5 7 S Z j S N D A a s L t D 5 4 j q b 3 p D I 0 N D t O X w 2 n h R z F N j 9 L I / j S + U N V O M b / A W C 7 T h v V L U u 2 D o D e U k I g A I o b y Q / 4 O B a l y X 5 a X P i t x S p + G K h B I J c Q L i V k f C l d T U F H F g L J B K u t d P H j + h 7 T u 3 K 9 / B d t H g 4 J A k Y Y G H F 9 l g H 7 U r E w z n 1 D 1 I J 3 S y P v q T P z u n X m X i w f C i a y h h W y C y f r 5 p d P L / y m D v L J m C t 0 l S L R 8 g g n 6 r h + x T S H K y 1 s H 1 q r w O V 0 A c j B s h c 1 F l Z Y U k U + E v U U g k Z F O 2 G q k e P X w i y 4 r y E S E T J F J 7 e 7 u 4 0 R 0 u P z 3 v h j N K G 8 D V y A R i e e g 8 2 0 0 5 O V n K d c Y J N 6 9 c p M 1 b t 1 N H a w t l 5 + T S x P i Y 3 H d x 6 T o a 7 O + j / U e O y X m v n j 5 O j N C j c A C R 9 l d i 1 U M 8 C I h 9 5 Y E o D 0 p R I S S m C 1 v 1 4 c q n V G I l E R 7 z S a T U G w r q W o o Q I U A f B p H W T X m t L w p B F J L g / N b W N t q 3 b 4 8 M 8 v I Z 6 j P i r T w v 7 b 2 f X j x / o Z B J v k N 7 l p h l a 6 C 3 v Q Z 6 w W R S S K Q V V U J x s V l M c S c T r q / 5 w w d q b 2 m m 4 c E B e v X s C b U 1 N 8 p i F 3 C e N D d 8 o H / + n / + D / u H v / x v f E 3 f q L 7 u H 5 9 d t A q K h a U p N f s n 8 F 4 m k h L c o E k q V X i C R v F Y K 5 F s S 4 Y E G r R B I 3 g g J Z C u v 1 X 1 c T G y v H K t F p 6 Y e U w t I o r z 2 S 9 K U x 6 z C 7 d u 3 l w n E + + S Y R h b t d U C 8 f 1 i r F 8 9 O B m l x n C U U w p E m r H U i n R Q 3 u Y 5 M r O b h P f m 9 9 G f / / k t c W Q K D 6 P 8 D W c F Q y J O F W 8 A 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 G u i d = " 0 f 5 7 9 8 4 5 - 2 b 2 7 - 4 8 4 1 - 9 6 b f - 8 9 6 6 f 1 2 f 7 b 7 d "   R e v = " 1 "   R e v G u i d = " 0 0 e 5 7 9 2 3 - 8 c 0 7 - 4 d c 9 - a c 0 8 - 5 7 2 8 2 1 b 3 e 5 f c " 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9 C 0 B E 0 0 A - 6 C C 0 - 4 2 A E - 9 0 0 1 - 8 5 D 9 D 7 4 1 3 D 7 2 } "   T o u r I d = " 5 e 3 e 0 f 5 d - 1 9 3 d - 4 6 9 f - b 1 9 f - 8 a 6 4 3 9 e 1 2 a 0 5 "   X m l V e r = " 6 "   M i n X m l V e r = " 3 " > < D e s c r i p t i o n > S o m e   d e s c r i p t i o n   f o r   t h e   t o u r   g o e s   h e r e < / D e s c r i p t i o n > < I m a g e > i V B O R w 0 K G g o A A A A N S U h E U g A A A N Q A A A B 1 C A Y A A A A 2 n s 9 T A A A A A X N S R 0 I A r s 4 c 6 Q A A A A R n Q U 1 B A A C x j w v 8 Y Q U A A A A J c E h Z c w A A A y U A A A M l A W Z Z 9 g I A A D v 6 S U R B V H h e 7 X 3 3 c y P Z d t 5 B Z s 5 x m M k J O 5 y c c 9 j J u 2 9 f V C n Z K s t V V p V k 6 5 / Q f 2 B X W b + q y i V b D k 9 6 q 7 d v 0 + Q 8 s 5 N z Y s 4 5 B x A Z 8 P l O d 5 N N E C B B E g A x I 3 y c O w 1 0 N 4 D u 2 / e 7 J 9 x z z z V 8 c + t B g P 4 N I L f i A D k c R F 6 v l / x + v 5 R A I C A F 0 L a A / n U o L H V 8 K V h M A d p T 7 q Y M 2 + L f M z Y 2 R o O D g 7 R p 0 y Z 1 z / I w M j J C B o O B M r L y y W p W f u t q Y 4 p s I w E + G w q p l g A 5 P P y 9 N j / Z 3 S b Z d 3 a T S 7 b 4 D I r R a J T S P m a j a T d R d 8 c z O f 6 p 4 5 M n l M F g p P T i f e R 2 + 8 n n 8 8 2 S C d A T C l i M K K s l E W A z E x 2 q d p L Z q O 5 Y A r j O 1 6 / f U F 5 e H l V U l K t 7 l 4 e G h g a y W C x U W 1 u r 7 l H w w 3 M 7 m V N z p d F H g l D k M h s D 5 P W r B O L D B e l + 2 l H m k W P Y N z B l o b L c g P z G 8 I y V G l r e 0 u S M Q r x P F Y Y / 3 H 7 4 y R I q L b e c A u Z 1 5 P H 4 h E w g h S a Z g H i S K T s l Q P s q l 2 5 M T q e T S d B I h Y U F Z D F b y M C N M T c 3 h 0 w m R R K s B J O T k / T k 8 V M 6 f u I Y m c 1 m u Z / h 4 W E 5 5 r M V U 8 + E m V x e A 8 2 w 1 F k M o U i V y V K q J t 9 H 7 w c s Q i 6 g v s R L 3 e N m O l j t F j L h c 7 h + E L u z b 5 B e t v b K e Z 8 i P l l C 5 Z T v Y x X P I C q e R i Z 9 0 a B / H Y x w x 9 B s l l N p Z u b C y T q n + i 4 8 p q a m 6 a e f H t L p 0 y d X R a B Q Q E f y 3 X c / 0 N m z p + n q l W t 0 6 P B B k X z B E g q k u N l s U 9 + F R i h i a d A f w + u 6 A p 8 U j V Q o U 9 P T d O d N m 3 r W p 4 U I l Y + P C P z g s t b t J 7 s 9 w J L J M 6 v m L Y d M w e c F Y z l k A r a V s h G x C H B 9 I 6 O j 9 O L F S 1 b N q q J O J g D E O X h w P 5 N 2 i r w + P + X l 5 4 d U 9 6 D G n d 6 w O P m 3 l r i p v t g j 0 i k Y + r r D t m X Y R J f f W + j y B y v d b i R q a 2 u j j P R 0 q q + q l o 7 p U w P X K G 7 r 0 y n p R Z B M 8 + 0 l 7 S H r H 7 T 2 O h j h 9 q 8 U s C 1 m X L i 2 O e D a o N p N T E z S w M A g X b 1 6 g 1 J T U + n Y s S O 0 f v 1 6 9 a z o I z s 7 W 6 T U j h 3 b p L b C A U L m z E a n l O J M n 7 p X A T 6 H f a V Z X t r P K i z O s a k O D z 3 0 d Y 0 v / K z I T X a P i f z m T L Z n 3 T Q z 1 k 0 n d 2 7 g M / C N n 0 4 x f H v n U X R b 0 B o i j c k E 5 4 P m y d O I o y e J / r U e 4 f a v F j v L 3 G K s A + M T E 3 T 7 1 m 3 a v P k z K i 4 u p p S U F C F W V l a W H I 8 H W l v b W d X L o Z y c H H V P Z P C x K n h D V Q U L 0 n 1 8 X 4 r z Q Q N U u p a e a W q Z m q 9 G B q u A K J X 0 W u o A r 7 u 6 u q n L a S X 7 5 K h 6 1 s e N T 4 J Q Z m s q W b K 3 k s u 1 0 C W + F J m i Q S T N j a w B U i n d 6 q c D V X O q 3 s M H j 6 i s f B 2 V l Z X N a 2 T x B u o G U u q r r 7 4 M q f I t B S / 3 D e G 8 l K j L 9 v Z 2 K q u s p Y c d N n L 7 5 p N J 2 5 q N f t q Q 2 k 5 V V Z W i g m Z m Z t L r r j E a G B q U c z 5 m f P Q q n 9 m W I W R y u 5 e v 4 o X a F w 5 w e Y c C b A 6 N T P j f y u d B F d K T C S p e J / f E a 0 0 m A C T a u H E D T d v t 6 p 7 l Y T G X P + 6 t o a G J r K Y A H a 9 z i S 2 W n 6 Z I 5 x T z 3 F C F 1 2 8 U L y O e l c 1 m o z d v 3 9 K e u m I q K c j j M + a e 7 c d Y j H i + H 2 s x w h W b t V n I F M 7 5 E I 4 0 4 f a H A w s / A e w F b Z A U g F c s l x t N y t R L q j F / o J S R u z J g + / T Z c z n e 2 9 c v a p 2 H 7 Y Z J 7 o 0 T A b C l p i Z j c y 3 n z p 2 h n h 7 F L Y 5 n t K v c L X b W k R o Q z E F H q l 1 S 9 5 6 s e n r + / A V d u 3 a T C g s K R U 3 f v b 6 M C n O z F j z n j 6 p 8 d / f x 8 l p W g s B k t p I 5 e z u T a U 7 N 8 4 M k X B Y j 0 3 K J t B R S m F y V u V 4 u 8 4 1 3 P Y a H R y T q w e N x s 8 3 Q Q w c P H m C 7 K Z M f A D + B N c D 0 9 D S 9 e f N W r i M W Q H Q H X P I Y d w o F 3 L f P F 6 C + v l 4 Z s E b 9 5 O R k U 1 p a G h 8 z 0 r v O A e o e H F H P / r i w f C U 6 Q W D J 2 S 4 D t h q Z h C h L k C k W W F 8 4 R y b Y A / D a w d D + 8 K G B n r G U u s 4 9 8 I v n L 6 X B 1 N f X i y e v t b W V b t + + I w O u 8 Q b q 5 d H j p 1 R Y W C j 1 F g s U F R X R A 7 Y Z w z 0 D 7 P d x 0 8 O A N c 5 L T U 0 R V f T D + w Y c p Y q 8 N L K F I W O i w / D d v S f x a X l R R F r h H l a j l q f m h d q 3 W k C V 0 Y D v / 9 / / 9 P / o 5 7 / 4 U n p m b R A z 1 J i S 3 x 9 g 8 k 1 S U 1 O L b H f v 3 h 1 X i Y X x u R 8 v X q Z T n 5 + g j I w M d W 9 0 0 d X V J T a j 5 v g I d W + + g J G 6 O 9 u o p q a G X r x 8 R b t 3 7 W T p N k T l 5 W W y f d k 9 G j P S x w p w S I U w r R K 3 p B f t I Z d r b p x J I 5 J G m F D E C b V v t T j G R r c e M z M z V F t X I y 5 w j C l Z r d a w A 7 Q Y 3 G x k 4 z 0 3 N 5 t K S 9 Z R Y 2 M j X b 9 + U y R c P A D C f 3 7 y O L 1 + / V b d E 3 2 U l 5 f z f T W p 7 0 I / A w + r f d X V 1 d T b P 0 T j o 2 N y T l F R o d Q l Q q 9 2 V u S F b A M J X b 7 / i C R U R s k e r m y F T C h 4 A F o B Q j 2 0 U P u i A b 1 0 A o a G h s h u n + E G U q X u C Y + W l l Z x F a P x a A C Z 3 r 5 9 L / e F g d f 0 9 P S Y S 6 z u 7 h 7 + z X f 0 2 W e b a N 2 6 0 r A 2 z 0 r x 7 t 3 7 2 f E m D c H 3 5 G E B N O U 0 U X 6 6 X 4 5 p B Z 0 l x u k c T h f d e d O q n p 3 4 + G j c 5 j n l U P M U F / R a S i a 4 j U O F 5 o y N j o t k i g R G 1 g v g + d M D B N u / f y 9 t 3 b q F H j 9 + I v a X f Y W u 7 U g B 1 Q p e u d z c X I k h R C x h N L F h w 3 r q 6 + t X 3 y k I f i Y W r k 9 E k m B a i f Y 8 U a A q u l w u S m P 7 6 s L B X X x m 6 H a R a M U Y Y l / C l Y z C a m 5 c i u 4 P M u k J B W h b P U L t W y 0 s C H J d 7 + Q e V N 3 B w L V 0 d n Z R Y 1 N T x B E P 4 e w W N K L s 7 C z 6 / P O T V F d X S 9 e u 3 a D 3 7 z 8 s I F 8 0 A W l g s 1 m p q r q S v v 7 6 9 z J d Z G J i Q t z Y G l C X 0 9 N 2 u d f l A B I P k f P B C H 4 2 5 b l e S j H 5 Q 5 I K 9 9 7 U 8 I a O 7 d y 8 o F 0 k Y j H 8 c P 9 p 9 F t e l G H N 2 y 1 j T c E h R Y C 2 1 S P U v m j g N K t 5 q D c 9 L l + + S v v 2 7 Z F Q n m B 1 J h z 6 + w f I P m O n u q A 5 S s H A v c L d j r E a S C + o Z b D N o g X U J y Y h 3 r l z n w 4 c 2 C v h U P h N e B + f P X t J 2 7 b V S 6 P + 8 K G R 1 S 8 b q 9 s O V g 8 3 8 n W s i / h e c f 2 w J U N 1 N s H f A U J h H 9 R p b F H w + / j 8 8 8 Z h c g d m a H o m d p 1 L N J D w K l 9 K w W 6 W T I r d p C d S O M S K T I j J w x X p g S B P S E 2 o a 5 E 2 M A C N E / b W U k B j y s / P p 9 / 8 5 p d s U 6 X R 9 9 / 9 K B E G q 7 1 H E A k 2 3 + + / + Z a m W P J 8 9 d U X V F F R I W S F 3 Q K 3 9 4 U L Z / l 1 K h M s I B J r 3 7 6 9 d P r 0 5 0 I M S E 5 8 P p L r Q E f z + t U b 9 d 1 8 B H 9 e U 6 U f d i i d B o 6 j g O S 7 N x W S 1 1 b H e + e 3 j 0 Q r C a 3 y Z a 3 b x Y 0 2 M E 8 y A c F b D c H v o w V M V 9 c C X D W A 4 C C U l d U a N P z l A O R z R E A o D Z g U i H G j 8 x f O S X D r 0 6 f P 5 6 l k k Q L 1 A 4 n x H R M T 0 Q x f 8 P e t Z 9 U S J A q F / P w 8 K i t b x 5 J q 6 6 w H E p 3 H m T O n J G T o m 2 + + E 7 I t B t x r f k F + 2 G e j 3 4 8 + a V e 5 i 6 Z c R u o a U + o U x / H s U d / H 6 / x U U p b Y q p / h x 5 + e x a Y V r h J p 2 Y X k o n J u t G t r N z n s U 3 S g b F w a F F S h k Z F R 0 e s t V o u E 8 F S w Y Y / x l u U A j f r d u w 9 0 + P D B Z U k 2 D b d v 3 a G C o g K q q a 6 O 2 B G C 6 A i 4 y e G S 3 r N n l 1 x 7 p L + N z z 5 + / J R O n D g 2 r / N A f U N i P n n y n I 4 d O x z W N s T n 8 b u Q f K G A 6 8 C T G 7 E b p e N 6 3 W e h w W n z A t U P x W C y U l P 3 I H U N K j O O E w 2 m v / i r v / 4 7 9 X V C w Z C + a U E k R L z J h N 9 t e P C v t H N L N W V l Z o m b u 6 a m W o J L 1 6 + v Y z K V R + y I 0 M P r 9 V F 3 N 8 J u 5 g Y + l 4 N S t q V w t 1 e u X G c 1 z S I S B g 6 A U A R B v Y y O j v G 5 V 2 n 3 7 p 3 i x l Z C f C I n M l R B E B f E g I T S g O + A e 7 + u r k Z c 8 C 2 t r V T E k j R 4 / A 2 f / + d / / p r c L j c 5 X S 6 W N l 4 5 R y O K A g O Z D A G Z 3 V y c 6 a f W E T O 1 j 1 m o J m 9 O E s v 5 u G x r D v U P J 2 Z k u u H H B 8 + j 3 x J X i c y S n f z w F F V P c 5 M D e l L p E Q s y A R 6 3 i 1 y O G T r 4 W Q a V B E 2 0 W w 3 g D r 9 6 9 T p 9 + e W F V Y 3 9 e D x e V r n G x U Z J 4 4 Z 9 4 M A + 9 Y h i J 8 H t P D Q 0 I i 7 4 M 2 c U + 2 e l w H O 4 e e M W 7 d 2 3 R 6 R b K M C e h I O j v n 6 T O D j 0 p G 1 v 7 x C n C j o T n A c p j w H t s b F x u a 6 N G 9 e T 3 V p J + W k B G Z M a n w n Q k + 5 U + Q 5 k V M J W I y B U 4 H s d a e Q Y f a F + e + K A J d T f J J S E M l l T y R M o k M a i S S Y g H G l i R S b A Z D K T l Q 3 z s m w f p V m j 9 z t e b p z v 1 U H P c N E U k c B k M o q 0 g d S A k 8 D l c r I 0 G q f 3 7 9 / T 8 + e v a I w l E y Y T 7 t y 5 U y T J a o C G D J L C x Y 7 f D A X c C y Q 4 n t u l S 1 e E Q L C 1 A J A A K j P i 9 + C U y c h I l / l Q m z Z t p M r K C p G y Q 5 3 v 6 d 2 r p / L 5 7 A w b 5 W V a W f U z U f + U i S p y 5 n d o N f k B 6 h h j L c I b u S 0 a D y R c 6 J E l c 5 P 0 Y i C K v g C x J E 8 4 Y C A X P W Y 0 g f u 0 2 V K k g U Y D a K R w Z 8 O j 1 t 7 W J k T 9 8 s v z k u W o s r J S G n A 0 g A F p E G M p Q O L 8 4 h d f i S S + e / e e O G + M R h N L 0 t C h T i A r 1 M I t W + p F a u O a 8 Z m W 1 / f I 0 H + L Z t w G m T 6 j b w + Q m O t L c h e 0 n 7 U u 3 F x C 7 V 6 b k p p T w R W p 2 C 5 6 6 R Q O 8 S A Y f s E X X T 5 J o z R w 4 / R F 6 Y s h G e B e h y c w i 9 U x 1 A s k g 1 7 l i g 4 M o q 5 F A v x 2 a W k p H T p 0 U L y S 3 / z h W 6 q s q o j o m S L 6 H P c D p 8 2 p Y / u 5 1 w / Q 7 R a l U 8 B x r X 2 U 5 f C 9 Z 2 z m v Q v b 0 l q V h H K b e y h f e m 2 N T F o B t K 2 G 4 P e x A t p 8 t N s l e m R 8 Z S A Q Z a Y y Y J O h 9 4 4 F I A n h 4 F g O Q P Z D h w 5 Q F q u l c O Z E Q v L g Z 3 u 0 R g l E 9 v r m 2 o J G K j m m t p 9 E K M t 3 M c U I G U V b u f d b 6 N E D 4 k W e U I B O L H p x l A G 1 C P c a b W A A O B b f C 8 D O 6 e j o V N 8 t D x h a W I 6 K q 3 / m S F 2 N 9 z e a 5 4 c m 4 T 7 R O W 0 t y 1 X P X H t w W 0 m M P 4 f T J D 2 r V l m A t g 1 G u P 2 x Q G 5 q 9 B s n e u l 0 N s p l h n E U A R W y t 7 c v 4 r G p 5 Q J 2 z s j w y I r q v 7 x 8 3 a o m V J 5 Q p 8 t c b 1 I G o b V 2 A l L l s + T U t 6 W 1 / E s I l S + t a D v 3 X v P V P B R A 2 2 o I f h 9 L 5 K b 6 q C 5 7 g s b H x 6 m / v 1 9 m 4 a L B r l a l Q q 9 a W l J C H e 0 d 6 p 7 o w O 1 2 s U o 2 G p H j Y C W A k y E 9 I y N i O 0 o P u N o 7 O 7 v V d 5 F B / 6 w h p T B O 5 e d d y G y r t R F N G h + p r w z Z t u J d E k L l Q z A 1 G i k q J 5 q E g a q W v g p 3 d 2 v T B 7 p z + 6 a E 6 c A W w M D u g 5 8 e 0 o 0 b N + c l X N E e r g a X y y 3 R E C D i + P i E h O c o r 8 d p l P e j 0 W N f Q U G B + o m V Q W t Q q D s U Z D K C Y y K c W 3 s 1 c D g c d O f u P T p y 9 J B I q u U C t l 1 v 7 + p y m t e X e O S e P d y f O X V p 2 6 L Z Z l Y L w + V H r 9 b 0 a t K K t s k g L n q 9 p V S + e F f c z s I R y s + Z H 1 W A 6 0 S 0 O E K R 4 J 7 G A C X y I m z f v p X v w y 7 v E Z 6 U m p Z K q W x z + A P c 4 L 3 q d H 0 u 8 H A o t x E Q I 1 0 f e R A K + B x U J f 2 9 4 z W c A 4 h c w G / a Z 2 b I y Q 0 e r 3 / 2 1 R e U u 8 w k l k s B v 4 c 8 G B g b x D V D w q 4 E b 9 + 8 o / U b 6 m b H p i K F v v 6 b + t z U O a 0 M L G P A V 7 s W X C P q 6 m F T n 7 x f K x g u P 1 5 b Q h k z t 3 G P P h c R g Y r R S j B C 7 Y s l g m f l a o D q 8 + 2 3 3 9 P J k 8 c l K U t x c R G 9 e P F K A k l L S p Q I A T S a p c i y G E A W S D p E O Y D E G A i d w d Q F r o P i k i L 5 L U g K j O 9 g g B c N C 2 W 5 j T U S Q J p e v n K N v v z i / I o H i H E / D o c y l 2 w l k h l 1 i v b R 3 d 1 N b 6 d q 5 N 6 P 1 r o p j Y U l j q F t 4 P i D p r V d 2 W N N C Z V R V M + q k 1 E a D C p D I x Q Q T J 5 4 k i k n 1 U / b S 9 2 S t D I c I D U e P n x E e b l 5 t H X b F r k + 2 C 6 r t V / w v Z g K 3 9 H R I V H e i D Z A I 0 Y D w t R 5 b F e 6 V t R K g G c D C b x p 0 4 a w w a 2 R 4 L e / / R 1 V V V V Q X V 0 d E y p f 3 R s 5 N N J g y v 7 m + s 1 0 s 0 U h N q Z 8 m M 0 m O Y Y A 3 p z c H B r y R b 9 T i R R r a k P B s 6 e X S o m C c Y d R Z u d q 0 M i u B 9 z e m F W b k Z k h U g E u 5 d W S C Y s H Y K 4 R 4 t o g / Z A N C N P T N Z s F 4 0 B 3 7 9 y X S Y H h A A L A f h s Y G K C e 7 h 4 J S Q J J g 6 8 / U j h Y h Y V t t t x c 6 H p A o k O K 7 t 2 7 Z 0 V k 0 g B S Y f a B C U 6 d T M U F / 6 j T R r d v 3 5 W o d 2 g E N r W u 1 g p r 5 j Y 3 m W z 8 8 B U x r R F K I 1 U w u d a C b B 0 D D s m H g B x 7 y K F 3 8 + Z t 8 f T B s a A B k s P l d q 0 6 h A j f C b v r H f e + G 5 h M I G h J S Q m l s R 2 m B 5 J H n j t / m v 7 w z X f z r k M P B J v e v X t f 0 n C h b r G 9 c e M 2 N T c 1 z w 6 a a + q 1 H q h j H I e a i a B a 7 Z 7 M J r P Y f r A N V w o M D y B / x W r i F r U 2 M K 0 6 g + C g A K Z c B k p J T Z W p I w g U L i 0 t o e L s d F 1 L i + + f 6 T / 8 9 X / 5 O 9 4 y / e N b z N l I o T w 3 E z e R g F T L q T R O U 6 O D 9 O r l a 7 K w 5 E G D H x q E v V Q 8 O + 8 H P e a H d x / 4 d g y U n Z O 9 I m M d 0 u P b b 3 + Q x g Z P G p K 0 L G a n w F s 2 w + e N s z T L S F e 8 e Z p k R F 2 2 t r b J 1 B I U u K q V K S d V 1 N 7 W L v n V 0 U E g a 2 x z c w t / l 1 m u G R 3 F 2 3 f v J e 0 X I s D f v W + Q P B l 5 e b l 0 5 8 4 9 b q T F 4 t 1 E R i d I S 9 z 3 c g B J i f u D 7 b T c z + q B z 2 L 6 h y b l M M U D + 3 J Y i p f l 2 + T Z A G 7 7 J E 1 w Z 6 1 v b / E q h i t P X q 9 N a 0 7 H a h k L J w 8 G k 2 s t y G Z y D 9 J 4 0 w 1 J v J j N a h b U C P T Q e H h o t G j A e I 1 r Q 0 9 + k y X A r 3 / z y 9 l r n Y B X j u 8 J D x r q y W J A A 2 / i h r z / w H 6 R S J G Q E t e C 9 M V o / C D 6 y Z M n e G + A V a s Z e v P 6 r Q T F I n G m H g g 2 h X M B h E T j x r X C U Q A S I V c E 4 u Y Q X a 8 5 O O A 5 7 G z v o J r a G l G l k F 4 Z q t W Z M 6 d l J u 9 y g G E C T D B E r r 7 V A i q t h + s c 0 f o 7 d u y g 2 + 2 Z r G Y Z 6 M w m 1 6 z 0 R X n e u T a p n J l Q b + L e Y t M K t 9 D U l O I q 1 x M K C C Z Q 8 P t 4 I N c 0 Q v m m Y d H L + 3 r 7 R Q W y p d i o I D + f e n p 6 q J B 7 f Y w v Y Q 1 c N M 6 M z H R x J 8 M o R u g P G j m u G 3 Y Q g j x D w c f 3 P M X E e / T o i U x f w D S G 5 f b e k G h I k A m J B S k J z x 8 m + y 3 H e a D V / 1 L 2 H + y 2 Z 0 9 f 8 H a Y O 4 9 f L c u b i E 4 D 9 Q F n y n L v M R j 4 / N e / + z 0 d O n y A V e Q P t G P X d n o 5 W k 6 n N 7 q 4 B h T X O c q d V h t l m O P v Q j f 9 J a t 8 u M d 4 F p + x i M m 0 c C A 3 E c g E D I 9 N U c B g p b z 8 A t q 4 o Y Y q 6 j b T p v W V M i i b m Z 0 l E d R I D o m 8 c z m 5 2 T Q 4 M C R q E x K Z w P a B M w F S B I 6 K N C Z Y K N t h l B s o s h k d O X J Q i L A c d R F S E e N Q k D g g + K G D + 4 X Q N 2 7 c 4 u 3 G s F P R Q w E N N J L f R j h T d k 6 W e C C r W P V D x x E p U A + 4 V k g / v F 4 t o N Z u 3 7 F d 1 F r U h c 8 x R k P u H C r K U M w H J J Z p G z F S q s W + o O 3 F u i x f 6 Y 8 C Y O / i x v U l k V B R W k B 2 c y l 1 z B R R V m Y G G b 2 T d O n S V f F W b W Q S o Q G i I a J A A i F 6 A G o X P H L w h m F h g M 2 b N 9 H d e / f J z m p V M E A 2 z L L F D F t 8 X i M c 6 k H L X R F c 4 K 3 r 6 e 0 V 6 d f C 9 s 9 j l m y Q 8 I c P H x K J h N 8 + f / 6 s R H D E o j 6 1 5 w S y L u Z l D A V M S o T 7 H w l m V g t c A 2 w x 2 L U A v K 0 5 N k U 6 a f e N o H S E K K 0 F m F B M q z i W 1 I I t s 5 J J q 4 B E w 5 h j T q I 0 9 D j o 4 t V 7 d O 7 c a T p + / J g 0 X D 1 A K h A i u J f H P U 5 N K B E O 2 n 3 C n d 3 X 1 y e 2 C + w d N D I 9 Y G d 8 8 8 2 3 9 P 1 3 F + n i j 1 f o 0 s W r Q m R 4 G N + 9 e 0 e / / 9 c / S I 6 8 G / z + 4 K H 9 4 r a H 0 0 F T 1 z K Z / C 1 N L f L b 0 c Z A / w D d Y h v q 8 1 M n R A 1 e L i C Z 0 C l A V V 4 O U H e d n Z 3 S m Q D o j P Q p r A G o k t 6 B J 7 P z 1 u 6 1 Q R 0 N 0 L g T 5 4 V u h 7 E q p r / 8 m 7 + N q 8 r n N R Y m t L q n R 2 m W j 9 o G v G Q r W E / 1 F W l M G r 6 B E M C 1 g l h 6 i B T j 8 2 H n I I Y N Y 0 w Y l G x s b K a u z i 4 J S Y I r W a 8 C o U 4 G 2 P g / c u Q Q 7 d 6 z S 6 Q c C l R L J J e E z Q W 3 O s a Y M E C K z + p / F 2 v 4 o s H p V 7 2 I B m B D I l L i / P k z o v o 9 f f J c F k a I N B 8 G 7 g v u f A C d C q J J I g X u D / X m Z 7 Z g A Q E 4 Y 7 B 1 + G z z F s t G R / f N n T b y W I p o y q U 8 k w C L q X Q b 2 5 d q 2 4 t H Y R v q b + O a U 8 J n K h S j M Z h Q i Y h p l 5 E s V h t l p d t o Y N o k B E O l 4 b r R c K F e N T Y 0 M g k G J C h V 3 4 g h N a D q t H d 0 C C F A R n i 5 N m y o E x s E L t 5 r 1 6 6 L a x r h S 2 h o y D X h 9 / o o M y t T V B l 8 n 1 b w f V A l k Q r s 0 O G D d O X y V a q u q Z p 1 D k C 6 w S m C + M L V h D y F A i S L i a 8 f i W A m J 7 E m b g a 1 t r X J P U d C K k j k 6 z d u S u e A Q G O 4 v e F + h 6 2 D e s S 0 k 8 W c I v g d z O L F O S A Y S J 1 q N Y h E 0 v o 4 t K f q 4 j R q H E l V 2 h U I x Z 2 W z e L j c 2 I z 4 T I U 4 q r y p R f V S y X q i Z T o p A K w h q 7 d b a R n 3 U r j h Q v 5 4 s X L 1 N 7 W I f p 8 B 2 + 1 R J B 6 I J i 0 I L 9 A x p W Q m R U x f x i c h b c Q 6 t 4 X X 5 y X / H y D L H F A u P 6 + f m p q b l Y / v R A g F n 7 b z C q m g V 9 r d Y c t B q F L i g s l m i K a Q E O d m r J T Z V U l 3 b / 3 E 7 / 3 U V 5 + n o x J w Y Z b C j j n C R P 9 I N u L s P W Q E / D h w 8 c i u Y d H h u n i p S s y c K 4 B v w f A 2 a D V K R Y x A J F g d 8 L 5 g y E A w K Q T w i C 2 w W S T Q W Q A / 6 N M z m B M L 3 R 7 j E W J q 4 T y s 3 T C Y G 6 w d A o m V S K S D J f k Q P u Z 6 a P 7 d 2 / T 2 X N n J G s P J A k m C / b 0 9 M 0 G x m r A f a A x V V Y j U c p 8 7 x b O w 7 5 S J h Y + B 4 m F H A z a f r 2 U c X m x c r r y f S A O 3 O w W s 0 n c 0 f j 8 y O i o N P b t 2 7 c v G H 9 a L e C A Q O T F p k 2 b J I / g T / c f 0 p a t 9 U K O 4 H v S A 0 R C 1 A W C W e H S 3 6 B O f 4 d k w n U j z w T m g 5 0 9 c 5 q w Q I K i E g b o 4 a M n I g E h s S G N c T / P n r 0 Q r y o + C x s U X l H Y r f q 6 B r 7 + 3 b 9 Q b m k t e Q M W U f e s J p 9 M m 0 + 3 z V / L K 5 a I 6 6 L V 6 N C 0 H g h I R O I s B o / b S U P j T p E s 2 a p K h o c K C Q T J A W 8 c 7 A 3 t v n C M 5 b H Y P u G Q x u q L P j I C X j T Y Q h o Q V 9 g 7 q T h J 8 N 1 I D Y b e G A O u X d 0 9 U p 8 T b O g f P X p k 2 Q O u S w G k w I R K L C Q A y Q d p f O r 0 S f r x x 8 v S 4 E M B 1 / P y x U s 5 5 / K V q 9 T U 1 E y b 6 + e v E Y X I e d h j y I y E u V u Q 1 s j E 2 9 b W T r 2 s E o I 4 Q 0 P D s g g D 6 l R z v G C L D g X H g 4 E 6 / 9 M / / W P a V w k V j + 3 f b B 8 d q H T z 9 c C + X d g W Y 1 W i Z 7 k u A b M t g 2 9 O u X G t f G y w 2 r j x F 9 S J V N I D 9 w L H A w Z Z v / / + R 2 k E A B q F 0 8 E 2 g q 4 T W Q o Y Q P a 4 l Y l 0 A C L f B 5 h Q d p e B n g 4 U i L S D v Q R 4 W a X E e Y q z R F n + J Z r A w D a 8 e 1 p I D 0 g B l f X s 2 V N 0 j y V i K J U P 1 4 P x O q R m P s 9 S H H n Q g 6 f k w 5 a 8 f / + B 1 J M W / r S O p f O u X T v p z / / 8 T 0 Q 6 7 9 6 9 S 7 Y Y 0 9 u + f Z v 6 S a K 9 e 3 e r r 0 I D Y V U n 6 p y 0 q V C 5 N q v J T 9 P O 2 K Q E C I W 4 2 V C W z I p 5 0 i k c E p 1 o Y y w x M G N U D 1 w z p o Y j 9 3 d B Y Y H c J 8 J t Q K g z 3 P g i j V y A w X / r x m 3 p i b U e H b V R W + h l N Y b f G y 1 U z N + F v I V y X D m F X y u h R N E E v m + c 1 b B t 3 J i D Y w s x 1 g a v G s b l c M 2 w h z A M g H t + + e o 1 3 / e I q I M g U i i n B b x 0 C H V C l E i w 7 a m X Z B q 0 j g J 2 V U Z G p m y B 4 H v G + z 1 7 d o u j Q 9 1 D 2 S k B m n F C w u N 7 Y 1 / i l l O C t R W 5 Y a 1 o C K 6 U R I f b Z 6 D H n T b y + p V Y P q g + V 6 9 c p z O n P 5 f e G 4 s H v G L j G e N H s D + s N p u o d Z H A 6 / X Q O r Y P 4 N X S g O r L T f F R h j V E Z 6 T W p c m E s 6 I L q J c f G p t C R k S g 0 S N K 4 c 2 b d 3 T x x 0 v 0 H U t l O G n e v 2 + g U r Y H k W Q z W C r p g c 8 j c B f D A 1 A N I 1 0 5 E Q T + 8 Y d L S 3 b M i K T A N A + g O t 8 j 3 t P g 9 h i r I s p C P A r u K Z h M H y t m P A Z 6 1 G G l 3 u E Z b l C X R Q q B T E A B k w H J 8 J F L H A Z q R l D v H g 7 o d d s 7 O i U S Q + 9 C R n W B x J p H C 7 2 1 1 q C 0 u k Q D X W 2 1 Q l I g w r y 7 p 0 c d e L Z T O Z M 7 V H 4 K N F D Y V h h Q P X / h L P 3 s y w s y 8 I 3 8 e 3 C s R B L 6 h G u G l L t w 4 Z w 4 L i J J + o k h g v K K s n k 2 l L 4 O N G D o 4 P X r 1 + I U M R v R 5 u b a Y a x L 3 F Q + j V A a P n Z i g V R P u y y 0 c f 9 X E j 6 k P d B M b k y I 9 U O j x 5 Q O T T 1 Z C m 6 2 R z A V B L F / e u B r 0 y w B e j e g q E 7 w e i E 3 H o x t o 8 k k P b H B Y J R G v t I a h S 0 D m w Z E A r E u X b 4 q N h K k U K g 4 x M m J C Z l R D N U U k k b L r 7 4 S G w 7 3 g 7 p 7 + v T Z k p I H a i R W E B k c m L / y R q h 2 B R v s + f M X v I N U V / r 8 9 h i r E h e V D 2 M x u C f t Z s O R 6 W M j W V p G F o 3 5 8 + m n D i R g V H c y o O 7 Y + O H j Q d 6 6 d W e e 1 y 4 c I M 1 g h 4 W q A 5 C q v t h D O a k + 6 d U R Z N r Z P 0 k T g T y 6 2 2 a l F 0 N 5 1 D y Z T y 9 6 L E L y F 9 0 W e t 5 t j Y h g m K h 4 + f I 1 m e I O A m 3 a u J F O n z p J B w / u l + s J B h w i d + / c k + O L q X X L A S L t k b c v n O d Q D 0 i / p 8 + e M / n n L + i t r z f t 5 f 7 9 W I 2 E 3 / C O o T E k n + C 3 M S 5 x U f k m n O Y F a s q n B C S z v 9 6 c Q l O 8 1 Z D D P f c e 7 i X h o b r K D V b z z I U D 1 B h M v c A M W y Q z C Q W 3 z 0 i 9 9 j R y Z u + i l u l 8 q t 5 5 l q y p 2 Z S a k U e G l A I a s Z s k D n F 4 x k Q j M 0 Z 6 2 7 9 4 F A O e C c a D E P E O z x u u A V I G T g c 4 U r A 6 Y z A Q 5 Q K b Z z V T 4 o O h q H 9 5 0 v n M O R T C A 0 H A j x 4 + V t / N h 9 K 8 N F s d 4 5 3 K P j c c O X w k 1 i U u K l 9 q q j L Y G E y m T 4 l c u J W H 7 T Z q G p q z f 6 C i Q K U x s U 2 k j e 4 H A z W A z y L y A Q O W 7 9 6 + 5 9 5 3 v u e L t T t q H W b 1 j r X H r j E z e U 1 Z l J m V x z b F 4 g u n 9 U + a a G B 6 c T U M r m / Y J o u F / s w H Z i f n h F Q F g x H p 8 w W x E a a F N X y / / / 6 i k H Y x g P T r N 4 R b 8 H v u N 9 s k k S g T i / 9 8 k h d 9 Y d u M d l m + 0 r s C u F U P 3 7 8 F d H C D R w 5 u R D c A s E k Q 2 a C N X c H B 0 D p q k Z T C s 4 X P x / Z J q 5 M M a U X k N S q O D C R z f N B h o x t 8 D J + B Z x G f X w 4 + s O 0 V r u Y x R 0 n J N L t 0 P J 4 G q J v w R i 5 l 7 y B E 6 O G D R + L o g M d Q D 9 h q I D L U T T g k X r x 8 R T / 8 c I m u X b 0 h 8 8 R w f C n A E / r k y V P 1 3 X w o 0 k m x Z 5 U d I G 1 8 2 p / h 5 q u G m P / S t n U 5 9 K A n T 3 o e P A j l h p W i x 6 d G u q J M H z m H W 2 S d 3 u K a 7 T Q w Z S Y P k y I c s G I i J I 7 Z E t 3 M P c V 8 H f l p C g F A S K y 1 5 O X t 6 O g g j U 8 5 6 G f 7 S y J 2 K O D 5 I c 9 E U X E R 2 1 u h k 1 6 C E M i T A U 8 n k o J i q d D 9 + / Z K p 4 J x K c T y w V 6 C V N y y Z Q u r m h Y J N 8 L z R x u 5 c f 0 W n f z 8 u N S F 0 + m S x C v B Q I j S c 1 Z X / 9 N f / c f Z s S 5 c G z 6 P g i n 8 S E M A h 8 2 t Z p a m f h / V V i y v M 1 o J D L d e N c a 8 F d c X p 9 O D X m X A U + v Z / i 0 Q C r B P j d P M 1 C i V l l W R N 7 C 0 m h R t Q C M M V 6 1 w 7 5 v Z i j 5 S 6 6 G U y I W U 2 I O Y z n H 2 z K k F g 7 7 A 8 x c v q Y Q J B x c 6 n i m 8 i D 2 9 f Z L V C R 5 B k O Q 0 k w 2 Z d U O F E e H 7 M e 9 r b G y U z 0 + X E C R N J Q V Z I F k / f G i i v P w c G f P 7 2 Z d f y H g Z 2 h a + G / e M i Z h I 8 Q Y v 6 + 0 m M 5 P L S + s r Y 1 / / c S H U t n X Z d K 8 z W 7 x e u G m N O P 8 W C P W x Y G O R h y q D l t 0 M B z w n x O g h b A j O D K h v K H i 2 i J h 4 / e o 1 H T 1 2 R F z p G v A Z 2 J F Q / 0 C K 4 I m a 4 Q B p B 7 U x P y 9 P b C E Q C L O g D x 4 6 K J K r b 9 x H L x 9 c k 0 F i f O / l y 1 f Z v t p A G z c o 0 + N R b j U z o b j z 2 F A V q Z 2 4 c s T F b W 7 m i o f R v R i S Z I o / M O i p + T S a h y z k V O 2 + p Q B V D J M j E W L 0 5 u 1 b m e O E j E g Y m A Z h k L 0 1 O M 4 P n 4 H z A 2 p f p G Q C 4 C Z H N P q 7 9 x 8 k l A u x f C d O H p / 1 8 t l Y X Y Q z A 6 m w b 9 6 6 I w P F K T a r t C c 0 K b k n e R 0 g p 5 t 3 q G 0 y V i X m T o l U v m E E i C Y J k 3 h Q w q e U 1 7 D Z 4 f 6 P F F D d d u 7 c L o k w M c 0 C c Y w 7 t m + T e V L w q G m q f T S A 4 F x 4 Q J G a G h E p K D t 3 7 Z D f G J g y i Q 2 F 2 M A T x 4 9 y 5 2 2 R R D n K b Q W o e w z z x u R N X M A a d G z / a o r z R e c F k q R K X E x N j t L I 8 L D Y H i h K C r U + m X + E q S l 4 r x 1 D g S S C / Y O G 7 n A 6 y K K O Y c F z Z 7 d H d 5 w K 3 4 v J l / r m g y B k 2 F q f F c 9 F 5 k O a I c s t n B w 4 G b u V q S + K h O r t 9 + h a Z o z + b r 9 p i m k r r y / J I g d X 8 M u x c t Z n w y 9 X o 3 + d R P w x z Y Q y 9 d 2 U 1 0 7 H D I 2 N T d C Z c 6 f I M e M Q p 0 J r S 5 s 4 I M S J o A o y k A n T 8 q G K I c o b a t 1 7 V s 0 w x V 0 f 4 L t a o G 1 c v H q H z p 8 + O s + r i N 9 C 3 B 4 k l V a Q B B O k w m u 0 t 5 t N J n 6 P f X D A B G h D b W y n c s R c 5 b P z A 4 E I r s i O L K Y t i d j D a l r Y e W V n 5 9 I X X 5 y T 8 v N f f C V e s y I m B R r s r l 2 7 u C G b 6 P i J o 5 J g E n O c k I M Q q h d i C e v W 1 w m Z A D T + S A Z 9 l w N E Z v R M I U m O k e 6 3 2 + h Z t 1 V s N L 2 H E L + L P h l S A m T C 6 z d 9 5 t n 9 f I a 8 j j V i r v K l Z e f z z b v Z I I w e o S R e K o k V I 9 U y v 2 G h o R W a h 0 Q 1 R 5 o v e N b Q e L E f W 0 Q x H D y 4 j y 5 f u i r T L a A C Y n Y w o s 2 R g E Z b 4 A 0 N G b N u l 5 N V d i n g G m 7 f u k N / d E a Z Z H i 4 2 k V l 3 D k j + x E c I w p h N L L w l v 8 Q u Y 7 3 I 3 Z u K N p + 9 R x 9 2 4 z F X 8 w l V G Z q C u 6 H 8 j P m / 5 R S A S t D n A a 9 P 1 k g 4 Y w e P p + H G p p a 6 M F P j 2 T Q F R P / i n X 5 M b A t K y + n X / 3 6 F 3 T h w l m 6 c + e + T I 0 I h n L + w p R q q w F i + 7 D q Y W 7 W H E k L M / 0 y T m W 1 K m v t a p D X X G D f e a W R z B E J B Y S P N W L v N m d A B c j P S L I g E Q D p 7 g 1 q V w i C / f z w D p n b h F w P 5 8 6 d o e P H j 8 6 b 1 w R D H 0 S 5 d v 0 m H T t 2 h J D W K x S K i o p l B m + 0 g H E k f W J L e P W e d l n J 7 o R b X m l T e t K g o L 3 1 T m A W s 1 B q d r 8 g u H 1 G u X B X F W J v V I u f X G 4 n p Z g D l B K k a i S R G P A H D K x J m C Q a Q V 9 C w e f x h U 0 G A + c F s r y G i p 5 Y K d 5 1 + 8 h o U q 4 F r e d 1 n 4 U m H E Y a N V V L s P A c k f S v / R J M L C S a L d o 3 h G q j 0 S t i j s S y g F C p q U o F H 6 1 x U Y p R U R W i q R Y k E T l C q c v w f h m 5 L A l + Z i W l R T L 1 H S E + w U C k Q l 1 t 7 a L p x Z Y L h 8 s p K d P g I n / R O k P T k 2 M 0 O t B J J e l O M h n m v M b 6 M j k 5 z V t d z K j 8 K e + D 2 2 e 0 S 8 x V v k B Q / N q e s s X n B S U R f 2 w q 8 n D j V N 8 s A q y T h U l 7 z c 1 Y D X F + J A T y 6 t 2 + d V f y B E Y T K c 4 O y R E B Z 0 h f 0 0 O a G G y n g N 9 H x Z k B W X l E 8 e i p x F H L 7 V c Y s 4 J U m n + M / w v Z R q N Z Y q 7 y B U s i e I y S S C x k 2 i K Q T i r E V R 1 0 O m y m W 7 d u S 7 Q C M h p 5 f I a o O I 7 w v R M T S u r n M i Z q / d 7 T V L Z + F 5 V X V t G W + s 9 o Z B R r C Q 8 K T 5 g y y p b / S y v Y w J / G H u W 9 e k D d s 7 C N R r P E 3 M s 3 5 V C m J G g Q N y z b U / l p P u k V g 1 2 4 S U Q X B e l + k U C L 4 b 2 a r y I U 4 M 3 D n C 5 t J i 2 S t w R P S M Q s Y 4 x X Y U o H n u + j T q s 0 r 9 W i e 2 i G 6 r Y d k D A n S K J B u / K b D j c 3 X P 6 d r V v q J V k M s k t p U g g p 3 m w p S n 5 z q H 1 C J L W k p c Q + 2 j z m m W M H x + e y p m r E O l b r o l 3 l H v o s u 4 / q 8 r 2 8 P 0 m q W G H Y b q S G w c X n Z k w 4 j Q v i + D A N H 3 O W E H L 0 T / / r / 8 q S O k j m C d U O w a 9 o 0 A A I 9 v j x E x k T 0 m A x c c N e Z N 5 X p L C P 9 5 P B O U S v X 7 2 l z f W b x b F 1 o M p F p z c i N p T b E 1 / D 9 u 1 b R Q V V 4 k X 9 d K 9 N C 4 z V F 0 X 1 S 2 V C B b f P a J f Y S y i n m 3 / I Q J O u + T + F p P O l R b l U k u W j f R V u h d l J r B k e d t p m 1 1 c C Z m b s 9 N v f / o 7 e v X 9 P v / 7 N L 6 i m p l o W T M N U C g S m a l E K c E R k Z y m Z j z Q U Z v h D R m M s F z V V 5 f B p s V 1 W I j G F W 0 o 8 Z D U q 5 I B K x y + k b e 3 c u U M k K P Z r i 1 H I O e p W K 9 n Z 0 X O W h E P M b S g U 3 H S m d X 4 F Y y a l h q y U g C z n m M T a A W R 6 x K T S g G e G / O 0 H 9 u + T a G 9 E R M B G w h h U n m 7 6 B R o q 1 D 9 N + w C q c 6 M T F Y P v x S R B 2 G W y E A O z C 9 I P v w k V U C M P f v v + f a w M A h I F O y l U A v I W 0 / f 1 7 T I W J e Z u c x m d 5 h u G h t D T 3 c l 7 8 B b T B n T d I W P b u v B 6 v q p d J B F j 2 F n t e 9 O v r N u E Z + R y Q 7 t Q K h 8 q H o q e O A A k l H 4 i I R B 0 y o q B t j M 1 4 6 I n T 5 7 N J h I N R R Z c 0 9 6 9 e + h d S 1 / Q M Y 1 c y t Z q Y Z W P v y O W J S 4 T D H H D K C b d A 9 E e l N M 5 N 6 q + M X t Y Y X g Q w M k k 4 g O 3 J 0 D X 3 3 v p 2 + 8 v U m l J C d d 9 e M 0 B C V 6 w b O m G j X X q n u j C b L H R 3 f u P R D J q m C P M / I L V Q T r t e f I a 0 o h f z D u O Y r Z w m 9 O 1 y 1 i U 2 P 8 C C p M H R M r N K + D 3 C u T G G f q M O 2 U F K V S e 7 W O 7 K s m g t c K o w 0 T G g J d K 6 8 9 K 3 g f Y R t p S P X h m c G X D W Y F A 2 s u X r t G F L 8 5 K 9 t h Y o H f U R X s P Y / 2 o 7 F l S A N r r 4 G J L T Z + / T 1 R C l k 7 o k U G y U G 0 z y i V O y h R + T N m I C s j Q v E T j Y / o V x Q 2 S 2 2 B r S e g c d k n E B 3 5 r L u U W l l L P u F E c E Y 8 f P 6 N b N + / Q 2 7 f v 6 Y c f L t K V K 9 f p + r W b d O b s 5 8 u a z r 5 c F G V Z q L G t T 3 0 3 B z 1 p o J 6 i I L R P 2 a e o e m h n m q r H / + F T y o d j j L g s u O Z l r Q E S S n o K F U 0 N b 2 V f f r 4 S + O h h f d 3 r m S N S c o r G 2 m K c J d X T V o d M x 8 A M 3 D 1 7 d 4 l n 7 9 S p k 7 R r 1 w 4 6 d h w L v O W r Z 8 c G K T Y T u X 1 K T N 4 c g R S S S M I f 2 a c R h 4 t 6 b K 7 M H U N 7 0 r f J W J W 4 q H w j k x P 8 Y 8 g 3 Z 5 G Z k 8 C G T V t k q y V v c b m c l J K a R l 2 d b f z a Q X n e B t m f x N o B A 6 Q l d b t k x X m s Q r 9 + f a 0 k W U H e C G w x T Q L j U F A H g 5 O y R A P I G Q j 1 f z 5 J 1 A J 1 T l Q 6 p V h U d 7 p C I E g l 9 b 1 6 j o 3 J G d w u Y 1 E M P z V 0 x E U W 7 q 8 t E t L g X i c n x i k 9 Q / E M 4 W Y H + n q o u F Q Z G J T K w J b L t c b Y j x s k E R 6 O m S m a 7 n x E x / d U k 9 P p J v u M n a Y m p 4 R A i K B w 8 v M 0 s n 2 M Z 3 b i x F G Z m R 0 t 4 D v h Q f z 7 f 7 x E / / k v z s k q 9 J B O W s E x Z T u X 3 B L p w m T 6 O 3 f a P j 9 W 1 P f w f i + T y k s H 9 1 W p b v P Y w v B T Y 3 w I t a 0 4 n S x W m 8 x v w a B h y m x 4 S E B m 9 A 4 N 9 E l v V 1 l d J 5 U w 1 N 9 L j Z 6 t 6 q e T W C s 4 x 7 t o e 4 l T O m A E x 1 o s V m m Y m H M E O x j b l y 9 f 0 8 a N 6 x c k Z s H z h O R C A 9 N m 9 U Y K r W 3 8 8 F M H b a 3 J o b L C D C E P J B C 2 8 D 5 q x J o j l K I B o f 0 o x J o j 1 N H D s f F E B s P w o L E z L o Q 6 s G E d T Y w q K / o 5 m F B W G 5 a A Y T K x 7 Q R V U E N n e y u t K 6 + U B 3 U 1 K a E S A t V 5 P l p f E F 6 l Q z w d v H 5 Y q V 0 b F k F j / 5 d / + V o G Z / E a 6 + d i / e A y V h 2 1 c x Y D 2 g a c D b 3 D U 9 T R P U x V V V U 0 Y i f a W O g W 8 u A 7 9 Y S a c g T o c a d R i D S P U I i K D / j o 2 B E E z M Y e c f L y A c b Z 9 Y a g m w O j I 0 M 0 w J J o Z H i A 3 G 6 X V E J l d a 2 Q K Y n E w d A S K 3 h k Z m X S 6 z d v R S J p g H s d Y 0 O n T 5 + i A w f 2 y x w p J K e E h h I J h C R T b J v Z R + l V Y y / l 2 B w 0 x Y I S J N L I p p B K e T 3 h Y N 6 I v c T H 5 R y F c N g i w i J e i M v A L k p j 3 4 j 0 T P r e K S s r h + w p 6 8 l j L Z X 8 A H y Q p r k S W 5 s + M M n m r 1 K X x N o h P d T 6 v j p g 2 V M s B t D V 1 S N 5 + Q Y G B q i t r U 0 W c E P W V y R z g X s d E R X h Z g I H 4 8 X b F l m V A 4 0 n 1 e S i 5 8 9 f 0 s a c U U k N B g I J Y U A s 2 f p p l L m s J 9 P s l k t R Y f a 8 t h j L E v P Q I 6 2 M 2 x 2 z o S s o Y 6 z + z d i n a Z 1 u I B f H Y U v V b v i M T O n R M 3 C T W B 0 w 5 d y x i B M P z x P x d u / f v a e H D 5 9 Q X 9 + A E A i L B W g w m 0 3 c W U 7 P 6 1 D 1 0 G w m l B m W b h 8 a 2 + n I 4 U O S + + + P v z w o s X x X r 1 6 j u 3 f v i T N E S K U r H n W J n b n v U c j E / 9 G G D Y g D X N g m Y 1 I e N n X F x Y Y C 9 t c V k 8 u J y t D E s X b z c 5 c A C T U + N k r N 7 k 0 y t y W J x E B m i p 8 O V C 4 + 4 A 4 H h M l k 5 o 4 R T W s + s F D A n d t 3 6 f S Z U + q e O Q S 3 A a R 2 r q w s l 9 w U c 2 q d T y Y T u n x G c g V s V J 6 n 2 G Z Y W x j q I T I x + Y u O q P a T 5 p j w M N m 8 9 P m J e v W b Y 4 8 4 2 l A M g 1 F s J f R S w 4 P 9 6 k 7 e r e u 1 p q Y m q L y y O k m m B E N t B B H k y D E e i k w A x q w M q u s 7 H D R i F R T k k W 9 e h 6 u 8 h s o Y 8 D r J 5 L O r J A u Q j 2 0 y L O x W W 7 9 f V D + c C / J J E A G / N s Q p Q k J D 3 G w o l E c t f b L e z w w b r 4 X F i j o Q r A I U F a + j V 7 2 R 6 d l J x A d m 7 n a R C 2 8 1 w A L X M z P O 2 Z m / 4 Q D i I I l l i s 0 2 S x r s g 7 2 E 1 d + z c n I p J z O F s G w q b D V M f M R 8 q M 5 x r A H F h J o l o q I F 1 d Y U L W i H s S z c Z 8 T 5 j w m U w T 1 N d 0 f b A j I B 8 P B N u Z J e v k Q C J g s i f G w 1 g D M i N 1 c J c g V C R V Y o R A h I 9 l r Y 0 5 o d J O Y B l + a W F u o b 9 d A f v v l W Y g x x 7 v E T x + R c p 1 t / L t I r I C O S n 1 X H Q n 3 r i / l f f F U + g T I X q q K 6 V m 5 e g 0 Y u 7 M K a P q H I l s T a Y M Z j o L c D q 0 + u 4 2 D p B F v q 7 d t 3 9 P X v f i + 5 K j A F B D Y Q y A G 3 O y S Y k t g S 6 q E i o Z S F + q A K 5 t P d x 2 / o N 7 / 5 l e S w Q H 5 A t C E h k U Y m d b u 1 m C U h v 4 5 3 O 4 q r y o c y Z n e S S 5 Z t N N C U G u O n R 9 c E E r y r b 5 J I G A x P G + d N k V 8 u M P 4 0 w q r c q 1 e v Z W U O N H o s 0 v b 7 f / 1 W n A 1 Y E R E e Q u R V H x 0 d k 8 W s x R Z i U k A 6 O R w z k v 0 o K 0 N Z i 1 f c 5 V A H + d g s q W S L z / j I 7 g p Q R j q G Y v j H 4 1 h Y Q o X Y G 8 P S O o I o C a W 3 y 8 r O o b G R 4 X m k y t S N e S S l V O K A t a p V z Q C A W v b L X / 6 c j h 4 9 I l m T t u / Y T u f P n 6 V f / f r n L J m w n h T m V A U k N R h W / n j 2 7 L m 4 E z Q J d e P 6 T Z Z c R Z S f g z l P I M 8 c q W R R N R B K J d + m Q j e 1 D h v p 4 K H N / A 1 z b S 8 e R e o o 3 s V o V H I Q Y B w q J z e P J s f H e C 8 f 4 3 1 5 6 a s z f p O I D S C d V t O / g V C I l s A W B C o u Z t u G v 1 C J X q + R c S s s 9 4 l s S x j T A u k 0 k j g d D t q 7 b 4 8 Q b L L / g 0 I y S C O J 6 f N T 7 6 Q S Q Q H p Z D b 6 y G r 0 k s s b + y y x o U r c V T 6 U t m E l t Z i s e m c y U T a T C p W h A a c l k V j I s K 2 u o 4 O a B v s I D g c s i 4 O Z w N i n F B A n I I Q r Y j L d u H G b d u / e x W 1 C I Q 5 i B V + 9 e k u j Y x N k T c s V 9 V E h k F / c 6 y 4 P J J P i K t 9 S 5 K T e C Q N V V R Y s a H f x K I b H r b 1 r Y r F s y r U I o U Q f 5 o r A 1 o 0 8 1 l Y b / d R u p W k X r l A B j i W x N o B U Q v V j X a a 0 o M x V k Q L P D 6 u z w 7 O 3 b l 2 p R F D A w Q C I H a S q b t h 6 P F 4 5 D 5 E V c F a 0 t L b R 9 N Q U t b a 1 S z Q 7 w p i w E B y O Y Y r G 4 G S A G v o R + + e l b c U O / k I P P e s y 0 I U L + + T 7 4 4 0 1 U f l Q N D K N j Q 7 z O w U g E w Y A D 1 Y t T E S f x N o g 1 R y Q x K Q r J R O A Z 4 q Y v i + + v C B j R l D p A D x / h U y K a o c t C C x h S t P T d O n S F S p k 4 t X X b 6 a T J 4 4 L G f v 7 + + U 8 K a z y N Q 4 Y 5 b W R f N y u l K i J 4 L Y W z 7 I G b n M F 7 w a V u T I 5 u U p P B X 0 a J d T q d 9 i f R P y R y W r e 7 n K 3 p M 5 e C R T C B G T l D I n r 4 6 9 R y K P a Q L N l / n u 4 z x s a m y R S 3 W J L I y 8 T B + 5 1 O C 6 q q 6 p m z / s g Z I K q 5 6 N t J U 4 h 0 8 s e E x 0 / p q x 2 u B Z Y E x s K B Y 8 I 9 p N W 6 X p A f C e x 9 s C 6 U S t d 0 0 t 7 r i h Y I z c t D R N K N T L N H V O K s h 9 l k t W 7 h o Y m s q Q X 0 5 s u t 9 h F f E D i + 2 T h 7 A w l v q 9 5 y C j z o z T J p h V 8 R 1 p G S s g 2 F 4 8 S d 7 e 5 v j S M u G h 4 a G 6 a h i a l M E W + K C j U J S m l 4 o 8 N i 0 w q X A x z R F E K Q o Q 0 J 4 T e Z p o j g v I a U m h 4 a F j s J L N v k p q e / C j T e H C s r q 5 G c l l A z X v Z b a K B S f 4 d 9 f P p F s z M 9 b H 6 Z 6 B D h 5 G r Z G F b i 1 d Z M x t K K 5 m Z 2 e R m H R u V r S E l N Z 3 S j E k 7 a i 2 R Y f V T Q c b y P X v 6 5 w i g w T c 3 t 0 r g L F 5 r E m W W V E I 6 v 0 R Q 3 L 7 7 k M l U Q V l Z m Z J L / c z Z U z I Q j P M L C g o k 6 x L U v C k X C I g Z u U q p z l F m 8 W I w N y 8 3 M 2 Q 7 i 1 d Z M 5 V P K 6 N u I p P Z L B W i P Q z 0 Z u u L + d K C p F J S S s U T y 6 9 r 7 f l h q x X Y y V m Z S n Q D i k I g E E I h E q T M x J S d / s 9 3 D + n s m R O z g 7 X Y 2 q w 2 W c A N h I J t j e 3 w 9 J x k k u h y J h Y b C d Q x Y q T i o v h N J A x X 1 l T l Q 5 n 0 G r h C H W o l K z o w i O P 3 J + 2 o t U J h u p / q S 5 a n 7 u G 5 6 b c A X i K h y r T d T h M T k 8 r z 1 Z E B W 7 j J r 9 6 4 T / / u 5 w f J z D a 1 H E N R H R E 1 1 d W z + + 6 3 K X O g N E d E g D v h C l U 6 j c 0 E a P 9 B J P U J 3 c 7 i V d b M y 6 f H F C k V h Y m F W u X N T H N X x A g W S k k p F X t M O A 2 U l R K 5 u q c n k 1 b w D C G B L B a z r N h x 5 e p 1 G h w a o q 6 u L n r 4 6 D F N j E + Q 3 T 7 D + 2 / T V + d Z M v H 5 G K T V n j / K m 7 f v 5 H s x 3 g Q y g Y w g k q h 7 U r y U b X W z d D J Q d V W x n L v W M D z r 6 J / r U t Y Q 5 T Y v G Y 1 I T Q X H h J E c 9 m l 6 O V o o q 9 X p e z 0 N o f Y l E R 3 k p P p p T 7 l L G j V 6 f 0 y 9 Q M i Q B o 0 w O I Y x J p k 8 y B 0 d V H W c h 4 L j y N 2 H b E j N z S 1 i I 2 F R N r z u 6 u q W S P H i 4 h K q r 9 8 k v S b I I o R i y Y T P u j 1 u S f Q C V e 8 n J h N + S 7 O Z t F m 5 W 0 s c k t X o V Y + R f v X r 4 + r V r S 2 Y U A M J 0 z L L b R 6 Z 0 W s 2 m c n l d N C 7 4 Q x y G H K S h I o j E K 2 S 6 e s i o 7 2 L h o a G u X E H Z D p 6 a m o a Y a H q 4 a E R G h l V 8 t H D x s E y o M V c W p g o I y O j k i o M w c 9 Y Q 2 p g c I j t p 0 w a G x 2 T q R o V l R W 0 d W s 9 N b e 0 U k l x s T g f Q B 6 l K C S F 5 I G a O M T S D J M S e 6 Z S q H d c k V J C K G y R O c n v o f p i B 7 U M B m j b 3 h 1 U V B S 7 H O v L Q U I R q o w J B Y U O P R y k l C 9 g o r v t K c w e + b c A S V J F H 9 A M j l R N i m R A g d S w s / q N u o a X D d 4 6 F A 3 Y j w I y A I j X g z R B q B G C X T M y M i m F S Q Z p h c 9 D D R w b H x e S l Z U h W 7 B G p D k J B W m G p U i R O / 1 N r 4 H G Z 5 g / L J F m S e X z 0 J a i G X n 9 q s d A v / 6 j z + W 3 E w F r 7 j b X l 1 6 X R Z K 4 9 E 4 Q X W + y U N e Y 4 n Y F Q p l O S X s q + q g q S S V z W r 4 k S I G q h 2 y x W O w M j R s 5 H U A y r d 4 1 M q F o 7 0 E a P M 3 q 6 m p R 6 T C g i 4 d n t S p u c x R I t v b 2 D l n m E 2 n B Q C S 9 u v f 8 + Q v 5 P R A T + f Z m b S a R U G o S S 3 7 / r t 9 A v / z V i Q X t a C 0 L R A G / S p x i 9 / i p Z 0 z p t V q G l H k u 4 h 5 N C q O 4 Y H D K R C 9 6 Q s / O 1 R N I K a H 2 B c R u Q t o v b a x J 8 e z h m L I F U f e w 9 M L M X d 4 r z 1 p 7 z o j h Q + y e R j 6 x n d T X C q n 8 V J H j o r H p A K W w S m g y m 0 K 2 o 7 U q 8 7 x 8 G b J C A U l i 9 r W C w 5 Z D d V m j Q d 4 c p e g f G v 8 n 5 y e l V P T h 9 h l Y S 5 i f 1 0 N f 9 3 M F H R 0 T Q i t q w 2 9 t b Z W 1 c e e I o B S R Q m q x m C G x A j Q 5 M U k e t 0 e O Y Q t C y b g k P 2 + 4 w h U S Y b o G t m g H X k o z e 6 i T t Z d z F w 6 p V 5 c 4 M G 2 o L P u 7 3 / 3 j P 9 D R s x f o H / / 7 f 6 W J o V 7 a u r m e b l / 8 j l L M B r r 0 9 W 9 p 8 6 7 4 h s J 7 L B n k n v G Q i 2 1 P 0 M Y Q A G l U A o l g l R f S K c i e J K m i j h G 7 k a r z l L H A h U Q K X T Q p 9 O b N W 1 p f V y e v 9 Z J J G Y i d I 1 5 O b g 4 1 N D T I G l Q t L a 3 U 0 9 N D d e v X C 3 F A q B d d p l n 1 T i G V 4 t 0 b n A j Q i Z O 7 W S 1 V U n o n E o z 3 7 9 y W q R R A R k Y 6 t T Y 1 o w X T 5 1 / 9 k h 7 d v 0 v Z f N O q N I t r q S 9 F k k J N F U C l Y o s e k Q v + Z o V U U l K t D A o J w h U f V 2 s X p p a H O K Y v Q h S V I H g 2 k D C 1 t b X y e i G Z l P O 0 0 t 3 V T X V 1 t b R v / 1 4 6 e O g A 1 W + p 5 / 2 K T T V u x / e q Z N I K k w v f Y T D 4 q a g 4 b 1 5 7 S Z j S N D A a s L t D 5 4 j q b 3 p D I 0 N D t O X w 2 n h R z F N j 9 L I / j S + U N V O M b / A W C 7 T h v V L U u 2 D o D e U k I g A I o b y Q / 4 O B a l y X 5 a X P i t x S p + G K h B I J c Q L i V k f C l d T U F H F g L J B K u t d P H j + h 7 T u 3 K 9 / B d t H g 4 J A k Y Y G H F 9 l g H 7 U r E w z n 1 D 1 I J 3 S y P v q T P z u n X m X i w f C i a y h h W y C y f r 5 p d P L / y m D v L J m C t 0 l S L R 8 g g n 6 r h + x T S H K y 1 s H 1 q r w O V 0 A c j B s h c 1 F l Z Y U k U + E v U U g k Z F O 2 G q k e P X w i y 4 r y E S E T J F J 7 e 7 u 4 0 R 0 u P z 3 v h j N K G 8 D V y A R i e e g 8 2 0 0 5 O V n K d c Y J N 6 9 c p M 1 b t 1 N H a w t l 5 + T S x P i Y 3 H d x 6 T o a 7 O + j / U e O y X m v n j 5 O j N C j c A C R 9 l d i 1 U M 8 C I h 9 5 Y E o D 0 p R I S S m C 1 v 1 4 c q n V G I l E R 7 z S a T U G w r q W o o Q I U A f B p H W T X m t L w p B F J L g / N b W N t q 3 b 4 8 M 8 v I Z 6 j P i r T w v 7 b 2 f X j x / o Z B J v k N 7 l p h l a 6 C 3 v Q Z 6 w W R S S K Q V V U J x s V l M c S c T r q / 5 w w d q b 2 m m 4 c E B e v X s C b U 1 N 8 p i F 3 C e N D d 8 o H / + n / + D / u H v / x v f E 3 f q L 7 u H 5 9 d t A q K h a U p N f s n 8 F 4 m k h L c o E k q V X i C R v F Y K 5 F s S 4 Y E G r R B I 3 g g J Z C u v 1 X 1 c T G y v H K t F p 6 Y e U w t I o r z 2 S 9 K U x 6 z C 7 d u 3 l w n E + + S Y R h b t d U C 8 f 1 i r F 8 9 O B m l x n C U U w p E m r H U i n R Q 3 u Y 5 M r O b h P f m 9 9 G f / / k t c W Q K D 6 P 8 D W c F Q y J O F W 8 A A A A A A S U V O R K 5 C Y I I = < / I m a g e > < / T o u r > < / T o u r s > < / V i s u a l i z a t i o n > 
</file>

<file path=customXml/itemProps1.xml><?xml version="1.0" encoding="utf-8"?>
<ds:datastoreItem xmlns:ds="http://schemas.openxmlformats.org/officeDocument/2006/customXml" ds:itemID="{9C0BE00A-6CC0-42AE-9001-85D9D7413D7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49D4908-0309-4066-BD69-76D6CAD863F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Sheet1</vt:lpstr>
      <vt:lpstr>Pivot Table</vt:lpstr>
      <vt:lpstr>DashBoard</vt:lpstr>
      <vt:lpstr>Sheet2</vt:lpstr>
      <vt:lpstr>Sheet3</vt:lpstr>
      <vt:lpstr>City</vt:lpstr>
      <vt:lpstr>fdfd</vt:lpstr>
      <vt:lpstr>Ma.Sp</vt:lpstr>
      <vt:lpstr>Ne.Ex</vt:lpstr>
      <vt:lpstr>Rev</vt:lpstr>
      <vt:lpstr>Sa.Re</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dc:creator>
  <cp:lastModifiedBy>hp</cp:lastModifiedBy>
  <dcterms:created xsi:type="dcterms:W3CDTF">2016-08-25T03:25:34Z</dcterms:created>
  <dcterms:modified xsi:type="dcterms:W3CDTF">2023-07-06T08:35:15Z</dcterms:modified>
</cp:coreProperties>
</file>