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801A3DAD-0E1F-4C50-AD35-1A962725E203}" xr6:coauthVersionLast="47" xr6:coauthVersionMax="47" xr10:uidLastSave="{00000000-0000-0000-0000-000000000000}"/>
  <bookViews>
    <workbookView xWindow="-28920" yWindow="-120" windowWidth="29040" windowHeight="15720" activeTab="1" xr2:uid="{1D4F1EAD-D63C-4463-81B7-10D96C3C5F00}"/>
  </bookViews>
  <sheets>
    <sheet name="Intro" sheetId="1" r:id="rId1"/>
    <sheet name="Inputs" sheetId="2" r:id="rId2"/>
    <sheet name="Correla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A3" i="3"/>
  <c r="A4" i="3"/>
  <c r="A5" i="3"/>
  <c r="A6" i="3"/>
  <c r="A7" i="3"/>
  <c r="A8" i="3"/>
  <c r="A9" i="3"/>
  <c r="A10" i="3"/>
  <c r="A11" i="3"/>
  <c r="A12" i="3"/>
  <c r="A13" i="3"/>
  <c r="A14" i="3"/>
  <c r="A15" i="3"/>
  <c r="A16" i="3"/>
  <c r="A17" i="3"/>
  <c r="A18" i="3"/>
  <c r="A19" i="3"/>
  <c r="A20" i="3"/>
  <c r="A21" i="3"/>
  <c r="A22" i="3"/>
  <c r="A23" i="3"/>
  <c r="A24" i="3"/>
  <c r="A25" i="3"/>
  <c r="A26" i="3"/>
  <c r="A27" i="3"/>
  <c r="A2" i="3"/>
  <c r="B30" i="2"/>
  <c r="B29" i="2"/>
</calcChain>
</file>

<file path=xl/sharedStrings.xml><?xml version="1.0" encoding="utf-8"?>
<sst xmlns="http://schemas.openxmlformats.org/spreadsheetml/2006/main" count="155" uniqueCount="112">
  <si>
    <t>Input File for Pipe-Soil Interaction Analysis</t>
  </si>
  <si>
    <t>Instructions</t>
  </si>
  <si>
    <t>3. Populate 'Input' tab of this file</t>
  </si>
  <si>
    <t>2. Save this file and code in the same location on your computer named PSI_Inputs</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</si>
  <si>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</si>
  <si>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</si>
  <si>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</si>
  <si>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</si>
  <si>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</si>
  <si>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</si>
  <si>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</si>
  <si>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</si>
  <si>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</si>
  <si>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</si>
  <si>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</si>
  <si>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</si>
  <si>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</si>
  <si>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</si>
  <si>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</si>
  <si>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</si>
  <si>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</si>
  <si>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</si>
  <si>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</si>
  <si>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</si>
  <si>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</si>
  <si>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</si>
  <si>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</si>
  <si>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</si>
  <si>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</si>
  <si>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</si>
  <si>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</si>
  <si>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</si>
  <si>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</si>
  <si>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</si>
  <si>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</si>
  <si>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</si>
  <si>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</si>
  <si>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</si>
  <si>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</si>
  <si>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</si>
  <si>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</si>
  <si>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</si>
  <si>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</si>
  <si>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</si>
  <si>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</si>
  <si>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</si>
  <si>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</si>
  <si>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</si>
  <si>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</si>
  <si>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</si>
  <si>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</si>
  <si>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</si>
  <si>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</si>
  <si>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</si>
  <si>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</si>
  <si>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</si>
  <si>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</si>
  <si>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</si>
  <si>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</si>
  <si>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</si>
  <si>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</si>
  <si>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</si>
  <si>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</si>
  <si>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</si>
  <si>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</si>
  <si>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</si>
  <si>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</si>
  <si>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</si>
  <si>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</si>
  <si>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</si>
  <si>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</si>
  <si>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</si>
  <si>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</si>
  <si>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</si>
  <si>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</si>
  <si>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</si>
  <si>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</si>
  <si>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</si>
  <si>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</si>
  <si>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</si>
  <si>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</si>
  <si>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</si>
  <si>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</si>
  <si>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</si>
  <si>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</si>
  <si>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</si>
  <si>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</si>
  <si>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</si>
  <si>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delta</t>
  </si>
  <si>
    <t>% soil-pipe interface: friction angle (deg)</t>
  </si>
  <si>
    <t>% soil-pipe interface: SHANSEP exponent</t>
  </si>
  <si>
    <t>% soil-pipe interface: normalised shear strength for NC condition</t>
  </si>
  <si>
    <t>Parameter</t>
  </si>
  <si>
    <t>EI</t>
  </si>
  <si>
    <t>% pipe bending stiffness (kNm2)</t>
  </si>
  <si>
    <t>Automated Fit</t>
  </si>
  <si>
    <t>Min Value</t>
  </si>
  <si>
    <t>Correlation Index</t>
  </si>
  <si>
    <t>Strongly Positive</t>
  </si>
  <si>
    <t>Weakly Positive</t>
  </si>
  <si>
    <t>Weakly Negative</t>
  </si>
  <si>
    <t>Correlation Type</t>
  </si>
  <si>
    <t>Base Variable</t>
  </si>
  <si>
    <t>4. Open Python file 'PSI_montecarlo' and press run</t>
  </si>
  <si>
    <t>1. Download code from GitHub</t>
  </si>
  <si>
    <t>% undrained: modified DNV = 0, DNVGL-RP-F114/SAFEBUCK = 1, Generalised FE Envelope = 2; drained: DNVGL-RP-F114 Model 1 = 10, DNVGL-RP-F114 Model 2/SAFEBUCK = 11</t>
  </si>
  <si>
    <t>% undrained: DNVGL-RP-F114 Model 1 = 0, DNVGL-RP-F114 Model 2/SAFEBUCK = 1, Generalised FE Envelope = 2; drained: DNVGL-RP-F114 Model 1 = 10, DNVGL-RP-F114 Model 2/SAFEBUCK = 11</t>
  </si>
  <si>
    <t>% undrained: Embeding into Undisturbed Material DNVGL-RP-F114 Model 1 = 0, Embeding into Undisturbed Material DNVGL-RP-F114 Model 2/SAFEBUCK = 1, Horizontal Point on Generalised FE Envelope = 2; drained: Embeding into Undisturbed Material DNVGL-RP-F114 = 10</t>
  </si>
  <si>
    <t>Lat_brk_weighting</t>
  </si>
  <si>
    <t>% Min and Max weighting applied to Generalised FE Lat_brk result if used in conjunction with another Lat_brk Model; applied based on embedment and where accuracy of other models is expected to be lower</t>
  </si>
  <si>
    <t>Lat_res_weighting</t>
  </si>
  <si>
    <t>% Min and Max weighting applied to Generalised FE Lat_res result if used in conjunction with another Lat_res Model; applied based on embedment and where accuracy of other models is expected to be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</si>
</sst>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G17" sqref="G17"/>
    </sheetView>
  </sheetViews>
  <sheetFormatPr defaultRowHeight="15" x14ac:dyDescent="0.25"/>
  <sheetData>
    <row r="1" spans="1:1" x14ac:dyDescent="0.25">
      <c r="A1" s="1" t="s">
        <v>0</v>
      </c>
    </row>
    <row r="2" spans="1:1" x14ac:dyDescent="0.25">
      <c r="A2" t="s">
        <v>1</v>
      </c>
    </row>
    <row r="3" spans="1:1" x14ac:dyDescent="0.25">
      <c r="A3" t="s">
        <v>104</v>
      </c>
    </row>
    <row r="4" spans="1:1" x14ac:dyDescent="0.25">
      <c r="A4" t="s">
        <v>3</v>
      </c>
    </row>
    <row r="5" spans="1:1" x14ac:dyDescent="0.25">
      <c r="A5" t="s">
        <v>2</v>
      </c>
    </row>
    <row r="6" spans="1:1" x14ac:dyDescent="0.25">
      <c r="A6" t="s">
        <v>103</v>
      </c>
    </row>
    <row r="12" spans="1:1" x14ac:dyDescent="0.25">
      <c r="A12" t="s">
        <v>79</v>
      </c>
    </row>
    <row r="13" spans="1:1" x14ac:dyDescent="0.25">
      <c r="A13" t="s">
        <v>72</v>
      </c>
    </row>
    <row r="14" spans="1:1" x14ac:dyDescent="0.25">
      <c r="A14" t="s">
        <v>31</v>
      </c>
    </row>
    <row r="15" spans="1:1" x14ac:dyDescent="0.25">
      <c r="A15" t="s">
        <v>71</v>
      </c>
    </row>
    <row r="16" spans="1:1" x14ac:dyDescent="0.25">
      <c r="A16" t="s">
        <v>78</v>
      </c>
    </row>
    <row r="17" spans="1:1" x14ac:dyDescent="0.25">
      <c r="A17" t="s">
        <v>80</v>
      </c>
    </row>
    <row r="18" spans="1:1" x14ac:dyDescent="0.25">
      <c r="A18" t="s">
        <v>81</v>
      </c>
    </row>
    <row r="19" spans="1:1" x14ac:dyDescent="0.25">
      <c r="A19"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G47"/>
  <sheetViews>
    <sheetView tabSelected="1" topLeftCell="A16" zoomScale="85" zoomScaleNormal="85" workbookViewId="0">
      <selection activeCell="P27" sqref="P27"/>
    </sheetView>
  </sheetViews>
  <sheetFormatPr defaultRowHeight="15" x14ac:dyDescent="0.25"/>
  <cols>
    <col min="1" max="1" width="22" bestFit="1" customWidth="1"/>
    <col min="2" max="4" width="10" customWidth="1"/>
  </cols>
  <sheetData>
    <row r="1" spans="1:7" x14ac:dyDescent="0.25">
      <c r="A1" s="1" t="s">
        <v>32</v>
      </c>
    </row>
    <row r="2" spans="1:7" x14ac:dyDescent="0.25">
      <c r="A2" t="s">
        <v>12</v>
      </c>
      <c r="B2">
        <v>10000</v>
      </c>
      <c r="G2" t="s">
        <v>13</v>
      </c>
    </row>
    <row r="3" spans="1:7" x14ac:dyDescent="0.25">
      <c r="A3" t="s">
        <v>4</v>
      </c>
      <c r="B3">
        <v>0</v>
      </c>
      <c r="G3" t="s">
        <v>14</v>
      </c>
    </row>
    <row r="4" spans="1:7" x14ac:dyDescent="0.25">
      <c r="A4" t="s">
        <v>5</v>
      </c>
      <c r="B4">
        <v>0</v>
      </c>
      <c r="G4" t="s">
        <v>15</v>
      </c>
    </row>
    <row r="5" spans="1:7" x14ac:dyDescent="0.25">
      <c r="A5" t="s">
        <v>6</v>
      </c>
      <c r="B5">
        <v>0</v>
      </c>
      <c r="C5">
        <v>2</v>
      </c>
      <c r="D5">
        <v>10</v>
      </c>
      <c r="G5" t="s">
        <v>106</v>
      </c>
    </row>
    <row r="6" spans="1:7" x14ac:dyDescent="0.25">
      <c r="A6" t="s">
        <v>7</v>
      </c>
      <c r="B6">
        <v>0</v>
      </c>
      <c r="G6" t="s">
        <v>16</v>
      </c>
    </row>
    <row r="7" spans="1:7" x14ac:dyDescent="0.25">
      <c r="A7" t="s">
        <v>108</v>
      </c>
      <c r="B7">
        <v>60</v>
      </c>
      <c r="C7">
        <v>80</v>
      </c>
      <c r="G7" t="s">
        <v>109</v>
      </c>
    </row>
    <row r="8" spans="1:7" x14ac:dyDescent="0.25">
      <c r="A8" t="s">
        <v>8</v>
      </c>
      <c r="B8">
        <v>0</v>
      </c>
      <c r="C8">
        <v>2</v>
      </c>
      <c r="D8">
        <v>10</v>
      </c>
      <c r="G8" t="s">
        <v>105</v>
      </c>
    </row>
    <row r="9" spans="1:7" x14ac:dyDescent="0.25">
      <c r="A9" t="s">
        <v>85</v>
      </c>
      <c r="B9">
        <v>0</v>
      </c>
      <c r="G9" t="s">
        <v>87</v>
      </c>
    </row>
    <row r="10" spans="1:7" x14ac:dyDescent="0.25">
      <c r="A10" t="s">
        <v>110</v>
      </c>
      <c r="B10">
        <v>60</v>
      </c>
      <c r="C10">
        <v>80</v>
      </c>
      <c r="G10" t="s">
        <v>111</v>
      </c>
    </row>
    <row r="11" spans="1:7" x14ac:dyDescent="0.25">
      <c r="A11" t="s">
        <v>86</v>
      </c>
      <c r="B11">
        <v>2</v>
      </c>
      <c r="G11" t="s">
        <v>107</v>
      </c>
    </row>
    <row r="12" spans="1:7" x14ac:dyDescent="0.25">
      <c r="A12" t="s">
        <v>9</v>
      </c>
      <c r="B12">
        <v>0</v>
      </c>
      <c r="C12">
        <v>10</v>
      </c>
      <c r="G12" t="s">
        <v>17</v>
      </c>
    </row>
    <row r="13" spans="1:7" x14ac:dyDescent="0.25">
      <c r="A13" t="s">
        <v>10</v>
      </c>
      <c r="B13">
        <v>0</v>
      </c>
      <c r="G13" t="s">
        <v>18</v>
      </c>
    </row>
    <row r="14" spans="1:7" x14ac:dyDescent="0.25">
      <c r="A14" t="s">
        <v>11</v>
      </c>
      <c r="B14">
        <v>1</v>
      </c>
      <c r="C14">
        <v>10</v>
      </c>
      <c r="D14">
        <v>100</v>
      </c>
      <c r="G14" t="s">
        <v>19</v>
      </c>
    </row>
    <row r="15" spans="1:7" x14ac:dyDescent="0.25">
      <c r="A15" t="s">
        <v>41</v>
      </c>
      <c r="B15">
        <v>1</v>
      </c>
      <c r="G15" t="s">
        <v>56</v>
      </c>
    </row>
    <row r="16" spans="1:7" x14ac:dyDescent="0.25">
      <c r="A16" t="s">
        <v>43</v>
      </c>
      <c r="B16">
        <v>0.5</v>
      </c>
      <c r="G16" t="s">
        <v>69</v>
      </c>
    </row>
    <row r="17" spans="1:7" x14ac:dyDescent="0.25">
      <c r="A17" t="s">
        <v>82</v>
      </c>
      <c r="B17" t="s">
        <v>95</v>
      </c>
      <c r="G17" t="s">
        <v>83</v>
      </c>
    </row>
    <row r="19" spans="1:7" x14ac:dyDescent="0.25">
      <c r="A19" s="1" t="s">
        <v>33</v>
      </c>
    </row>
    <row r="20" spans="1:7" x14ac:dyDescent="0.25">
      <c r="A20" s="1" t="s">
        <v>92</v>
      </c>
      <c r="B20" s="1" t="s">
        <v>76</v>
      </c>
      <c r="C20" s="1" t="s">
        <v>20</v>
      </c>
      <c r="D20" s="1" t="s">
        <v>77</v>
      </c>
      <c r="E20" s="1" t="s">
        <v>96</v>
      </c>
      <c r="F20" s="1" t="s">
        <v>30</v>
      </c>
      <c r="G20" s="1"/>
    </row>
    <row r="21" spans="1:7" x14ac:dyDescent="0.25">
      <c r="A21" t="s">
        <v>21</v>
      </c>
      <c r="B21" s="2">
        <v>0.32990000000000003</v>
      </c>
      <c r="C21" s="2">
        <v>0.32990000000000003</v>
      </c>
      <c r="D21" s="2">
        <v>0.32990000000000003</v>
      </c>
      <c r="E21" s="2"/>
      <c r="F21" t="s">
        <v>72</v>
      </c>
      <c r="G21" t="s">
        <v>75</v>
      </c>
    </row>
    <row r="22" spans="1:7" x14ac:dyDescent="0.25">
      <c r="A22" t="s">
        <v>73</v>
      </c>
      <c r="B22" s="2">
        <v>2.6599999999999999E-2</v>
      </c>
      <c r="C22" s="2">
        <v>2.6599999999999999E-2</v>
      </c>
      <c r="D22" s="2">
        <v>2.6599999999999999E-2</v>
      </c>
      <c r="E22" s="2"/>
      <c r="F22" t="s">
        <v>72</v>
      </c>
      <c r="G22" t="s">
        <v>74</v>
      </c>
    </row>
    <row r="23" spans="1:7" x14ac:dyDescent="0.25">
      <c r="A23" t="s">
        <v>22</v>
      </c>
      <c r="B23" s="2">
        <v>0.89749999999999996</v>
      </c>
      <c r="C23" s="2">
        <v>0.89749999999999996</v>
      </c>
      <c r="D23" s="2">
        <v>0.89749999999999996</v>
      </c>
      <c r="E23" s="2"/>
      <c r="F23" t="s">
        <v>72</v>
      </c>
      <c r="G23" t="s">
        <v>34</v>
      </c>
    </row>
    <row r="24" spans="1:7" x14ac:dyDescent="0.25">
      <c r="A24" t="s">
        <v>23</v>
      </c>
      <c r="B24" s="2">
        <v>1.5022</v>
      </c>
      <c r="C24" s="2">
        <v>1.5022</v>
      </c>
      <c r="D24" s="2">
        <v>1.5022</v>
      </c>
      <c r="E24" s="2"/>
      <c r="F24" t="s">
        <v>72</v>
      </c>
      <c r="G24" t="s">
        <v>35</v>
      </c>
    </row>
    <row r="25" spans="1:7" x14ac:dyDescent="0.25">
      <c r="A25" t="s">
        <v>24</v>
      </c>
      <c r="B25" s="2">
        <v>0.95650000000000002</v>
      </c>
      <c r="C25" s="2">
        <v>1.0155000000000001</v>
      </c>
      <c r="D25" s="2">
        <v>1.0745</v>
      </c>
      <c r="E25" s="2">
        <v>0.89749999999999996</v>
      </c>
      <c r="F25" t="s">
        <v>95</v>
      </c>
      <c r="G25" t="s">
        <v>36</v>
      </c>
    </row>
    <row r="26" spans="1:7" x14ac:dyDescent="0.25">
      <c r="A26" t="s">
        <v>25</v>
      </c>
      <c r="B26" s="4">
        <v>0.5</v>
      </c>
      <c r="C26" s="4">
        <v>0.5</v>
      </c>
      <c r="D26" s="4">
        <v>0.5</v>
      </c>
      <c r="E26" s="4"/>
      <c r="F26" t="s">
        <v>72</v>
      </c>
      <c r="G26" t="s">
        <v>37</v>
      </c>
    </row>
    <row r="27" spans="1:7" x14ac:dyDescent="0.25">
      <c r="A27" t="s">
        <v>93</v>
      </c>
      <c r="B27">
        <v>61675</v>
      </c>
      <c r="C27">
        <v>61675</v>
      </c>
      <c r="D27">
        <v>61675</v>
      </c>
      <c r="F27" t="s">
        <v>72</v>
      </c>
      <c r="G27" t="s">
        <v>94</v>
      </c>
    </row>
    <row r="28" spans="1:7" x14ac:dyDescent="0.25">
      <c r="A28" t="s">
        <v>26</v>
      </c>
      <c r="B28">
        <v>27</v>
      </c>
      <c r="C28">
        <v>100</v>
      </c>
      <c r="D28">
        <v>236</v>
      </c>
      <c r="E28">
        <v>10</v>
      </c>
      <c r="F28" t="s">
        <v>95</v>
      </c>
      <c r="G28" t="s">
        <v>84</v>
      </c>
    </row>
    <row r="29" spans="1:7" x14ac:dyDescent="0.25">
      <c r="A29" t="s">
        <v>27</v>
      </c>
      <c r="B29" s="2">
        <f>1/12</f>
        <v>8.3333333333333329E-2</v>
      </c>
      <c r="C29" s="2">
        <v>8.3333333333333329E-2</v>
      </c>
      <c r="D29" s="2">
        <v>8.3333333333333329E-2</v>
      </c>
      <c r="E29" s="2"/>
      <c r="F29" t="s">
        <v>72</v>
      </c>
      <c r="G29" t="s">
        <v>38</v>
      </c>
    </row>
    <row r="30" spans="1:7" x14ac:dyDescent="0.25">
      <c r="A30" t="s">
        <v>28</v>
      </c>
      <c r="B30" s="2">
        <f>1/24</f>
        <v>4.1666666666666664E-2</v>
      </c>
      <c r="C30" s="2">
        <v>4.1666666666666664E-2</v>
      </c>
      <c r="D30" s="2">
        <v>4.1666666666666664E-2</v>
      </c>
      <c r="E30" s="2"/>
      <c r="F30" t="s">
        <v>72</v>
      </c>
      <c r="G30" t="s">
        <v>39</v>
      </c>
    </row>
    <row r="31" spans="1:7" x14ac:dyDescent="0.25">
      <c r="A31" t="s">
        <v>29</v>
      </c>
      <c r="B31" s="2">
        <v>8.3333333333333329E-2</v>
      </c>
      <c r="C31" s="2">
        <v>8.3333333333333329E-2</v>
      </c>
      <c r="D31" s="2">
        <v>8.3333333333333329E-2</v>
      </c>
      <c r="E31" s="2"/>
      <c r="F31" t="s">
        <v>72</v>
      </c>
      <c r="G31" t="s">
        <v>40</v>
      </c>
    </row>
    <row r="32" spans="1:7" x14ac:dyDescent="0.25">
      <c r="A32" t="s">
        <v>42</v>
      </c>
      <c r="B32" s="3">
        <v>0</v>
      </c>
      <c r="C32" s="3">
        <v>0.35</v>
      </c>
      <c r="D32" s="3">
        <v>3.57</v>
      </c>
      <c r="E32" s="3">
        <v>0</v>
      </c>
      <c r="F32" t="s">
        <v>95</v>
      </c>
      <c r="G32" t="s">
        <v>57</v>
      </c>
    </row>
    <row r="33" spans="1:7" x14ac:dyDescent="0.25">
      <c r="A33" t="s">
        <v>44</v>
      </c>
      <c r="B33" s="3">
        <v>1.33</v>
      </c>
      <c r="C33" s="3">
        <v>4.84</v>
      </c>
      <c r="D33" s="3">
        <v>14.29</v>
      </c>
      <c r="E33" s="3">
        <v>0</v>
      </c>
      <c r="F33" t="s">
        <v>95</v>
      </c>
      <c r="G33" t="s">
        <v>58</v>
      </c>
    </row>
    <row r="34" spans="1:7" x14ac:dyDescent="0.25">
      <c r="A34" t="s">
        <v>70</v>
      </c>
      <c r="B34" s="3">
        <v>1.33</v>
      </c>
      <c r="C34" s="3">
        <v>3</v>
      </c>
      <c r="D34" s="3">
        <v>7.72</v>
      </c>
      <c r="E34" s="3">
        <v>0</v>
      </c>
      <c r="F34" t="s">
        <v>95</v>
      </c>
      <c r="G34" t="s">
        <v>59</v>
      </c>
    </row>
    <row r="35" spans="1:7" x14ac:dyDescent="0.25">
      <c r="A35" t="s">
        <v>45</v>
      </c>
      <c r="B35" s="3">
        <v>3.04</v>
      </c>
      <c r="C35" s="3">
        <v>4.2</v>
      </c>
      <c r="D35" s="3">
        <v>6.96</v>
      </c>
      <c r="E35" s="3">
        <v>1</v>
      </c>
      <c r="F35" t="s">
        <v>95</v>
      </c>
      <c r="G35" t="s">
        <v>60</v>
      </c>
    </row>
    <row r="36" spans="1:7" x14ac:dyDescent="0.25">
      <c r="A36" t="s">
        <v>46</v>
      </c>
      <c r="B36" s="3">
        <v>3</v>
      </c>
      <c r="C36" s="3">
        <v>5</v>
      </c>
      <c r="D36" s="3">
        <v>7</v>
      </c>
      <c r="E36" s="3"/>
      <c r="F36" t="s">
        <v>72</v>
      </c>
      <c r="G36" t="s">
        <v>61</v>
      </c>
    </row>
    <row r="37" spans="1:7" x14ac:dyDescent="0.25">
      <c r="A37" t="s">
        <v>47</v>
      </c>
      <c r="B37" s="3">
        <v>1</v>
      </c>
      <c r="C37" s="3">
        <v>1.5</v>
      </c>
      <c r="D37" s="3">
        <v>2</v>
      </c>
      <c r="E37" s="3">
        <v>1</v>
      </c>
      <c r="F37" t="s">
        <v>95</v>
      </c>
      <c r="G37" t="s">
        <v>62</v>
      </c>
    </row>
    <row r="38" spans="1:7" x14ac:dyDescent="0.25">
      <c r="A38" t="s">
        <v>48</v>
      </c>
      <c r="B38">
        <v>0.44</v>
      </c>
      <c r="C38">
        <v>17.73</v>
      </c>
      <c r="D38">
        <v>503.82</v>
      </c>
      <c r="E38" s="3">
        <v>0</v>
      </c>
      <c r="F38" t="s">
        <v>95</v>
      </c>
      <c r="G38" t="s">
        <v>63</v>
      </c>
    </row>
    <row r="39" spans="1:7" x14ac:dyDescent="0.25">
      <c r="A39" t="s">
        <v>49</v>
      </c>
      <c r="B39" s="4">
        <v>0.22</v>
      </c>
      <c r="C39" s="4">
        <v>0.28499999999999998</v>
      </c>
      <c r="D39" s="4">
        <v>0.35</v>
      </c>
      <c r="E39" s="3">
        <v>0</v>
      </c>
      <c r="F39" t="s">
        <v>95</v>
      </c>
      <c r="G39" t="s">
        <v>64</v>
      </c>
    </row>
    <row r="40" spans="1:7" x14ac:dyDescent="0.25">
      <c r="A40" t="s">
        <v>50</v>
      </c>
      <c r="B40" s="4">
        <v>0.4</v>
      </c>
      <c r="C40" s="4">
        <v>0.4</v>
      </c>
      <c r="D40" s="4">
        <v>0.4</v>
      </c>
      <c r="E40" s="4"/>
      <c r="F40" t="s">
        <v>72</v>
      </c>
      <c r="G40" t="s">
        <v>65</v>
      </c>
    </row>
    <row r="41" spans="1:7" x14ac:dyDescent="0.25">
      <c r="A41" t="s">
        <v>51</v>
      </c>
      <c r="B41" s="4">
        <v>2</v>
      </c>
      <c r="C41" s="4">
        <v>2.25</v>
      </c>
      <c r="D41" s="4">
        <v>2.5</v>
      </c>
      <c r="E41" s="4"/>
      <c r="F41" t="s">
        <v>72</v>
      </c>
      <c r="G41" t="s">
        <v>66</v>
      </c>
    </row>
    <row r="42" spans="1:7" x14ac:dyDescent="0.25">
      <c r="A42" t="s">
        <v>52</v>
      </c>
      <c r="B42" s="4">
        <v>2</v>
      </c>
      <c r="C42" s="4">
        <v>2.25</v>
      </c>
      <c r="D42" s="4">
        <v>2.5</v>
      </c>
      <c r="E42" s="4"/>
      <c r="F42" t="s">
        <v>72</v>
      </c>
      <c r="G42" t="s">
        <v>67</v>
      </c>
    </row>
    <row r="43" spans="1:7" x14ac:dyDescent="0.25">
      <c r="A43" t="s">
        <v>53</v>
      </c>
      <c r="B43">
        <v>24</v>
      </c>
      <c r="C43">
        <v>30</v>
      </c>
      <c r="D43">
        <v>42</v>
      </c>
      <c r="E43" s="3">
        <v>0</v>
      </c>
      <c r="F43" t="s">
        <v>95</v>
      </c>
      <c r="G43" t="s">
        <v>68</v>
      </c>
    </row>
    <row r="44" spans="1:7" x14ac:dyDescent="0.25">
      <c r="A44" t="s">
        <v>54</v>
      </c>
      <c r="B44" s="4">
        <v>0.22</v>
      </c>
      <c r="C44" s="4">
        <v>0.28499999999999998</v>
      </c>
      <c r="D44" s="4">
        <v>0.35</v>
      </c>
      <c r="E44" s="3">
        <v>0</v>
      </c>
      <c r="F44" t="s">
        <v>95</v>
      </c>
      <c r="G44" t="s">
        <v>91</v>
      </c>
    </row>
    <row r="45" spans="1:7" x14ac:dyDescent="0.25">
      <c r="A45" t="s">
        <v>55</v>
      </c>
      <c r="B45" s="4">
        <v>0.4</v>
      </c>
      <c r="C45" s="4">
        <v>0.4</v>
      </c>
      <c r="D45" s="4">
        <v>0.4</v>
      </c>
      <c r="E45" s="4"/>
      <c r="F45" t="s">
        <v>72</v>
      </c>
      <c r="G45" t="s">
        <v>90</v>
      </c>
    </row>
    <row r="46" spans="1:7" x14ac:dyDescent="0.25">
      <c r="A46" t="s">
        <v>88</v>
      </c>
      <c r="B46" s="3">
        <v>26.6</v>
      </c>
      <c r="C46" s="3">
        <v>34.6</v>
      </c>
      <c r="D46" s="4">
        <v>41.3</v>
      </c>
      <c r="E46" s="3">
        <v>0</v>
      </c>
      <c r="F46" t="s">
        <v>95</v>
      </c>
      <c r="G46" t="s">
        <v>89</v>
      </c>
    </row>
    <row r="47" spans="1:7" x14ac:dyDescent="0.25">
      <c r="B47" s="3"/>
      <c r="C47"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F21:F46</xm:sqref>
        </x14:dataValidation>
        <x14:dataValidation type="list" allowBlank="1" showInputMessage="1" showErrorMessage="1" xr:uid="{4A6C1404-CBB2-46E4-A208-B5A1886B394C}">
          <x14:formula1>
            <xm:f>Intro!$A$14:$A$19</xm:f>
          </x14:formula1>
          <xm:sqref>B17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FDF4-C5C2-405B-8802-1B03DEB1F621}">
  <dimension ref="A1:F27"/>
  <sheetViews>
    <sheetView zoomScaleNormal="100" workbookViewId="0">
      <selection activeCell="E13" sqref="E13"/>
    </sheetView>
  </sheetViews>
  <sheetFormatPr defaultRowHeight="15" x14ac:dyDescent="0.25"/>
  <cols>
    <col min="1" max="1" width="15.42578125" bestFit="1" customWidth="1"/>
    <col min="2" max="2" width="13.140625" bestFit="1" customWidth="1"/>
    <col min="3" max="3" width="16.140625" bestFit="1" customWidth="1"/>
    <col min="4" max="4" width="16.5703125" bestFit="1" customWidth="1"/>
  </cols>
  <sheetData>
    <row r="1" spans="1:6" x14ac:dyDescent="0.25">
      <c r="A1" s="1" t="s">
        <v>92</v>
      </c>
      <c r="B1" s="1" t="s">
        <v>102</v>
      </c>
      <c r="C1" s="1" t="s">
        <v>101</v>
      </c>
      <c r="D1" s="5" t="s">
        <v>97</v>
      </c>
    </row>
    <row r="2" spans="1:6" x14ac:dyDescent="0.25">
      <c r="A2" t="str">
        <f>Inputs!A21</f>
        <v>D</v>
      </c>
      <c r="D2" t="str">
        <f>IF(C2="Strongly Positive",0.9,IF(C2="Weakly Positive",0.6,IF(C2="Strongly Negative",-0.9,IF(C2="Weakly Negative",-0.6,""))))</f>
        <v/>
      </c>
    </row>
    <row r="3" spans="1:6" x14ac:dyDescent="0.25">
      <c r="A3" t="str">
        <f>Inputs!A22</f>
        <v>t</v>
      </c>
      <c r="D3" t="str">
        <f t="shared" ref="D3:D27" si="0">IF(C3="Strongly Positive",0.9,IF(C3="Weakly Positive",0.6,IF(C3="Strongly Negative",-0.9,IF(C3="Weakly Negative",-0.6,""))))</f>
        <v/>
      </c>
    </row>
    <row r="4" spans="1:6" x14ac:dyDescent="0.25">
      <c r="A4" t="str">
        <f>Inputs!A23</f>
        <v>W_empty</v>
      </c>
      <c r="D4" t="str">
        <f t="shared" si="0"/>
        <v/>
      </c>
    </row>
    <row r="5" spans="1:6" x14ac:dyDescent="0.25">
      <c r="A5" t="str">
        <f>Inputs!A24</f>
        <v>W_hydro</v>
      </c>
      <c r="D5" t="str">
        <f t="shared" si="0"/>
        <v/>
      </c>
    </row>
    <row r="6" spans="1:6" x14ac:dyDescent="0.25">
      <c r="A6" t="str">
        <f>Inputs!A25</f>
        <v>W_op</v>
      </c>
      <c r="D6" t="str">
        <f t="shared" si="0"/>
        <v/>
      </c>
    </row>
    <row r="7" spans="1:6" x14ac:dyDescent="0.25">
      <c r="A7" t="str">
        <f>Inputs!A26</f>
        <v>alpha</v>
      </c>
      <c r="D7" t="str">
        <f t="shared" si="0"/>
        <v/>
      </c>
    </row>
    <row r="8" spans="1:6" x14ac:dyDescent="0.25">
      <c r="A8" t="str">
        <f>Inputs!A27</f>
        <v>EI</v>
      </c>
      <c r="D8" t="str">
        <f t="shared" si="0"/>
        <v/>
      </c>
    </row>
    <row r="9" spans="1:6" x14ac:dyDescent="0.25">
      <c r="A9" t="str">
        <f>Inputs!A28</f>
        <v>T0</v>
      </c>
      <c r="D9" t="str">
        <f t="shared" si="0"/>
        <v/>
      </c>
    </row>
    <row r="10" spans="1:6" x14ac:dyDescent="0.25">
      <c r="A10" t="str">
        <f>Inputs!A29</f>
        <v>t_aslaid</v>
      </c>
      <c r="D10" t="str">
        <f t="shared" si="0"/>
        <v/>
      </c>
    </row>
    <row r="11" spans="1:6" x14ac:dyDescent="0.25">
      <c r="A11" t="str">
        <f>Inputs!A30</f>
        <v>t_hydro</v>
      </c>
      <c r="D11" t="str">
        <f t="shared" si="0"/>
        <v/>
      </c>
    </row>
    <row r="12" spans="1:6" x14ac:dyDescent="0.25">
      <c r="A12" t="str">
        <f>Inputs!A31</f>
        <v>t_preop</v>
      </c>
      <c r="D12" t="str">
        <f t="shared" si="0"/>
        <v/>
      </c>
    </row>
    <row r="13" spans="1:6" x14ac:dyDescent="0.25">
      <c r="A13" t="str">
        <f>Inputs!A32</f>
        <v>su_mudline</v>
      </c>
      <c r="D13" t="str">
        <f t="shared" si="0"/>
        <v/>
      </c>
      <c r="F13" s="1"/>
    </row>
    <row r="14" spans="1:6" x14ac:dyDescent="0.25">
      <c r="A14" t="str">
        <f>Inputs!A33</f>
        <v>su_inv</v>
      </c>
      <c r="B14" t="s">
        <v>42</v>
      </c>
      <c r="C14" t="s">
        <v>98</v>
      </c>
      <c r="D14">
        <f t="shared" si="0"/>
        <v>0.9</v>
      </c>
    </row>
    <row r="15" spans="1:6" x14ac:dyDescent="0.25">
      <c r="A15" t="str">
        <f>Inputs!A34</f>
        <v>delta_su</v>
      </c>
      <c r="B15" t="s">
        <v>42</v>
      </c>
      <c r="C15" t="s">
        <v>98</v>
      </c>
      <c r="D15">
        <f t="shared" si="0"/>
        <v>0.9</v>
      </c>
    </row>
    <row r="16" spans="1:6" x14ac:dyDescent="0.25">
      <c r="A16" t="str">
        <f>Inputs!A35</f>
        <v>gamma_sub</v>
      </c>
      <c r="B16" t="s">
        <v>42</v>
      </c>
      <c r="C16" t="s">
        <v>99</v>
      </c>
      <c r="D16">
        <f t="shared" si="0"/>
        <v>0.6</v>
      </c>
    </row>
    <row r="17" spans="1:4" x14ac:dyDescent="0.25">
      <c r="A17" t="str">
        <f>Inputs!A36</f>
        <v>pipelay_St</v>
      </c>
      <c r="B17" t="s">
        <v>42</v>
      </c>
      <c r="C17" t="s">
        <v>100</v>
      </c>
      <c r="D17">
        <f t="shared" si="0"/>
        <v>-0.6</v>
      </c>
    </row>
    <row r="18" spans="1:4" x14ac:dyDescent="0.25">
      <c r="A18" t="str">
        <f>Inputs!A37</f>
        <v>lateral_St</v>
      </c>
      <c r="B18" t="s">
        <v>42</v>
      </c>
      <c r="C18" t="s">
        <v>100</v>
      </c>
      <c r="D18">
        <f t="shared" si="0"/>
        <v>-0.6</v>
      </c>
    </row>
    <row r="19" spans="1:4" x14ac:dyDescent="0.25">
      <c r="A19" t="str">
        <f>Inputs!A38</f>
        <v>cv</v>
      </c>
      <c r="D19" t="str">
        <f t="shared" si="0"/>
        <v/>
      </c>
    </row>
    <row r="20" spans="1:4" x14ac:dyDescent="0.25">
      <c r="A20" t="str">
        <f>Inputs!A39</f>
        <v>SHANSEP_S</v>
      </c>
      <c r="B20" t="s">
        <v>42</v>
      </c>
      <c r="C20" t="s">
        <v>98</v>
      </c>
      <c r="D20">
        <f t="shared" si="0"/>
        <v>0.9</v>
      </c>
    </row>
    <row r="21" spans="1:4" x14ac:dyDescent="0.25">
      <c r="A21" t="str">
        <f>Inputs!A40</f>
        <v>SHANSEP_m</v>
      </c>
      <c r="D21" t="str">
        <f>IF(C21="Strongly Positive",0.9,IF(C21="Weakly Positive",0.6,IF(C21="Strongly Negative",-0.9,IF(C21="Weakly Negative",-0.6,""))))</f>
        <v/>
      </c>
    </row>
    <row r="22" spans="1:4" x14ac:dyDescent="0.25">
      <c r="A22" t="str">
        <f>Inputs!A41</f>
        <v>ka</v>
      </c>
      <c r="D22" t="str">
        <f t="shared" si="0"/>
        <v/>
      </c>
    </row>
    <row r="23" spans="1:4" x14ac:dyDescent="0.25">
      <c r="A23" t="str">
        <f>Inputs!A42</f>
        <v>kp</v>
      </c>
      <c r="D23" t="str">
        <f t="shared" si="0"/>
        <v/>
      </c>
    </row>
    <row r="24" spans="1:4" x14ac:dyDescent="0.25">
      <c r="A24" t="str">
        <f>Inputs!A43</f>
        <v>phi</v>
      </c>
      <c r="B24" t="s">
        <v>42</v>
      </c>
      <c r="C24" t="s">
        <v>98</v>
      </c>
      <c r="D24">
        <f t="shared" si="0"/>
        <v>0.9</v>
      </c>
    </row>
    <row r="25" spans="1:4" x14ac:dyDescent="0.25">
      <c r="A25" t="str">
        <f>Inputs!A44</f>
        <v>int_SHANSEP_S</v>
      </c>
      <c r="B25" t="s">
        <v>42</v>
      </c>
      <c r="C25" t="s">
        <v>98</v>
      </c>
      <c r="D25">
        <f t="shared" si="0"/>
        <v>0.9</v>
      </c>
    </row>
    <row r="26" spans="1:4" x14ac:dyDescent="0.25">
      <c r="A26" t="str">
        <f>Inputs!A45</f>
        <v>int_SHANSEP_m</v>
      </c>
      <c r="D26" t="str">
        <f t="shared" si="0"/>
        <v/>
      </c>
    </row>
    <row r="27" spans="1:4" x14ac:dyDescent="0.25">
      <c r="A27" t="str">
        <f>Inputs!A46</f>
        <v>delta</v>
      </c>
      <c r="B27" t="s">
        <v>42</v>
      </c>
      <c r="C27" t="s">
        <v>98</v>
      </c>
      <c r="D27">
        <f t="shared" si="0"/>
        <v>0.9</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Inputs</vt:lpstr>
      <vt:lpstr>Correlations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2025-07-14T07:21:23Z</dcterms:modified>
</cp:coreProperties>
</file>