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USM504495\Documents\GitHub\WSP_PSI\"/>
    </mc:Choice>
  </mc:AlternateContent>
  <xr:revisionPtr revIDLastSave="0" documentId="13_ncr:1_{241122DD-720E-4608-BB35-981DD12D3EA2}" xr6:coauthVersionLast="47" xr6:coauthVersionMax="47" xr10:uidLastSave="{00000000-0000-0000-0000-000000000000}"/>
  <bookViews>
    <workbookView xWindow="-28920" yWindow="-120" windowWidth="29040" windowHeight="15720" activeTab="1" xr2:uid="{1D4F1EAD-D63C-4463-81B7-10D96C3C5F00}"/>
  </bookViews>
  <sheets>
    <sheet name="Intro" sheetId="1" r:id="rId1"/>
    <sheet name="Inputs" sheetId="2" r:id="rId2"/>
    <sheet name="Correlat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A3" i="3"/>
  <c r="A4" i="3"/>
  <c r="A5" i="3"/>
  <c r="A6" i="3"/>
  <c r="A7" i="3"/>
  <c r="A8" i="3"/>
  <c r="A9" i="3"/>
  <c r="A10" i="3"/>
  <c r="A11" i="3"/>
  <c r="A12" i="3"/>
  <c r="A13" i="3"/>
  <c r="A14" i="3"/>
  <c r="A15" i="3"/>
  <c r="A16" i="3"/>
  <c r="A17" i="3"/>
  <c r="A18" i="3"/>
  <c r="A19" i="3"/>
  <c r="A20" i="3"/>
  <c r="A21" i="3"/>
  <c r="A22" i="3"/>
  <c r="A23" i="3"/>
  <c r="A24" i="3"/>
  <c r="A25" i="3"/>
  <c r="A26" i="3"/>
  <c r="A27" i="3"/>
  <c r="A2" i="3"/>
  <c r="B31" i="2"/>
  <c r="B30" i="2"/>
</calcChain>
</file>

<file path=xl/sharedStrings.xml><?xml version="1.0" encoding="utf-8"?>
<sst xmlns="http://schemas.openxmlformats.org/spreadsheetml/2006/main" count="157" uniqueCount="114">
  <si>
    <t>Input File for Pipe-Soil Interaction Analysis</t>
  </si>
  <si>
    <t>Instructions</t>
  </si>
  <si>
    <t>3. Populate 'Input' tab of this file</t>
  </si>
  <si>
    <t>2. Save this file and code in the same location on your computer named PSI_Inputs</t>
  </si>
  <si>
    <t>Emb_aslaid_model</t>
  </si>
  <si>
    <t>Emb_hydro_model</t>
  </si>
  <si>
    <t>Lat_brk_model</t>
  </si>
  <si>
    <t>Lat_brk_suction</t>
  </si>
  <si>
    <t>Lat_res_model</t>
  </si>
  <si>
    <t>Ax_model</t>
  </si>
  <si>
    <t>Lat_cyc_model</t>
  </si>
  <si>
    <t>No_cycles</t>
  </si>
  <si>
    <t>No_rolls</t>
  </si>
  <si>
    <t>% number of sets of parameters to run PSI for, generally referred to as 'dice rolls'</t>
  </si>
  <si>
    <t>% undrained: DNVGL-RP-F114 Model 1 = 0, DNVGL-RP-F114 Model 2/SAFEBUCK = 1, drained: DNVGL-RP-F114 = 10</t>
  </si>
  <si>
    <t>% as above</t>
  </si>
  <si>
    <t>% switch for suction at rear of pipe, not allowing = 0, allowing = 1 (relevant for lateral breakout undrained DNVGL-RP-F114 Model 1)</t>
  </si>
  <si>
    <t>% undrained: SAFEBUCK with rate effects from DNVGL-RP-F114 = 0 (SAFEBUCK chosen over DNV as it directly uses interface strength profile rather than applying alpha factor for roughness and epsilon factor for partial remoulding, but otherwise calculation is the same), drained: DNVGL-RP-F114/SAFEBUCK = 10</t>
  </si>
  <si>
    <t>% undrained: SAFEBUCK = 0 (not included in DNVGL-RP-F114)</t>
  </si>
  <si>
    <t>% number of cycles to model for lateral cyclic resistance calculations</t>
  </si>
  <si>
    <t>BE (Mean)</t>
  </si>
  <si>
    <t>D</t>
  </si>
  <si>
    <t>W_empty</t>
  </si>
  <si>
    <t>W_hydro</t>
  </si>
  <si>
    <t>W_op</t>
  </si>
  <si>
    <t>alpha</t>
  </si>
  <si>
    <t>T0</t>
  </si>
  <si>
    <t>t_aslaid</t>
  </si>
  <si>
    <t>t_hydro</t>
  </si>
  <si>
    <t>t_preop</t>
  </si>
  <si>
    <t>Distribution to Fit</t>
  </si>
  <si>
    <t>Normal</t>
  </si>
  <si>
    <t>Direct Inputs (No. Monte Carlo 'dice rolls' and Model Selection)</t>
  </si>
  <si>
    <t>Inputs Requiring Probabalistic Distribution Fitting (Pipe, Soil and Interface Parameters)</t>
  </si>
  <si>
    <t>% submerged weight of empty pipe per unit length (kN/m)</t>
  </si>
  <si>
    <t>% submerged weight of flooded pipe during hydrotest per unit length (kN/m)</t>
  </si>
  <si>
    <t>% submerged weight of operating pipe per unit length (kN/m)</t>
  </si>
  <si>
    <t>% pipe-soil interface adhesion coefficient, fully smooth = 0 and fully rough = 1</t>
  </si>
  <si>
    <t>% time between pipe lay and hydrotest (years)</t>
  </si>
  <si>
    <t>% time to complete hydrotest plus time pipe is left flooded between hydrotest and operation (years)</t>
  </si>
  <si>
    <t>% time pipe is left empty between hydrotest and operation (years)</t>
  </si>
  <si>
    <t>su_profile</t>
  </si>
  <si>
    <t>su_mudline</t>
  </si>
  <si>
    <t>z_su_inv</t>
  </si>
  <si>
    <t>su_inv</t>
  </si>
  <si>
    <t>gamma_sub</t>
  </si>
  <si>
    <t>pipelay_St</t>
  </si>
  <si>
    <t>lateral_St</t>
  </si>
  <si>
    <t>cv</t>
  </si>
  <si>
    <t>SHANSEP_S</t>
  </si>
  <si>
    <t>SHANSEP_m</t>
  </si>
  <si>
    <t>ka</t>
  </si>
  <si>
    <t>kp</t>
  </si>
  <si>
    <t>phi</t>
  </si>
  <si>
    <t>int_SHANSEP_S</t>
  </si>
  <si>
    <t>int_SHANSEP_m</t>
  </si>
  <si>
    <t>% soil-soil: only considering the top 1m, linear profile = 0, bi-linear profile = 1</t>
  </si>
  <si>
    <t>% soil-soil: undrained shear strength at mudline (kPa)</t>
  </si>
  <si>
    <t>% soil-soil: undrained shear strength at inversion point for a bi-linear profile, z_su_inv (kPa)</t>
  </si>
  <si>
    <t>% soil-soil: increase in undrained shear strength with depth (kPa/m), below inversion for a bi-linear profile</t>
  </si>
  <si>
    <t>% submerged unit weight of soil (kN/m3)</t>
  </si>
  <si>
    <t>% soil-soil: sensitivity factor for pipe lay, adjusted as part of calibration with other pipes in the area so may not correspond to standard soil sensitivity</t>
  </si>
  <si>
    <t>% soil-soil: sensitivity factor for lateral breakout relating to the soil in the active and passive failure zones on either side of the embedded pipe</t>
  </si>
  <si>
    <t>% soil-soil: coefficient of consolidation (m2/year), taken as BE for upper 1m from GIR</t>
  </si>
  <si>
    <t>% soil-soil: normalised shear strength for NC condition, found from best fit between CPT and oedometer tests with SHANSEP approach</t>
  </si>
  <si>
    <t>% soil-soil: SHANSEP exponent, found from best fit between CPT and oedometer tests</t>
  </si>
  <si>
    <t>% soil-soil: pressure resistance coefficients (note not earth pressure coefficient Ka), 2 &lt;= ka &lt;= 2.5 from DNVGL-RP-F114 Section 4.4.2.2</t>
  </si>
  <si>
    <t>% soil-soil: pressure resistance coefficients (note not earth pressure coefficient Kp), 2 &lt;= kp &lt;= 2.5 from DNVGL-RP-F114 Section 4.4.2.2</t>
  </si>
  <si>
    <t>% soil-soil: friction angle (deg)</t>
  </si>
  <si>
    <t xml:space="preserve">% soil-soil: depth for inversion point for a bi-linear undrained shear strength profile (m) (can be left blank if linear profile selected) </t>
  </si>
  <si>
    <t>delta_su</t>
  </si>
  <si>
    <t>Log-normal</t>
  </si>
  <si>
    <t>Uniform</t>
  </si>
  <si>
    <t>t</t>
  </si>
  <si>
    <t>% pipe wall thickness (m)</t>
  </si>
  <si>
    <t>% pipe diameter (m)</t>
  </si>
  <si>
    <t>LE (5%, or min when using Uniform distribution)</t>
  </si>
  <si>
    <t>HE (95%, or max when using Uniform distribution)</t>
  </si>
  <si>
    <t>Weibull</t>
  </si>
  <si>
    <t>The following distribtuons are available for curve fitting:</t>
  </si>
  <si>
    <t>Gamma</t>
  </si>
  <si>
    <t>Rayleigh</t>
  </si>
  <si>
    <t>Output_dist</t>
  </si>
  <si>
    <t>% distribution for fitting output parameters (chosen from dropdown as for inputs excl. uniform distribution; normal distribution used where chosen fitting unsuccessful for a given parameter)</t>
  </si>
  <si>
    <t>% bottom lay tension (kN)</t>
  </si>
  <si>
    <t>Lat_res_suction</t>
  </si>
  <si>
    <t>Emb_res_model</t>
  </si>
  <si>
    <t>% switch for suction at rear of pipe, not allowing = 0, allowing = 1 (relevant for lateral residual undrained modified method)</t>
  </si>
  <si>
    <t>delta</t>
  </si>
  <si>
    <t>% soil-pipe interface: friction angle (deg)</t>
  </si>
  <si>
    <t>% soil-pipe interface: SHANSEP exponent</t>
  </si>
  <si>
    <t>% soil-pipe interface: normalised shear strength for NC condition</t>
  </si>
  <si>
    <t>Parameter</t>
  </si>
  <si>
    <t>EI</t>
  </si>
  <si>
    <t>% pipe bending stiffness (kNm2)</t>
  </si>
  <si>
    <t>Automated Fit</t>
  </si>
  <si>
    <t>Min Value</t>
  </si>
  <si>
    <t>Correlation Index</t>
  </si>
  <si>
    <t>Strongly Positive</t>
  </si>
  <si>
    <t>Weakly Positive</t>
  </si>
  <si>
    <t>Weakly Negative</t>
  </si>
  <si>
    <t>Correlation Type</t>
  </si>
  <si>
    <t>Base Variable</t>
  </si>
  <si>
    <t>4. Open Python file 'PSI_montecarlo' and press run</t>
  </si>
  <si>
    <t>1. Download code from GitHub</t>
  </si>
  <si>
    <t>% undrained: modified DNV = 0, DNVGL-RP-F114/SAFEBUCK = 1, Generalised FE Envelope = 2; drained: DNVGL-RP-F114 Model 1 = 10, DNVGL-RP-F114 Model 2/SAFEBUCK = 11</t>
  </si>
  <si>
    <t>% undrained: DNVGL-RP-F114 Model 1 = 0, DNVGL-RP-F114 Model 2/SAFEBUCK = 1, Generalised FE Envelope = 2; drained: DNVGL-RP-F114 Model 1 = 10, DNVGL-RP-F114 Model 2/SAFEBUCK = 11</t>
  </si>
  <si>
    <t>% undrained: Embeding into Undisturbed Material DNVGL-RP-F114 Model 1 = 0, Embeding into Undisturbed Material DNVGL-RP-F114 Model 2/SAFEBUCK = 1, Horizontal Point on Generalised FE Envelope = 2; drained: Embeding into Undisturbed Material DNVGL-RP-F114 = 10</t>
  </si>
  <si>
    <t>Lat_brk_weighting</t>
  </si>
  <si>
    <t>% Min and Max weighting applied to Generalised FE Lat_brk result if used in conjunction with another Lat_brk Model; applied based on embedment and where accuracy of other models is expected to be lower</t>
  </si>
  <si>
    <t>Lat_res_weighting</t>
  </si>
  <si>
    <t>% Min and Max weighting applied to Generalised FE Lat_res result if used in conjunction with another Lat_res Model; applied based on embedment and where accuracy of other models is expected to be lower</t>
  </si>
  <si>
    <t>Model_fct</t>
  </si>
  <si>
    <t>% factor applied to all results to arbitrarily account for additional uncertainty by increaisng the bounds; applied linearly for each result where min/1.2 and max*1.2; MEAN WILL BE AFFECTED UNLESS IT IS HALF-WAY BETWEEN MIN AND MAX IN MAGNITUDE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</si>
</sst>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 x14ac:knownFonts="1">
    <font>
      <sz val="11"/>
      <color theme="1"/>
      <name val="Calibri"/>
      <family val="2"/>
      <scheme val="minor"/>
    </font>
    <font>
      <b/>
      <sz val="11"/>
      <color theme="1"/>
      <name val="Calibri"/>
      <family val="2"/>
      <scheme val="minor"/>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0" fillId="0" borderId="0" xfId="0" applyNumberFormat="1"/>
    <xf numFmtId="165" fontId="0" fillId="0" borderId="0" xfId="0" applyNumberFormat="1"/>
    <xf numFmtId="2"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BF9DC-EBD7-4346-9005-237800D8BC75}">
  <dimension ref="A1:A19"/>
  <sheetViews>
    <sheetView workbookViewId="0">
      <selection activeCell="G17" sqref="G17"/>
    </sheetView>
  </sheetViews>
  <sheetFormatPr defaultRowHeight="15" x14ac:dyDescent="0.25"/>
  <sheetData>
    <row r="1" spans="1:1" x14ac:dyDescent="0.25">
      <c r="A1" s="1" t="s">
        <v>0</v>
      </c>
    </row>
    <row r="2" spans="1:1" x14ac:dyDescent="0.25">
      <c r="A2" t="s">
        <v>1</v>
      </c>
    </row>
    <row r="3" spans="1:1" x14ac:dyDescent="0.25">
      <c r="A3" t="s">
        <v>104</v>
      </c>
    </row>
    <row r="4" spans="1:1" x14ac:dyDescent="0.25">
      <c r="A4" t="s">
        <v>3</v>
      </c>
    </row>
    <row r="5" spans="1:1" x14ac:dyDescent="0.25">
      <c r="A5" t="s">
        <v>2</v>
      </c>
    </row>
    <row r="6" spans="1:1" x14ac:dyDescent="0.25">
      <c r="A6" t="s">
        <v>103</v>
      </c>
    </row>
    <row r="12" spans="1:1" x14ac:dyDescent="0.25">
      <c r="A12" t="s">
        <v>79</v>
      </c>
    </row>
    <row r="13" spans="1:1" x14ac:dyDescent="0.25">
      <c r="A13" t="s">
        <v>72</v>
      </c>
    </row>
    <row r="14" spans="1:1" x14ac:dyDescent="0.25">
      <c r="A14" t="s">
        <v>31</v>
      </c>
    </row>
    <row r="15" spans="1:1" x14ac:dyDescent="0.25">
      <c r="A15" t="s">
        <v>71</v>
      </c>
    </row>
    <row r="16" spans="1:1" x14ac:dyDescent="0.25">
      <c r="A16" t="s">
        <v>78</v>
      </c>
    </row>
    <row r="17" spans="1:1" x14ac:dyDescent="0.25">
      <c r="A17" t="s">
        <v>80</v>
      </c>
    </row>
    <row r="18" spans="1:1" x14ac:dyDescent="0.25">
      <c r="A18" t="s">
        <v>81</v>
      </c>
    </row>
    <row r="19" spans="1:1" x14ac:dyDescent="0.25">
      <c r="A19"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463C4-1722-4182-9BE8-8462E138567F}">
  <dimension ref="A1:G48"/>
  <sheetViews>
    <sheetView tabSelected="1" zoomScale="85" zoomScaleNormal="85" workbookViewId="0">
      <selection activeCell="Z16" sqref="Z16"/>
    </sheetView>
  </sheetViews>
  <sheetFormatPr defaultRowHeight="15" x14ac:dyDescent="0.25"/>
  <cols>
    <col min="1" max="1" width="22" bestFit="1" customWidth="1"/>
    <col min="2" max="4" width="10" customWidth="1"/>
  </cols>
  <sheetData>
    <row r="1" spans="1:7" x14ac:dyDescent="0.25">
      <c r="A1" s="1" t="s">
        <v>32</v>
      </c>
    </row>
    <row r="2" spans="1:7" x14ac:dyDescent="0.25">
      <c r="A2" t="s">
        <v>12</v>
      </c>
      <c r="B2">
        <v>10000</v>
      </c>
      <c r="G2" t="s">
        <v>13</v>
      </c>
    </row>
    <row r="3" spans="1:7" x14ac:dyDescent="0.25">
      <c r="A3" t="s">
        <v>4</v>
      </c>
      <c r="B3">
        <v>0</v>
      </c>
      <c r="G3" t="s">
        <v>14</v>
      </c>
    </row>
    <row r="4" spans="1:7" x14ac:dyDescent="0.25">
      <c r="A4" t="s">
        <v>5</v>
      </c>
      <c r="B4">
        <v>0</v>
      </c>
      <c r="G4" t="s">
        <v>15</v>
      </c>
    </row>
    <row r="5" spans="1:7" x14ac:dyDescent="0.25">
      <c r="A5" t="s">
        <v>6</v>
      </c>
      <c r="B5">
        <v>0</v>
      </c>
      <c r="C5">
        <v>2</v>
      </c>
      <c r="D5">
        <v>10</v>
      </c>
      <c r="G5" t="s">
        <v>106</v>
      </c>
    </row>
    <row r="6" spans="1:7" x14ac:dyDescent="0.25">
      <c r="A6" t="s">
        <v>7</v>
      </c>
      <c r="B6">
        <v>0</v>
      </c>
      <c r="G6" t="s">
        <v>16</v>
      </c>
    </row>
    <row r="7" spans="1:7" x14ac:dyDescent="0.25">
      <c r="A7" t="s">
        <v>108</v>
      </c>
      <c r="B7">
        <v>60</v>
      </c>
      <c r="C7">
        <v>80</v>
      </c>
      <c r="G7" t="s">
        <v>109</v>
      </c>
    </row>
    <row r="8" spans="1:7" x14ac:dyDescent="0.25">
      <c r="A8" t="s">
        <v>8</v>
      </c>
      <c r="B8">
        <v>0</v>
      </c>
      <c r="C8">
        <v>2</v>
      </c>
      <c r="D8">
        <v>10</v>
      </c>
      <c r="G8" t="s">
        <v>105</v>
      </c>
    </row>
    <row r="9" spans="1:7" x14ac:dyDescent="0.25">
      <c r="A9" t="s">
        <v>85</v>
      </c>
      <c r="B9">
        <v>0</v>
      </c>
      <c r="G9" t="s">
        <v>87</v>
      </c>
    </row>
    <row r="10" spans="1:7" x14ac:dyDescent="0.25">
      <c r="A10" t="s">
        <v>110</v>
      </c>
      <c r="B10">
        <v>60</v>
      </c>
      <c r="C10">
        <v>80</v>
      </c>
      <c r="G10" t="s">
        <v>111</v>
      </c>
    </row>
    <row r="11" spans="1:7" x14ac:dyDescent="0.25">
      <c r="A11" t="s">
        <v>86</v>
      </c>
      <c r="B11">
        <v>2</v>
      </c>
      <c r="G11" t="s">
        <v>107</v>
      </c>
    </row>
    <row r="12" spans="1:7" x14ac:dyDescent="0.25">
      <c r="A12" t="s">
        <v>9</v>
      </c>
      <c r="B12">
        <v>0</v>
      </c>
      <c r="C12">
        <v>10</v>
      </c>
      <c r="G12" t="s">
        <v>17</v>
      </c>
    </row>
    <row r="13" spans="1:7" x14ac:dyDescent="0.25">
      <c r="A13" t="s">
        <v>10</v>
      </c>
      <c r="B13">
        <v>0</v>
      </c>
      <c r="G13" t="s">
        <v>18</v>
      </c>
    </row>
    <row r="14" spans="1:7" x14ac:dyDescent="0.25">
      <c r="A14" t="s">
        <v>11</v>
      </c>
      <c r="B14">
        <v>1</v>
      </c>
      <c r="C14">
        <v>10</v>
      </c>
      <c r="D14">
        <v>100</v>
      </c>
      <c r="G14" t="s">
        <v>19</v>
      </c>
    </row>
    <row r="15" spans="1:7" x14ac:dyDescent="0.25">
      <c r="A15" t="s">
        <v>41</v>
      </c>
      <c r="B15">
        <v>1</v>
      </c>
      <c r="G15" t="s">
        <v>56</v>
      </c>
    </row>
    <row r="16" spans="1:7" x14ac:dyDescent="0.25">
      <c r="A16" t="s">
        <v>43</v>
      </c>
      <c r="B16">
        <v>0.5</v>
      </c>
      <c r="G16" t="s">
        <v>69</v>
      </c>
    </row>
    <row r="17" spans="1:7" x14ac:dyDescent="0.25">
      <c r="A17" t="s">
        <v>82</v>
      </c>
      <c r="B17" t="s">
        <v>95</v>
      </c>
      <c r="G17" t="s">
        <v>83</v>
      </c>
    </row>
    <row r="18" spans="1:7" x14ac:dyDescent="0.25">
      <c r="A18" t="s">
        <v>112</v>
      </c>
      <c r="B18">
        <v>1.2</v>
      </c>
      <c r="G18" t="s">
        <v>113</v>
      </c>
    </row>
    <row r="20" spans="1:7" x14ac:dyDescent="0.25">
      <c r="A20" s="1" t="s">
        <v>33</v>
      </c>
    </row>
    <row r="21" spans="1:7" x14ac:dyDescent="0.25">
      <c r="A21" s="1" t="s">
        <v>92</v>
      </c>
      <c r="B21" s="1" t="s">
        <v>76</v>
      </c>
      <c r="C21" s="1" t="s">
        <v>20</v>
      </c>
      <c r="D21" s="1" t="s">
        <v>77</v>
      </c>
      <c r="E21" s="1" t="s">
        <v>96</v>
      </c>
      <c r="F21" s="1" t="s">
        <v>30</v>
      </c>
      <c r="G21" s="1"/>
    </row>
    <row r="22" spans="1:7" x14ac:dyDescent="0.25">
      <c r="A22" t="s">
        <v>21</v>
      </c>
      <c r="B22" s="2">
        <v>0.32990000000000003</v>
      </c>
      <c r="C22" s="2">
        <v>0.32990000000000003</v>
      </c>
      <c r="D22" s="2">
        <v>0.32990000000000003</v>
      </c>
      <c r="E22" s="2"/>
      <c r="F22" t="s">
        <v>72</v>
      </c>
      <c r="G22" t="s">
        <v>75</v>
      </c>
    </row>
    <row r="23" spans="1:7" x14ac:dyDescent="0.25">
      <c r="A23" t="s">
        <v>73</v>
      </c>
      <c r="B23" s="2">
        <v>2.6599999999999999E-2</v>
      </c>
      <c r="C23" s="2">
        <v>2.6599999999999999E-2</v>
      </c>
      <c r="D23" s="2">
        <v>2.6599999999999999E-2</v>
      </c>
      <c r="E23" s="2"/>
      <c r="F23" t="s">
        <v>72</v>
      </c>
      <c r="G23" t="s">
        <v>74</v>
      </c>
    </row>
    <row r="24" spans="1:7" x14ac:dyDescent="0.25">
      <c r="A24" t="s">
        <v>22</v>
      </c>
      <c r="B24" s="2">
        <v>0.89749999999999996</v>
      </c>
      <c r="C24" s="2">
        <v>0.89749999999999996</v>
      </c>
      <c r="D24" s="2">
        <v>0.89749999999999996</v>
      </c>
      <c r="E24" s="2"/>
      <c r="F24" t="s">
        <v>72</v>
      </c>
      <c r="G24" t="s">
        <v>34</v>
      </c>
    </row>
    <row r="25" spans="1:7" x14ac:dyDescent="0.25">
      <c r="A25" t="s">
        <v>23</v>
      </c>
      <c r="B25" s="2">
        <v>1.5022</v>
      </c>
      <c r="C25" s="2">
        <v>1.5022</v>
      </c>
      <c r="D25" s="2">
        <v>1.5022</v>
      </c>
      <c r="E25" s="2"/>
      <c r="F25" t="s">
        <v>72</v>
      </c>
      <c r="G25" t="s">
        <v>35</v>
      </c>
    </row>
    <row r="26" spans="1:7" x14ac:dyDescent="0.25">
      <c r="A26" t="s">
        <v>24</v>
      </c>
      <c r="B26" s="2">
        <v>0.95650000000000002</v>
      </c>
      <c r="C26" s="2">
        <v>1.0155000000000001</v>
      </c>
      <c r="D26" s="2">
        <v>1.0745</v>
      </c>
      <c r="E26" s="2">
        <v>0.89749999999999996</v>
      </c>
      <c r="F26" t="s">
        <v>95</v>
      </c>
      <c r="G26" t="s">
        <v>36</v>
      </c>
    </row>
    <row r="27" spans="1:7" x14ac:dyDescent="0.25">
      <c r="A27" t="s">
        <v>25</v>
      </c>
      <c r="B27" s="4">
        <v>0.5</v>
      </c>
      <c r="C27" s="4">
        <v>0.5</v>
      </c>
      <c r="D27" s="4">
        <v>0.5</v>
      </c>
      <c r="E27" s="4"/>
      <c r="F27" t="s">
        <v>72</v>
      </c>
      <c r="G27" t="s">
        <v>37</v>
      </c>
    </row>
    <row r="28" spans="1:7" x14ac:dyDescent="0.25">
      <c r="A28" t="s">
        <v>93</v>
      </c>
      <c r="B28">
        <v>61675</v>
      </c>
      <c r="C28">
        <v>61675</v>
      </c>
      <c r="D28">
        <v>61675</v>
      </c>
      <c r="F28" t="s">
        <v>72</v>
      </c>
      <c r="G28" t="s">
        <v>94</v>
      </c>
    </row>
    <row r="29" spans="1:7" x14ac:dyDescent="0.25">
      <c r="A29" t="s">
        <v>26</v>
      </c>
      <c r="B29">
        <v>27</v>
      </c>
      <c r="C29">
        <v>100</v>
      </c>
      <c r="D29">
        <v>236</v>
      </c>
      <c r="E29">
        <v>10</v>
      </c>
      <c r="F29" t="s">
        <v>95</v>
      </c>
      <c r="G29" t="s">
        <v>84</v>
      </c>
    </row>
    <row r="30" spans="1:7" x14ac:dyDescent="0.25">
      <c r="A30" t="s">
        <v>27</v>
      </c>
      <c r="B30" s="2">
        <f>1/12</f>
        <v>8.3333333333333329E-2</v>
      </c>
      <c r="C30" s="2">
        <v>8.3333333333333329E-2</v>
      </c>
      <c r="D30" s="2">
        <v>8.3333333333333329E-2</v>
      </c>
      <c r="E30" s="2"/>
      <c r="F30" t="s">
        <v>72</v>
      </c>
      <c r="G30" t="s">
        <v>38</v>
      </c>
    </row>
    <row r="31" spans="1:7" x14ac:dyDescent="0.25">
      <c r="A31" t="s">
        <v>28</v>
      </c>
      <c r="B31" s="2">
        <f>1/24</f>
        <v>4.1666666666666664E-2</v>
      </c>
      <c r="C31" s="2">
        <v>4.1666666666666664E-2</v>
      </c>
      <c r="D31" s="2">
        <v>4.1666666666666664E-2</v>
      </c>
      <c r="E31" s="2"/>
      <c r="F31" t="s">
        <v>72</v>
      </c>
      <c r="G31" t="s">
        <v>39</v>
      </c>
    </row>
    <row r="32" spans="1:7" x14ac:dyDescent="0.25">
      <c r="A32" t="s">
        <v>29</v>
      </c>
      <c r="B32" s="2">
        <v>8.3333333333333329E-2</v>
      </c>
      <c r="C32" s="2">
        <v>8.3333333333333329E-2</v>
      </c>
      <c r="D32" s="2">
        <v>8.3333333333333329E-2</v>
      </c>
      <c r="E32" s="2"/>
      <c r="F32" t="s">
        <v>72</v>
      </c>
      <c r="G32" t="s">
        <v>40</v>
      </c>
    </row>
    <row r="33" spans="1:7" x14ac:dyDescent="0.25">
      <c r="A33" t="s">
        <v>42</v>
      </c>
      <c r="B33" s="3">
        <v>0</v>
      </c>
      <c r="C33" s="3">
        <v>0.35</v>
      </c>
      <c r="D33" s="3">
        <v>3.57</v>
      </c>
      <c r="E33" s="3">
        <v>0</v>
      </c>
      <c r="F33" t="s">
        <v>95</v>
      </c>
      <c r="G33" t="s">
        <v>57</v>
      </c>
    </row>
    <row r="34" spans="1:7" x14ac:dyDescent="0.25">
      <c r="A34" t="s">
        <v>44</v>
      </c>
      <c r="B34" s="3">
        <v>1.33</v>
      </c>
      <c r="C34" s="3">
        <v>4.84</v>
      </c>
      <c r="D34" s="3">
        <v>14.29</v>
      </c>
      <c r="E34" s="3">
        <v>0</v>
      </c>
      <c r="F34" t="s">
        <v>95</v>
      </c>
      <c r="G34" t="s">
        <v>58</v>
      </c>
    </row>
    <row r="35" spans="1:7" x14ac:dyDescent="0.25">
      <c r="A35" t="s">
        <v>70</v>
      </c>
      <c r="B35" s="3">
        <v>1.33</v>
      </c>
      <c r="C35" s="3">
        <v>3</v>
      </c>
      <c r="D35" s="3">
        <v>7.72</v>
      </c>
      <c r="E35" s="3">
        <v>0</v>
      </c>
      <c r="F35" t="s">
        <v>95</v>
      </c>
      <c r="G35" t="s">
        <v>59</v>
      </c>
    </row>
    <row r="36" spans="1:7" x14ac:dyDescent="0.25">
      <c r="A36" t="s">
        <v>45</v>
      </c>
      <c r="B36" s="3">
        <v>3.04</v>
      </c>
      <c r="C36" s="3">
        <v>4.2</v>
      </c>
      <c r="D36" s="3">
        <v>6.96</v>
      </c>
      <c r="E36" s="3">
        <v>1</v>
      </c>
      <c r="F36" t="s">
        <v>95</v>
      </c>
      <c r="G36" t="s">
        <v>60</v>
      </c>
    </row>
    <row r="37" spans="1:7" x14ac:dyDescent="0.25">
      <c r="A37" t="s">
        <v>46</v>
      </c>
      <c r="B37" s="3">
        <v>3</v>
      </c>
      <c r="C37" s="3">
        <v>5</v>
      </c>
      <c r="D37" s="3">
        <v>7</v>
      </c>
      <c r="E37" s="3"/>
      <c r="F37" t="s">
        <v>72</v>
      </c>
      <c r="G37" t="s">
        <v>61</v>
      </c>
    </row>
    <row r="38" spans="1:7" x14ac:dyDescent="0.25">
      <c r="A38" t="s">
        <v>47</v>
      </c>
      <c r="B38" s="3">
        <v>1</v>
      </c>
      <c r="C38" s="3">
        <v>1.5</v>
      </c>
      <c r="D38" s="3">
        <v>2</v>
      </c>
      <c r="E38" s="3">
        <v>1</v>
      </c>
      <c r="F38" t="s">
        <v>95</v>
      </c>
      <c r="G38" t="s">
        <v>62</v>
      </c>
    </row>
    <row r="39" spans="1:7" x14ac:dyDescent="0.25">
      <c r="A39" t="s">
        <v>48</v>
      </c>
      <c r="B39">
        <v>0.44</v>
      </c>
      <c r="C39">
        <v>17.73</v>
      </c>
      <c r="D39">
        <v>503.82</v>
      </c>
      <c r="E39" s="3">
        <v>0</v>
      </c>
      <c r="F39" t="s">
        <v>95</v>
      </c>
      <c r="G39" t="s">
        <v>63</v>
      </c>
    </row>
    <row r="40" spans="1:7" x14ac:dyDescent="0.25">
      <c r="A40" t="s">
        <v>49</v>
      </c>
      <c r="B40" s="4">
        <v>0.22</v>
      </c>
      <c r="C40" s="4">
        <v>0.28499999999999998</v>
      </c>
      <c r="D40" s="4">
        <v>0.35</v>
      </c>
      <c r="E40" s="3">
        <v>0</v>
      </c>
      <c r="F40" t="s">
        <v>95</v>
      </c>
      <c r="G40" t="s">
        <v>64</v>
      </c>
    </row>
    <row r="41" spans="1:7" x14ac:dyDescent="0.25">
      <c r="A41" t="s">
        <v>50</v>
      </c>
      <c r="B41" s="4">
        <v>0.4</v>
      </c>
      <c r="C41" s="4">
        <v>0.4</v>
      </c>
      <c r="D41" s="4">
        <v>0.4</v>
      </c>
      <c r="E41" s="4"/>
      <c r="F41" t="s">
        <v>72</v>
      </c>
      <c r="G41" t="s">
        <v>65</v>
      </c>
    </row>
    <row r="42" spans="1:7" x14ac:dyDescent="0.25">
      <c r="A42" t="s">
        <v>51</v>
      </c>
      <c r="B42" s="4">
        <v>2</v>
      </c>
      <c r="C42" s="4">
        <v>2.25</v>
      </c>
      <c r="D42" s="4">
        <v>2.5</v>
      </c>
      <c r="E42" s="4"/>
      <c r="F42" t="s">
        <v>72</v>
      </c>
      <c r="G42" t="s">
        <v>66</v>
      </c>
    </row>
    <row r="43" spans="1:7" x14ac:dyDescent="0.25">
      <c r="A43" t="s">
        <v>52</v>
      </c>
      <c r="B43" s="4">
        <v>2</v>
      </c>
      <c r="C43" s="4">
        <v>2.25</v>
      </c>
      <c r="D43" s="4">
        <v>2.5</v>
      </c>
      <c r="E43" s="4"/>
      <c r="F43" t="s">
        <v>72</v>
      </c>
      <c r="G43" t="s">
        <v>67</v>
      </c>
    </row>
    <row r="44" spans="1:7" x14ac:dyDescent="0.25">
      <c r="A44" t="s">
        <v>53</v>
      </c>
      <c r="B44">
        <v>24</v>
      </c>
      <c r="C44">
        <v>30</v>
      </c>
      <c r="D44">
        <v>42</v>
      </c>
      <c r="E44" s="3">
        <v>0</v>
      </c>
      <c r="F44" t="s">
        <v>95</v>
      </c>
      <c r="G44" t="s">
        <v>68</v>
      </c>
    </row>
    <row r="45" spans="1:7" x14ac:dyDescent="0.25">
      <c r="A45" t="s">
        <v>54</v>
      </c>
      <c r="B45" s="4">
        <v>0.22</v>
      </c>
      <c r="C45" s="4">
        <v>0.28499999999999998</v>
      </c>
      <c r="D45" s="4">
        <v>0.35</v>
      </c>
      <c r="E45" s="3">
        <v>0</v>
      </c>
      <c r="F45" t="s">
        <v>95</v>
      </c>
      <c r="G45" t="s">
        <v>91</v>
      </c>
    </row>
    <row r="46" spans="1:7" x14ac:dyDescent="0.25">
      <c r="A46" t="s">
        <v>55</v>
      </c>
      <c r="B46" s="4">
        <v>0.4</v>
      </c>
      <c r="C46" s="4">
        <v>0.4</v>
      </c>
      <c r="D46" s="4">
        <v>0.4</v>
      </c>
      <c r="E46" s="4"/>
      <c r="F46" t="s">
        <v>72</v>
      </c>
      <c r="G46" t="s">
        <v>90</v>
      </c>
    </row>
    <row r="47" spans="1:7" x14ac:dyDescent="0.25">
      <c r="A47" t="s">
        <v>88</v>
      </c>
      <c r="B47" s="3">
        <v>26.6</v>
      </c>
      <c r="C47" s="3">
        <v>34.6</v>
      </c>
      <c r="D47" s="4">
        <v>41.3</v>
      </c>
      <c r="E47" s="3">
        <v>0</v>
      </c>
      <c r="F47" t="s">
        <v>95</v>
      </c>
      <c r="G47" t="s">
        <v>89</v>
      </c>
    </row>
    <row r="48" spans="1:7" x14ac:dyDescent="0.25">
      <c r="B48" s="3"/>
      <c r="C48" s="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3CB4D17-1E55-4D92-A80E-5A4DC16F7D52}">
          <x14:formula1>
            <xm:f>Intro!$A$13:$A$19</xm:f>
          </x14:formula1>
          <xm:sqref>F22:F47</xm:sqref>
        </x14:dataValidation>
        <x14:dataValidation type="list" allowBlank="1" showInputMessage="1" showErrorMessage="1" xr:uid="{4A6C1404-CBB2-46E4-A208-B5A1886B394C}">
          <x14:formula1>
            <xm:f>Intro!$A$14:$A$19</xm:f>
          </x14:formula1>
          <xm:sqref>B17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9FDF4-C5C2-405B-8802-1B03DEB1F621}">
  <dimension ref="A1:F27"/>
  <sheetViews>
    <sheetView zoomScaleNormal="100" workbookViewId="0">
      <selection activeCell="E13" sqref="E13"/>
    </sheetView>
  </sheetViews>
  <sheetFormatPr defaultRowHeight="15" x14ac:dyDescent="0.25"/>
  <cols>
    <col min="1" max="1" width="15.42578125" bestFit="1" customWidth="1"/>
    <col min="2" max="2" width="13.140625" bestFit="1" customWidth="1"/>
    <col min="3" max="3" width="16.140625" bestFit="1" customWidth="1"/>
    <col min="4" max="4" width="16.5703125" bestFit="1" customWidth="1"/>
  </cols>
  <sheetData>
    <row r="1" spans="1:6" x14ac:dyDescent="0.25">
      <c r="A1" s="1" t="s">
        <v>92</v>
      </c>
      <c r="B1" s="1" t="s">
        <v>102</v>
      </c>
      <c r="C1" s="1" t="s">
        <v>101</v>
      </c>
      <c r="D1" s="5" t="s">
        <v>97</v>
      </c>
    </row>
    <row r="2" spans="1:6" x14ac:dyDescent="0.25">
      <c r="A2" t="str">
        <f>Inputs!A22</f>
        <v>D</v>
      </c>
      <c r="D2" t="str">
        <f>IF(C2="Strongly Positive",0.9,IF(C2="Weakly Positive",0.6,IF(C2="Strongly Negative",-0.9,IF(C2="Weakly Negative",-0.6,""))))</f>
        <v/>
      </c>
    </row>
    <row r="3" spans="1:6" x14ac:dyDescent="0.25">
      <c r="A3" t="str">
        <f>Inputs!A23</f>
        <v>t</v>
      </c>
      <c r="D3" t="str">
        <f t="shared" ref="D3:D27" si="0">IF(C3="Strongly Positive",0.9,IF(C3="Weakly Positive",0.6,IF(C3="Strongly Negative",-0.9,IF(C3="Weakly Negative",-0.6,""))))</f>
        <v/>
      </c>
    </row>
    <row r="4" spans="1:6" x14ac:dyDescent="0.25">
      <c r="A4" t="str">
        <f>Inputs!A24</f>
        <v>W_empty</v>
      </c>
      <c r="D4" t="str">
        <f t="shared" si="0"/>
        <v/>
      </c>
    </row>
    <row r="5" spans="1:6" x14ac:dyDescent="0.25">
      <c r="A5" t="str">
        <f>Inputs!A25</f>
        <v>W_hydro</v>
      </c>
      <c r="D5" t="str">
        <f t="shared" si="0"/>
        <v/>
      </c>
    </row>
    <row r="6" spans="1:6" x14ac:dyDescent="0.25">
      <c r="A6" t="str">
        <f>Inputs!A26</f>
        <v>W_op</v>
      </c>
      <c r="D6" t="str">
        <f t="shared" si="0"/>
        <v/>
      </c>
    </row>
    <row r="7" spans="1:6" x14ac:dyDescent="0.25">
      <c r="A7" t="str">
        <f>Inputs!A27</f>
        <v>alpha</v>
      </c>
      <c r="D7" t="str">
        <f t="shared" si="0"/>
        <v/>
      </c>
    </row>
    <row r="8" spans="1:6" x14ac:dyDescent="0.25">
      <c r="A8" t="str">
        <f>Inputs!A28</f>
        <v>EI</v>
      </c>
      <c r="D8" t="str">
        <f t="shared" si="0"/>
        <v/>
      </c>
    </row>
    <row r="9" spans="1:6" x14ac:dyDescent="0.25">
      <c r="A9" t="str">
        <f>Inputs!A29</f>
        <v>T0</v>
      </c>
      <c r="D9" t="str">
        <f t="shared" si="0"/>
        <v/>
      </c>
    </row>
    <row r="10" spans="1:6" x14ac:dyDescent="0.25">
      <c r="A10" t="str">
        <f>Inputs!A30</f>
        <v>t_aslaid</v>
      </c>
      <c r="D10" t="str">
        <f t="shared" si="0"/>
        <v/>
      </c>
    </row>
    <row r="11" spans="1:6" x14ac:dyDescent="0.25">
      <c r="A11" t="str">
        <f>Inputs!A31</f>
        <v>t_hydro</v>
      </c>
      <c r="D11" t="str">
        <f t="shared" si="0"/>
        <v/>
      </c>
    </row>
    <row r="12" spans="1:6" x14ac:dyDescent="0.25">
      <c r="A12" t="str">
        <f>Inputs!A32</f>
        <v>t_preop</v>
      </c>
      <c r="D12" t="str">
        <f t="shared" si="0"/>
        <v/>
      </c>
    </row>
    <row r="13" spans="1:6" x14ac:dyDescent="0.25">
      <c r="A13" t="str">
        <f>Inputs!A33</f>
        <v>su_mudline</v>
      </c>
      <c r="D13" t="str">
        <f t="shared" si="0"/>
        <v/>
      </c>
      <c r="F13" s="1"/>
    </row>
    <row r="14" spans="1:6" x14ac:dyDescent="0.25">
      <c r="A14" t="str">
        <f>Inputs!A34</f>
        <v>su_inv</v>
      </c>
      <c r="B14" t="s">
        <v>42</v>
      </c>
      <c r="C14" t="s">
        <v>98</v>
      </c>
      <c r="D14">
        <f t="shared" si="0"/>
        <v>0.9</v>
      </c>
    </row>
    <row r="15" spans="1:6" x14ac:dyDescent="0.25">
      <c r="A15" t="str">
        <f>Inputs!A35</f>
        <v>delta_su</v>
      </c>
      <c r="B15" t="s">
        <v>42</v>
      </c>
      <c r="C15" t="s">
        <v>98</v>
      </c>
      <c r="D15">
        <f t="shared" si="0"/>
        <v>0.9</v>
      </c>
    </row>
    <row r="16" spans="1:6" x14ac:dyDescent="0.25">
      <c r="A16" t="str">
        <f>Inputs!A36</f>
        <v>gamma_sub</v>
      </c>
      <c r="B16" t="s">
        <v>42</v>
      </c>
      <c r="C16" t="s">
        <v>99</v>
      </c>
      <c r="D16">
        <f t="shared" si="0"/>
        <v>0.6</v>
      </c>
    </row>
    <row r="17" spans="1:4" x14ac:dyDescent="0.25">
      <c r="A17" t="str">
        <f>Inputs!A37</f>
        <v>pipelay_St</v>
      </c>
      <c r="B17" t="s">
        <v>42</v>
      </c>
      <c r="C17" t="s">
        <v>100</v>
      </c>
      <c r="D17">
        <f t="shared" si="0"/>
        <v>-0.6</v>
      </c>
    </row>
    <row r="18" spans="1:4" x14ac:dyDescent="0.25">
      <c r="A18" t="str">
        <f>Inputs!A38</f>
        <v>lateral_St</v>
      </c>
      <c r="B18" t="s">
        <v>42</v>
      </c>
      <c r="C18" t="s">
        <v>100</v>
      </c>
      <c r="D18">
        <f t="shared" si="0"/>
        <v>-0.6</v>
      </c>
    </row>
    <row r="19" spans="1:4" x14ac:dyDescent="0.25">
      <c r="A19" t="str">
        <f>Inputs!A39</f>
        <v>cv</v>
      </c>
      <c r="D19" t="str">
        <f t="shared" si="0"/>
        <v/>
      </c>
    </row>
    <row r="20" spans="1:4" x14ac:dyDescent="0.25">
      <c r="A20" t="str">
        <f>Inputs!A40</f>
        <v>SHANSEP_S</v>
      </c>
      <c r="B20" t="s">
        <v>42</v>
      </c>
      <c r="C20" t="s">
        <v>98</v>
      </c>
      <c r="D20">
        <f t="shared" si="0"/>
        <v>0.9</v>
      </c>
    </row>
    <row r="21" spans="1:4" x14ac:dyDescent="0.25">
      <c r="A21" t="str">
        <f>Inputs!A41</f>
        <v>SHANSEP_m</v>
      </c>
      <c r="D21" t="str">
        <f>IF(C21="Strongly Positive",0.9,IF(C21="Weakly Positive",0.6,IF(C21="Strongly Negative",-0.9,IF(C21="Weakly Negative",-0.6,""))))</f>
        <v/>
      </c>
    </row>
    <row r="22" spans="1:4" x14ac:dyDescent="0.25">
      <c r="A22" t="str">
        <f>Inputs!A42</f>
        <v>ka</v>
      </c>
      <c r="D22" t="str">
        <f t="shared" si="0"/>
        <v/>
      </c>
    </row>
    <row r="23" spans="1:4" x14ac:dyDescent="0.25">
      <c r="A23" t="str">
        <f>Inputs!A43</f>
        <v>kp</v>
      </c>
      <c r="D23" t="str">
        <f t="shared" si="0"/>
        <v/>
      </c>
    </row>
    <row r="24" spans="1:4" x14ac:dyDescent="0.25">
      <c r="A24" t="str">
        <f>Inputs!A44</f>
        <v>phi</v>
      </c>
      <c r="B24" t="s">
        <v>42</v>
      </c>
      <c r="C24" t="s">
        <v>98</v>
      </c>
      <c r="D24">
        <f t="shared" si="0"/>
        <v>0.9</v>
      </c>
    </row>
    <row r="25" spans="1:4" x14ac:dyDescent="0.25">
      <c r="A25" t="str">
        <f>Inputs!A45</f>
        <v>int_SHANSEP_S</v>
      </c>
      <c r="B25" t="s">
        <v>42</v>
      </c>
      <c r="C25" t="s">
        <v>98</v>
      </c>
      <c r="D25">
        <f t="shared" si="0"/>
        <v>0.9</v>
      </c>
    </row>
    <row r="26" spans="1:4" x14ac:dyDescent="0.25">
      <c r="A26" t="str">
        <f>Inputs!A46</f>
        <v>int_SHANSEP_m</v>
      </c>
      <c r="D26" t="str">
        <f t="shared" si="0"/>
        <v/>
      </c>
    </row>
    <row r="27" spans="1:4" x14ac:dyDescent="0.25">
      <c r="A27" t="str">
        <f>Inputs!A47</f>
        <v>delta</v>
      </c>
      <c r="B27" t="s">
        <v>42</v>
      </c>
      <c r="C27" t="s">
        <v>98</v>
      </c>
      <c r="D27">
        <f t="shared" si="0"/>
        <v>0.9</v>
      </c>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59096ad9-8b60-446a-90b7-017dbb9421a3}" enabled="1" method="Standard" siteId="{3d234255-e20f-4205-88a5-9658a402999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Inputs</vt:lpstr>
      <vt:lpstr>Correlations</vt:lpstr>
    </vt:vector>
  </TitlesOfParts>
  <Company>WSP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Sarah</dc:creator>
  <cp:lastModifiedBy>Martin, Sarah</cp:lastModifiedBy>
  <dcterms:created xsi:type="dcterms:W3CDTF">2023-11-10T05:04:11Z</dcterms:created>
  <dcterms:modified xsi:type="dcterms:W3CDTF">2025-07-16T08:46:03Z</dcterms:modified>
</cp:coreProperties>
</file>