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2702\Desktop\Bootcamp\Crowdfunding Analysis\"/>
    </mc:Choice>
  </mc:AlternateContent>
  <xr:revisionPtr revIDLastSave="0" documentId="8_{3E62E8FD-F669-4D53-AF2C-3A67E2A201D4}" xr6:coauthVersionLast="47" xr6:coauthVersionMax="47" xr10:uidLastSave="{00000000-0000-0000-0000-000000000000}"/>
  <bookViews>
    <workbookView xWindow="-120" yWindow="-120" windowWidth="29040" windowHeight="15720" firstSheet="1" activeTab="3" xr2:uid="{00000000-000D-0000-FFFF-FFFF00000000}"/>
  </bookViews>
  <sheets>
    <sheet name="Parent Category Statistics" sheetId="2" r:id="rId1"/>
    <sheet name="Subcategory Statistics" sheetId="3" r:id="rId2"/>
    <sheet name="Outcomes Based on Launch Date" sheetId="4" r:id="rId3"/>
    <sheet name="Chart1" sheetId="9" r:id="rId4"/>
    <sheet name="Kickstarter" sheetId="1" r:id="rId5"/>
    <sheet name="Failed US Kickstarters" sheetId="7" r:id="rId6"/>
    <sheet name="Descriptive Statistics" sheetId="8" r:id="rId7"/>
    <sheet name="Successful US Kickstarters" sheetId="6" r:id="rId8"/>
    <sheet name="Edinburgh Research" sheetId="5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12" r:id="rId10"/>
    <pivotCache cacheId="1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C12" i="8"/>
  <c r="B12" i="8"/>
  <c r="B14" i="8" s="1"/>
  <c r="C13" i="8"/>
  <c r="B13" i="8"/>
  <c r="C11" i="8"/>
  <c r="B11" i="8"/>
  <c r="C10" i="8"/>
  <c r="B10" i="8"/>
  <c r="C9" i="8"/>
  <c r="B9" i="8"/>
  <c r="B2" i="8"/>
  <c r="C5" i="8"/>
  <c r="B7" i="8"/>
  <c r="C6" i="8"/>
  <c r="C7" i="8" s="1"/>
  <c r="B6" i="8"/>
  <c r="B5" i="8"/>
  <c r="C4" i="8"/>
  <c r="B4" i="8"/>
  <c r="C3" i="8"/>
  <c r="B3" i="8"/>
  <c r="C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<sst xmlns="http://schemas.openxmlformats.org/spreadsheetml/2006/main" count="38341" uniqueCount="8401">
  <si>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</si>
  <si>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</si>
  <si>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</si>
  <si>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</si>
  <si>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</si>
  <si>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</si>
  <si>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</si>
  <si>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</si>
  <si>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</si>
  <si>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</si>
  <si>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</si>
  <si>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</si>
  <si>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</si>
  <si>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</si>
  <si>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</si>
  <si>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</si>
  <si>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</si>
  <si>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</si>
  <si>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</si>
  <si>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</si>
  <si>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</si>
  <si>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</si>
  <si>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</si>
  <si>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</si>
  <si>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</si>
  <si>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</si>
  <si>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</si>
  <si>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</si>
  <si>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</si>
  <si>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</si>
  <si>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</si>
  <si>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</si>
  <si>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</si>
  <si>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</si>
  <si>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</si>
  <si>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</si>
  <si>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</si>
  <si>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</si>
  <si>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</si>
  <si>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</si>
  <si>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</si>
  <si>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</si>
  <si>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</si>
  <si>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</si>
  <si>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</si>
  <si>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</si>
  <si>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</si>
  <si>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</si>
  <si>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</si>
  <si>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</si>
  <si>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</si>
  <si>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</si>
  <si>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</si>
  <si>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</si>
  <si>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</si>
  <si>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</si>
  <si>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</si>
  <si>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</si>
  <si>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</si>
  <si>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</si>
  <si>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</si>
  <si>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</si>
  <si>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</si>
  <si>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</si>
  <si>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</si>
  <si>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</si>
  <si>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</si>
  <si>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</si>
  <si>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</si>
  <si>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</si>
  <si>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</si>
  <si>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</si>
  <si>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</si>
  <si>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</si>
  <si>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</si>
  <si>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</si>
  <si>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</si>
  <si>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</si>
  <si>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</si>
  <si>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</si>
  <si>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</si>
  <si>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</si>
  <si>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</si>
  <si>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</si>
  <si>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</si>
  <si>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</si>
  <si>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</si>
  <si>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</si>
  <si>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</si>
  <si>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</si>
  <si>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</si>
  <si>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</si>
  <si>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</si>
  <si>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</si>
  <si>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</si>
  <si>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</si>
  <si>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</si>
  <si>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</si>
  <si>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</si>
  <si>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</si>
  <si>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</si>
  <si>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</si>
  <si>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</si>
  <si>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</si>
  <si>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</si>
  <si>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</si>
  <si>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</si>
  <si>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</si>
  <si>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</si>
  <si>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</si>
  <si>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</si>
  <si>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</si>
  <si>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</si>
  <si>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</si>
  <si>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</si>
  <si>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</si>
  <si>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</si>
  <si>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</si>
  <si>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</si>
  <si>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</si>
  <si>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</si>
  <si>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</si>
  <si>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</si>
  <si>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</si>
  <si>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</si>
  <si>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</si>
  <si>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</si>
  <si>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</si>
  <si>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</si>
  <si>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</si>
  <si>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</si>
  <si>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</si>
  <si>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</si>
  <si>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</si>
  <si>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</si>
  <si>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</si>
  <si>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</si>
  <si>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</si>
  <si>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</si>
  <si>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</si>
  <si>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</si>
  <si>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</si>
  <si>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</si>
  <si>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</si>
  <si>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</si>
  <si>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</si>
  <si>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</si>
  <si>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</si>
  <si>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</si>
  <si>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</si>
  <si>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</si>
  <si>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</si>
  <si>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</si>
  <si>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</si>
  <si>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</si>
  <si>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</si>
  <si>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</si>
  <si>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</si>
  <si>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</si>
  <si>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</si>
  <si>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</si>
  <si>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</si>
  <si>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</si>
  <si>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</si>
  <si>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</si>
  <si>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</si>
  <si>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</si>
  <si>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</si>
  <si>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</si>
  <si>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</si>
  <si>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</si>
  <si>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</si>
  <si>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</si>
  <si>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</si>
  <si>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</si>
  <si>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</si>
  <si>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</si>
  <si>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</si>
  <si>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</si>
  <si>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</si>
  <si>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</si>
  <si>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</si>
  <si>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</si>
  <si>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</si>
  <si>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</si>
  <si>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</si>
  <si>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</si>
  <si>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</si>
  <si>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</si>
  <si>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</si>
  <si>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</si>
  <si>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</si>
  <si>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</si>
  <si>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</si>
  <si>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</si>
  <si>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</si>
  <si>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</si>
  <si>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</si>
  <si>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</si>
  <si>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</si>
  <si>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</si>
  <si>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</si>
  <si>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</si>
  <si>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</si>
  <si>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</si>
  <si>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</si>
  <si>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</si>
  <si>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</si>
  <si>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</si>
  <si>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</si>
  <si>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</si>
  <si>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</si>
  <si>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</si>
  <si>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</si>
  <si>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</si>
  <si>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</si>
  <si>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</si>
  <si>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</si>
  <si>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</si>
  <si>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</si>
  <si>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</si>
  <si>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</si>
  <si>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</si>
  <si>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</si>
  <si>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</si>
  <si>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</si>
  <si>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</si>
  <si>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</si>
  <si>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</si>
  <si>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</si>
  <si>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</si>
  <si>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</si>
  <si>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</si>
  <si>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</si>
  <si>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</si>
  <si>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</si>
  <si>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</si>
  <si>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</si>
  <si>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</si>
  <si>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</si>
  <si>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</si>
  <si>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</si>
  <si>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</si>
  <si>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</si>
  <si>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</si>
  <si>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</si>
  <si>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</si>
  <si>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</si>
  <si>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</si>
  <si>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</si>
  <si>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</si>
  <si>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</si>
  <si>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</si>
  <si>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</si>
  <si>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</si>
  <si>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</si>
  <si>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</si>
  <si>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</si>
  <si>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</si>
  <si>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</si>
  <si>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</si>
  <si>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</si>
  <si>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</si>
  <si>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</si>
  <si>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</si>
  <si>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</si>
  <si>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</si>
  <si>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</si>
  <si>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</si>
  <si>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</si>
  <si>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</si>
  <si>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</si>
  <si>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</si>
  <si>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</si>
  <si>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</si>
  <si>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</si>
  <si>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</si>
  <si>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</si>
  <si>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</si>
  <si>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</si>
  <si>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</si>
  <si>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</si>
  <si>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</si>
  <si>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</si>
  <si>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</si>
  <si>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</si>
  <si>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</si>
  <si>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</si>
  <si>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</si>
  <si>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</si>
  <si>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</si>
  <si>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</si>
  <si>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</si>
  <si>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</si>
  <si>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</si>
  <si>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</si>
  <si>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</si>
  <si>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</si>
  <si>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</si>
  <si>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</si>
  <si>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</si>
  <si>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</si>
  <si>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</si>
  <si>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</si>
  <si>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</si>
  <si>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</si>
  <si>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</si>
  <si>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</si>
  <si>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</si>
  <si>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</si>
  <si>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</si>
  <si>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</si>
  <si>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</si>
  <si>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</si>
  <si>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</si>
  <si>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</si>
  <si>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</si>
  <si>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</si>
  <si>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</si>
  <si>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</si>
  <si>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</si>
  <si>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</si>
  <si>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</si>
  <si>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</si>
  <si>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</si>
  <si>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</si>
  <si>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</si>
  <si>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</si>
  <si>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</si>
  <si>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</si>
  <si>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</si>
  <si>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</si>
  <si>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</si>
  <si>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</si>
  <si>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</si>
  <si>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</si>
  <si>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</si>
  <si>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</si>
  <si>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</si>
  <si>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</si>
  <si>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</si>
  <si>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</si>
  <si>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</si>
  <si>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</si>
  <si>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</si>
  <si>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</si>
  <si>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</si>
  <si>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</si>
  <si>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</si>
  <si>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</si>
  <si>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</si>
  <si>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</si>
  <si>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</si>
  <si>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</si>
  <si>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</si>
  <si>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</si>
  <si>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</si>
  <si>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</si>
  <si>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</si>
  <si>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</si>
  <si>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</si>
  <si>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</si>
  <si>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</si>
  <si>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</si>
  <si>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</si>
  <si>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</si>
  <si>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</si>
  <si>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</si>
  <si>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</si>
  <si>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</si>
  <si>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</si>
  <si>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</si>
  <si>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</si>
  <si>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</si>
  <si>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</si>
  <si>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</si>
  <si>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</si>
  <si>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</si>
  <si>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</si>
  <si>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</si>
  <si>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</si>
  <si>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</si>
  <si>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</si>
  <si>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</si>
  <si>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</si>
  <si>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</si>
  <si>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</si>
  <si>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</si>
  <si>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</si>
  <si>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</si>
  <si>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</si>
  <si>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</si>
  <si>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</si>
  <si>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</si>
  <si>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</si>
  <si>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</si>
  <si>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</si>
  <si>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</si>
  <si>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</si>
  <si>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</si>
  <si>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</si>
  <si>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</si>
  <si>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</si>
  <si>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</si>
  <si>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</si>
  <si>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</si>
  <si>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</si>
  <si>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</si>
  <si>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</si>
  <si>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</si>
  <si>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</si>
  <si>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</si>
  <si>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</si>
  <si>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</si>
  <si>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</si>
  <si>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</si>
  <si>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</si>
  <si>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</si>
  <si>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</si>
  <si>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</si>
  <si>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</si>
  <si>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</si>
  <si>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</si>
  <si>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</si>
  <si>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</si>
  <si>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</si>
  <si>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</si>
  <si>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</si>
  <si>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</si>
  <si>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</si>
  <si>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</si>
  <si>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</si>
  <si>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</si>
  <si>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</si>
  <si>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</si>
  <si>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</si>
  <si>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</si>
  <si>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</si>
  <si>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</si>
  <si>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</si>
  <si>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</si>
  <si>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</si>
  <si>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</si>
  <si>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</si>
  <si>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</si>
  <si>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</si>
  <si>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</si>
  <si>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</si>
  <si>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</si>
  <si>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</si>
  <si>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</si>
  <si>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</si>
  <si>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</si>
  <si>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</si>
  <si>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</si>
  <si>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</si>
  <si>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</si>
  <si>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</si>
  <si>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</si>
  <si>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</si>
  <si>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</si>
  <si>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</si>
  <si>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</si>
  <si>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</si>
  <si>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</si>
  <si>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</si>
  <si>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</si>
  <si>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</si>
  <si>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</si>
  <si>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</si>
  <si>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</si>
  <si>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</si>
  <si>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</si>
  <si>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</si>
  <si>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</si>
  <si>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</si>
  <si>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</si>
  <si>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</si>
  <si>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</si>
  <si>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</si>
  <si>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</si>
  <si>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</si>
  <si>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</si>
  <si>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</si>
  <si>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</si>
  <si>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</si>
  <si>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</si>
  <si>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</si>
  <si>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</si>
  <si>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</si>
  <si>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</si>
  <si>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</si>
  <si>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</si>
  <si>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</si>
  <si>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</si>
  <si>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</si>
  <si>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</si>
  <si>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</si>
  <si>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</si>
  <si>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</si>
  <si>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</si>
  <si>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</si>
  <si>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</si>
  <si>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</si>
  <si>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</si>
  <si>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</si>
  <si>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</si>
  <si>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</si>
  <si>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</si>
  <si>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</si>
  <si>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</si>
  <si>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</si>
  <si>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</si>
  <si>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</si>
  <si>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</si>
  <si>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</si>
  <si>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</si>
  <si>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</si>
  <si>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</si>
  <si>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</si>
  <si>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</si>
  <si>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</si>
  <si>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</si>
  <si>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</si>
  <si>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</si>
  <si>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</si>
  <si>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</si>
  <si>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</si>
  <si>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</si>
  <si>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</si>
  <si>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</si>
  <si>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</si>
  <si>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</si>
  <si>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</si>
  <si>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</si>
  <si>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</si>
  <si>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</si>
  <si>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</si>
  <si>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</si>
  <si>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</si>
  <si>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</si>
  <si>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</si>
  <si>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</si>
  <si>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</si>
  <si>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</si>
  <si>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</si>
  <si>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</si>
  <si>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</si>
  <si>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</si>
  <si>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</si>
  <si>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</si>
  <si>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</si>
  <si>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</si>
  <si>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</si>
  <si>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</si>
  <si>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</si>
  <si>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</si>
  <si>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</si>
  <si>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</si>
  <si>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</si>
  <si>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</si>
  <si>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</si>
  <si>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</si>
  <si>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</si>
  <si>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</si>
  <si>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</si>
  <si>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</si>
  <si>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</si>
  <si>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</si>
  <si>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</si>
  <si>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</si>
  <si>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</si>
  <si>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</si>
  <si>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</si>
  <si>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</si>
  <si>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</si>
  <si>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</si>
  <si>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</si>
  <si>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</si>
  <si>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</si>
  <si>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</si>
  <si>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</si>
  <si>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</si>
  <si>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</si>
  <si>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</si>
  <si>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</si>
  <si>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</si>
  <si>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</si>
  <si>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</si>
  <si>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</si>
  <si>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</si>
  <si>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</si>
  <si>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</si>
  <si>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</si>
  <si>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</si>
  <si>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</si>
  <si>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</si>
  <si>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</si>
  <si>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</si>
  <si>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</si>
  <si>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</si>
  <si>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</si>
  <si>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</si>
  <si>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</si>
  <si>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</si>
  <si>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</si>
  <si>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</si>
  <si>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</si>
  <si>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</si>
  <si>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</si>
  <si>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</si>
  <si>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</si>
  <si>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</si>
  <si>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</si>
  <si>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</si>
  <si>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</si>
  <si>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</si>
  <si>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</si>
  <si>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</si>
  <si>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</si>
  <si>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</si>
  <si>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</si>
  <si>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</si>
  <si>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</si>
  <si>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</si>
  <si>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</si>
  <si>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</si>
  <si>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</si>
  <si>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</si>
  <si>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</si>
  <si>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</si>
  <si>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</si>
  <si>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</si>
  <si>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</si>
  <si>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</si>
  <si>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</si>
  <si>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</si>
  <si>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</si>
  <si>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</si>
  <si>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</si>
  <si>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</si>
  <si>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</si>
  <si>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</si>
  <si>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</si>
  <si>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</si>
  <si>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</si>
  <si>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</si>
  <si>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</si>
  <si>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</si>
  <si>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</si>
  <si>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</si>
  <si>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</si>
  <si>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</si>
  <si>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</si>
  <si>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</si>
  <si>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</si>
  <si>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</si>
  <si>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</si>
  <si>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</si>
  <si>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</si>
  <si>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</si>
  <si>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</si>
  <si>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</si>
  <si>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</si>
  <si>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</si>
  <si>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</si>
  <si>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</si>
  <si>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</si>
  <si>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</si>
  <si>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</si>
  <si>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</si>
  <si>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</si>
  <si>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</si>
  <si>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</si>
  <si>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</si>
  <si>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</si>
  <si>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</si>
  <si>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</si>
  <si>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</si>
  <si>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</si>
  <si>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</si>
  <si>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</si>
  <si>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</si>
  <si>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</si>
  <si>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</si>
  <si>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</si>
  <si>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</si>
  <si>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</si>
  <si>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</si>
  <si>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</si>
  <si>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</si>
  <si>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</si>
  <si>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</si>
  <si>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</si>
  <si>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</si>
  <si>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</si>
  <si>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</si>
  <si>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</si>
  <si>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</si>
  <si>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</si>
  <si>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</si>
  <si>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</si>
  <si>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</si>
  <si>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</si>
  <si>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</si>
  <si>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</si>
  <si>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</si>
  <si>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</si>
  <si>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</si>
  <si>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</si>
  <si>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</si>
  <si>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</si>
  <si>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</si>
  <si>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</si>
  <si>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</si>
  <si>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</si>
  <si>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</si>
  <si>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</si>
  <si>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</si>
  <si>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</si>
  <si>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</si>
  <si>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</si>
  <si>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</si>
  <si>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</si>
  <si>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</si>
  <si>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</si>
  <si>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</si>
  <si>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</si>
  <si>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</si>
  <si>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</si>
  <si>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</si>
  <si>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</si>
  <si>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</si>
  <si>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</si>
  <si>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</si>
  <si>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</si>
  <si>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</si>
  <si>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</si>
  <si>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</si>
  <si>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</si>
  <si>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</si>
  <si>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</si>
  <si>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</si>
  <si>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</si>
  <si>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</si>
  <si>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</si>
  <si>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</si>
  <si>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</si>
  <si>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</si>
  <si>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</si>
  <si>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</si>
  <si>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</si>
  <si>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</si>
  <si>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</si>
  <si>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</si>
  <si>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</si>
  <si>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</si>
  <si>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</si>
  <si>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</si>
  <si>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</si>
  <si>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</si>
  <si>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</si>
  <si>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</si>
  <si>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</si>
  <si>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</si>
  <si>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</si>
  <si>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</si>
  <si>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</si>
  <si>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</si>
  <si>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</si>
  <si>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</si>
  <si>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</si>
  <si>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</si>
  <si>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</si>
  <si>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</si>
  <si>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</si>
  <si>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</si>
  <si>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</si>
  <si>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</si>
  <si>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</si>
  <si>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</si>
  <si>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</si>
  <si>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</si>
  <si>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</si>
  <si>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</si>
  <si>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</si>
  <si>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</si>
  <si>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</si>
  <si>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</si>
  <si>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</si>
  <si>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</si>
  <si>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</si>
  <si>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</si>
  <si>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</si>
  <si>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</si>
  <si>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</si>
  <si>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</si>
  <si>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</si>
  <si>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</si>
  <si>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</si>
  <si>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</si>
  <si>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</si>
  <si>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</si>
  <si>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</si>
  <si>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</si>
  <si>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</si>
  <si>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</si>
  <si>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</si>
  <si>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</si>
  <si>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</si>
  <si>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</si>
  <si>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</si>
  <si>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</si>
  <si>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</si>
  <si>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</si>
  <si>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</si>
  <si>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</si>
  <si>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</si>
  <si>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</si>
  <si>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</si>
  <si>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</si>
  <si>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</si>
  <si>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</si>
  <si>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</si>
  <si>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</si>
  <si>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</si>
  <si>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</si>
  <si>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</si>
  <si>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</si>
  <si>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</si>
  <si>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</si>
  <si>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</si>
  <si>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</si>
  <si>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</si>
  <si>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</si>
  <si>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</si>
  <si>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</si>
  <si>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</si>
  <si>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</si>
  <si>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</si>
  <si>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</si>
  <si>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</si>
  <si>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</si>
  <si>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</si>
  <si>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</si>
  <si>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</si>
  <si>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</si>
  <si>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</si>
  <si>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</si>
  <si>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</si>
  <si>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</si>
  <si>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</si>
  <si>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</si>
  <si>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</si>
  <si>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</si>
  <si>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</si>
  <si>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</si>
  <si>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</si>
  <si>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</si>
  <si>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</si>
  <si>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</si>
  <si>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</si>
  <si>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</si>
  <si>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</si>
  <si>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</si>
  <si>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</si>
  <si>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</si>
  <si>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</si>
  <si>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</si>
  <si>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</si>
  <si>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</si>
  <si>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</si>
  <si>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</si>
  <si>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</si>
  <si>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</si>
  <si>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</si>
  <si>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</si>
  <si>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</si>
  <si>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</si>
  <si>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</si>
  <si>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</si>
  <si>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</si>
  <si>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</si>
  <si>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</si>
  <si>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</si>
  <si>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</si>
  <si>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</si>
  <si>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</si>
  <si>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</si>
  <si>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</si>
  <si>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</si>
  <si>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</si>
  <si>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</si>
  <si>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</si>
  <si>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</si>
  <si>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</si>
  <si>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</si>
  <si>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</si>
  <si>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</si>
  <si>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</si>
  <si>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</si>
  <si>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</si>
  <si>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</si>
  <si>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</si>
  <si>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</si>
  <si>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</si>
  <si>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</si>
  <si>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</si>
  <si>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</si>
  <si>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</si>
  <si>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</si>
  <si>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</si>
  <si>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</si>
  <si>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</si>
  <si>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</si>
  <si>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</si>
  <si>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</si>
  <si>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</si>
  <si>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</si>
  <si>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</si>
  <si>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</si>
  <si>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</si>
  <si>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</si>
  <si>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</si>
  <si>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</si>
  <si>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</si>
  <si>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</si>
  <si>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</si>
  <si>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</si>
  <si>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</si>
  <si>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</si>
  <si>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</si>
  <si>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</si>
  <si>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</si>
  <si>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</si>
  <si>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</si>
  <si>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</si>
  <si>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</si>
  <si>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</si>
  <si>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</si>
  <si>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</si>
  <si>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</si>
  <si>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</si>
  <si>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</si>
  <si>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</si>
  <si>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</si>
  <si>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</si>
  <si>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</si>
  <si>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</si>
  <si>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</si>
  <si>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</si>
  <si>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</si>
  <si>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</si>
  <si>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</si>
  <si>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</si>
  <si>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</si>
  <si>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</si>
  <si>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</si>
  <si>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</si>
  <si>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</si>
  <si>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</si>
  <si>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</si>
  <si>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</si>
  <si>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</si>
  <si>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</si>
  <si>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</si>
  <si>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</si>
  <si>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</si>
  <si>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</si>
  <si>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</si>
  <si>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</si>
  <si>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</si>
  <si>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</si>
  <si>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</si>
  <si>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</si>
  <si>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</si>
  <si>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</si>
  <si>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</si>
  <si>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</si>
  <si>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</si>
  <si>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</si>
  <si>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</si>
  <si>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</si>
  <si>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</si>
  <si>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</si>
  <si>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</si>
  <si>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</si>
  <si>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</si>
  <si>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</si>
  <si>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</si>
  <si>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</si>
  <si>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</si>
  <si>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</si>
  <si>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</si>
  <si>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</si>
  <si>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</si>
  <si>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</si>
  <si>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</si>
  <si>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</si>
  <si>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</si>
  <si>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</si>
  <si>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</si>
  <si>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</si>
  <si>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</si>
  <si>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</si>
  <si>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</si>
  <si>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</si>
  <si>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</si>
  <si>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</si>
  <si>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</si>
  <si>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</si>
  <si>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</si>
  <si>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</si>
  <si>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</si>
  <si>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</si>
  <si>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</si>
  <si>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</si>
  <si>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</si>
  <si>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</si>
  <si>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</si>
  <si>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</si>
  <si>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</si>
  <si>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</si>
  <si>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</si>
  <si>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</si>
  <si>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</si>
  <si>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</si>
  <si>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</si>
  <si>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</si>
  <si>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</si>
  <si>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</si>
  <si>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</si>
  <si>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</si>
  <si>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</si>
  <si>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</si>
  <si>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</si>
  <si>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</si>
  <si>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</si>
  <si>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</si>
  <si>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</si>
  <si>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</si>
  <si>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</si>
  <si>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</si>
  <si>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</si>
  <si>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</si>
  <si>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</si>
  <si>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</si>
  <si>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</si>
  <si>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</si>
  <si>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</si>
  <si>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</si>
  <si>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</si>
  <si>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</si>
  <si>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</si>
  <si>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</si>
  <si>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</si>
  <si>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</si>
  <si>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</si>
  <si>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</si>
  <si>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</si>
  <si>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</si>
  <si>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</si>
  <si>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</si>
  <si>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</si>
  <si>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</si>
  <si>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</si>
  <si>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</si>
  <si>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</si>
  <si>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</si>
  <si>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</si>
  <si>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</si>
  <si>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</si>
  <si>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</si>
  <si>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</si>
  <si>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</si>
  <si>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</si>
  <si>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</si>
  <si>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</si>
  <si>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</si>
  <si>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</si>
  <si>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</si>
  <si>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</si>
  <si>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</si>
  <si>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</si>
  <si>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</si>
  <si>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</si>
  <si>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</si>
  <si>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</si>
  <si>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</si>
  <si>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</si>
  <si>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</si>
  <si>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</si>
  <si>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</si>
  <si>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</si>
  <si>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</si>
  <si>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</si>
  <si>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</si>
  <si>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</si>
  <si>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</si>
  <si>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</si>
  <si>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</si>
  <si>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</si>
  <si>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</si>
  <si>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</si>
  <si>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</si>
  <si>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</si>
  <si>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</si>
  <si>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</si>
  <si>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</si>
  <si>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</si>
  <si>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</si>
  <si>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</si>
  <si>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</si>
  <si>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</si>
  <si>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</si>
  <si>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</si>
  <si>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</si>
  <si>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</si>
  <si>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</si>
  <si>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</si>
  <si>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</si>
  <si>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</si>
  <si>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</si>
  <si>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</si>
  <si>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</si>
  <si>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</si>
  <si>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</si>
  <si>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</si>
  <si>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</si>
  <si>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</si>
  <si>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</si>
  <si>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</si>
  <si>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</si>
  <si>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</si>
  <si>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</si>
  <si>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</si>
  <si>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</si>
  <si>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</si>
  <si>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</si>
  <si>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</si>
  <si>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</si>
  <si>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</si>
  <si>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</si>
  <si>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</si>
  <si>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</si>
  <si>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</si>
  <si>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</si>
  <si>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</si>
  <si>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</si>
  <si>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</si>
  <si>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</si>
  <si>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</si>
  <si>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</si>
  <si>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</si>
  <si>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</si>
  <si>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</si>
  <si>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</si>
  <si>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</si>
  <si>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</si>
  <si>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</si>
  <si>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</si>
  <si>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</si>
  <si>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</si>
  <si>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</si>
  <si>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</si>
  <si>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</si>
  <si>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</si>
  <si>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</si>
  <si>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</si>
  <si>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</si>
  <si>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</si>
  <si>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</si>
  <si>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</si>
  <si>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</si>
  <si>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</si>
  <si>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</si>
  <si>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</si>
  <si>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</si>
  <si>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</si>
  <si>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</si>
  <si>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</si>
  <si>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</si>
  <si>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</si>
  <si>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</si>
  <si>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</si>
  <si>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</si>
  <si>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</si>
  <si>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</si>
  <si>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</si>
  <si>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</si>
  <si>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</si>
  <si>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</si>
  <si>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</si>
  <si>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</si>
  <si>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</si>
  <si>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</si>
  <si>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</si>
  <si>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</si>
  <si>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</si>
  <si>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</si>
  <si>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</si>
  <si>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</si>
  <si>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</si>
  <si>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</si>
  <si>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</si>
  <si>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</si>
  <si>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</si>
  <si>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</si>
  <si>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</si>
  <si>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</si>
  <si>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</si>
  <si>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</si>
  <si>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</si>
  <si>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</si>
  <si>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</si>
  <si>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</si>
  <si>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</si>
  <si>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</si>
  <si>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</si>
  <si>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</si>
  <si>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</si>
  <si>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</si>
  <si>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</si>
  <si>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</si>
  <si>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</si>
  <si>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</si>
  <si>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</si>
  <si>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</si>
  <si>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</si>
  <si>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</si>
  <si>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</si>
  <si>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</si>
  <si>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</si>
  <si>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</si>
  <si>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</si>
  <si>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</si>
  <si>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</si>
  <si>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</si>
  <si>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</si>
  <si>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</si>
  <si>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</si>
  <si>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</si>
  <si>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</si>
  <si>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</si>
  <si>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</si>
  <si>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</si>
  <si>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</si>
  <si>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</si>
  <si>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</si>
  <si>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</si>
  <si>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</si>
  <si>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</si>
  <si>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</si>
  <si>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</si>
  <si>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</si>
  <si>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</si>
  <si>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</si>
  <si>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</si>
  <si>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</si>
  <si>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</si>
  <si>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</si>
  <si>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</si>
  <si>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</si>
  <si>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</si>
  <si>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</si>
  <si>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</si>
  <si>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</si>
  <si>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</si>
  <si>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</si>
  <si>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</si>
  <si>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</si>
  <si>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</si>
  <si>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</si>
  <si>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</si>
  <si>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</si>
  <si>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</si>
  <si>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</si>
  <si>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</si>
  <si>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</si>
  <si>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</si>
  <si>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</si>
  <si>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</si>
  <si>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</si>
  <si>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</si>
  <si>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</si>
  <si>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</si>
  <si>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</si>
  <si>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</si>
  <si>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</si>
  <si>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</si>
  <si>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</si>
  <si>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</si>
  <si>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</si>
  <si>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</si>
  <si>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</si>
  <si>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</si>
  <si>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</si>
  <si>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</si>
  <si>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</si>
  <si>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</si>
  <si>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</si>
  <si>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</si>
  <si>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</si>
  <si>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</si>
  <si>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</si>
  <si>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</si>
  <si>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</si>
  <si>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</si>
  <si>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</si>
  <si>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</si>
  <si>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</si>
  <si>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</si>
  <si>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</si>
  <si>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</si>
  <si>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</si>
  <si>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</si>
  <si>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</si>
  <si>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</si>
  <si>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</si>
  <si>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</si>
  <si>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</si>
  <si>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</si>
  <si>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</si>
  <si>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</si>
  <si>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</si>
  <si>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</si>
  <si>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</si>
  <si>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</si>
  <si>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</si>
  <si>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</si>
  <si>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</si>
  <si>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</si>
  <si>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</si>
  <si>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</si>
  <si>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</si>
  <si>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</si>
  <si>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</si>
  <si>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</si>
  <si>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</si>
  <si>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</si>
  <si>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</si>
  <si>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</si>
  <si>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</si>
  <si>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</si>
  <si>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</si>
  <si>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</si>
  <si>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</si>
  <si>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</si>
  <si>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</si>
  <si>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</si>
  <si>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</si>
  <si>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</si>
  <si>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</si>
  <si>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</si>
  <si>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</si>
  <si>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</si>
  <si>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</si>
  <si>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</si>
  <si>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</si>
  <si>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</si>
  <si>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</si>
  <si>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</si>
  <si>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</si>
  <si>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</si>
  <si>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</si>
  <si>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</si>
  <si>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</si>
  <si>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</si>
  <si>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</si>
  <si>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</si>
  <si>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</si>
  <si>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</si>
  <si>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</si>
  <si>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</si>
  <si>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</si>
  <si>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</si>
  <si>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</si>
  <si>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</si>
  <si>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</si>
  <si>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</si>
  <si>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</si>
  <si>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</si>
  <si>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</si>
  <si>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</si>
  <si>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</si>
  <si>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</si>
  <si>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</si>
  <si>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</si>
  <si>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</si>
  <si>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</si>
  <si>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</si>
  <si>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</si>
  <si>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</si>
  <si>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</si>
  <si>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</si>
  <si>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</si>
  <si>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</si>
  <si>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</si>
  <si>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</si>
  <si>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</si>
  <si>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</si>
  <si>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</si>
  <si>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</si>
  <si>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</si>
  <si>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</si>
  <si>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</si>
  <si>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</si>
  <si>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</si>
  <si>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</si>
  <si>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</si>
  <si>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</si>
  <si>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</si>
  <si>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</si>
  <si>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</si>
  <si>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</si>
  <si>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</si>
  <si>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</si>
  <si>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</si>
  <si>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</si>
  <si>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</si>
  <si>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</si>
  <si>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</si>
  <si>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</si>
  <si>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</si>
  <si>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</si>
  <si>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</si>
  <si>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</si>
  <si>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</si>
  <si>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</si>
  <si>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</si>
  <si>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</si>
  <si>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</si>
  <si>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</si>
  <si>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</si>
  <si>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</si>
  <si>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</si>
  <si>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</si>
  <si>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</si>
  <si>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</si>
  <si>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</si>
  <si>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</si>
  <si>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</si>
  <si>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</si>
  <si>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</si>
  <si>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</si>
  <si>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</si>
  <si>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</si>
  <si>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</si>
  <si>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</si>
  <si>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</si>
  <si>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</si>
  <si>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</si>
  <si>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</si>
  <si>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</si>
  <si>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</si>
  <si>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</si>
  <si>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</si>
  <si>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</si>
  <si>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</si>
  <si>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</si>
  <si>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</si>
  <si>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</si>
  <si>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</si>
  <si>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</si>
  <si>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</si>
  <si>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</si>
  <si>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</si>
  <si>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</si>
  <si>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</si>
  <si>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</si>
  <si>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</si>
  <si>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</si>
  <si>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</si>
  <si>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</si>
  <si>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</si>
  <si>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</si>
  <si>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</si>
  <si>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</si>
  <si>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</si>
  <si>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</si>
  <si>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</si>
  <si>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</si>
  <si>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</si>
  <si>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</si>
  <si>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</si>
  <si>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</si>
  <si>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</si>
  <si>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</si>
  <si>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</si>
  <si>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</si>
  <si>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</si>
  <si>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</si>
  <si>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</si>
  <si>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</si>
  <si>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</si>
  <si>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</si>
  <si>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</si>
  <si>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</si>
  <si>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</si>
  <si>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</si>
  <si>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</si>
  <si>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</si>
  <si>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</si>
  <si>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</si>
  <si>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</si>
  <si>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</si>
  <si>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</si>
  <si>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</si>
  <si>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</si>
  <si>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</si>
  <si>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</si>
  <si>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</si>
  <si>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</si>
  <si>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</si>
  <si>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</si>
  <si>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</si>
  <si>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</si>
  <si>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</si>
  <si>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</si>
  <si>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</si>
  <si>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</si>
  <si>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</si>
  <si>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</si>
  <si>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</si>
  <si>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</si>
  <si>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</si>
  <si>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</si>
  <si>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</si>
  <si>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</si>
  <si>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</si>
  <si>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</si>
  <si>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</si>
  <si>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</si>
  <si>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</si>
  <si>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</si>
  <si>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</si>
  <si>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</si>
  <si>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</si>
  <si>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</si>
  <si>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</si>
  <si>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</si>
  <si>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</si>
  <si>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</si>
  <si>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</si>
  <si>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</si>
  <si>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</si>
  <si>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</si>
  <si>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</si>
  <si>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</si>
  <si>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</si>
  <si>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</si>
  <si>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</si>
  <si>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</si>
  <si>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</si>
  <si>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</si>
  <si>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</si>
  <si>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</si>
  <si>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</si>
  <si>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</si>
  <si>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</si>
  <si>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</si>
  <si>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</si>
  <si>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</si>
  <si>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</si>
  <si>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</si>
  <si>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</si>
  <si>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</si>
  <si>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</si>
  <si>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</si>
  <si>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</si>
  <si>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</si>
  <si>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</si>
  <si>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</si>
  <si>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</si>
  <si>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</si>
  <si>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</si>
  <si>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</si>
  <si>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</si>
  <si>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</si>
  <si>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</si>
  <si>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</si>
  <si>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</si>
  <si>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</si>
  <si>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</si>
  <si>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</si>
  <si>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</si>
  <si>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</si>
  <si>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</si>
  <si>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</si>
  <si>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</si>
  <si>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</si>
  <si>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</si>
  <si>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</si>
  <si>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</si>
  <si>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</si>
  <si>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</si>
  <si>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</si>
  <si>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</si>
  <si>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</si>
  <si>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</si>
  <si>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</si>
  <si>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</si>
  <si>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</si>
  <si>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</si>
  <si>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</si>
  <si>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</si>
  <si>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</si>
  <si>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</si>
  <si>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</si>
  <si>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</si>
  <si>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</si>
  <si>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</si>
  <si>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</si>
  <si>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</si>
  <si>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</si>
  <si>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</si>
  <si>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</si>
  <si>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</si>
  <si>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</si>
  <si>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</si>
  <si>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</si>
  <si>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</si>
  <si>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</si>
  <si>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</si>
  <si>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</si>
  <si>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</si>
  <si>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</si>
  <si>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</si>
  <si>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</si>
  <si>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</si>
  <si>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</si>
  <si>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</si>
  <si>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</si>
  <si>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</si>
  <si>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</si>
  <si>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</si>
  <si>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</si>
  <si>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</si>
  <si>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</si>
  <si>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</si>
  <si>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</si>
  <si>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</si>
  <si>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</si>
  <si>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</si>
  <si>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</si>
  <si>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</si>
  <si>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</si>
  <si>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</si>
  <si>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</si>
  <si>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</si>
  <si>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</si>
  <si>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</si>
  <si>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</si>
  <si>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</si>
  <si>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</si>
  <si>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</si>
  <si>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</si>
  <si>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</si>
  <si>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</si>
  <si>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</si>
  <si>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</si>
  <si>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</si>
  <si>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</si>
  <si>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</si>
  <si>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</si>
  <si>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</si>
  <si>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</si>
  <si>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</si>
  <si>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</si>
  <si>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</si>
  <si>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</si>
  <si>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</si>
  <si>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</si>
  <si>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</si>
  <si>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</si>
  <si>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</si>
  <si>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</si>
  <si>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</si>
  <si>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</si>
  <si>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</si>
  <si>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</si>
  <si>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</si>
  <si>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</si>
  <si>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</si>
  <si>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</si>
  <si>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</si>
  <si>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</si>
  <si>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</si>
  <si>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</si>
  <si>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</si>
  <si>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</si>
  <si>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</si>
  <si>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</si>
  <si>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</si>
  <si>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</si>
  <si>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</si>
  <si>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</si>
  <si>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</si>
  <si>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</si>
  <si>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</si>
  <si>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</si>
  <si>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</si>
  <si>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</si>
  <si>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</si>
  <si>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</si>
  <si>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</si>
  <si>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</si>
  <si>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</si>
  <si>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</si>
  <si>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</si>
  <si>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</si>
  <si>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</si>
  <si>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</si>
  <si>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</si>
  <si>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</si>
  <si>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</si>
  <si>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</si>
  <si>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</si>
  <si>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</si>
  <si>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</si>
  <si>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</si>
  <si>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</si>
  <si>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</si>
  <si>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</si>
  <si>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</si>
  <si>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</si>
  <si>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</si>
  <si>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</si>
  <si>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</si>
  <si>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</si>
  <si>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</si>
  <si>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</si>
  <si>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</si>
  <si>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</si>
  <si>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</si>
  <si>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</si>
  <si>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</si>
  <si>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</si>
  <si>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</si>
  <si>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</si>
  <si>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</si>
  <si>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</si>
  <si>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</si>
  <si>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</si>
  <si>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</si>
  <si>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</si>
  <si>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</si>
  <si>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</si>
  <si>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</si>
  <si>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</si>
  <si>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</si>
  <si>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</si>
  <si>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</si>
  <si>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</si>
  <si>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</si>
  <si>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</si>
  <si>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</si>
  <si>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</si>
  <si>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</si>
  <si>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</si>
  <si>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</si>
  <si>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</si>
  <si>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</si>
  <si>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</si>
  <si>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</si>
  <si>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</si>
  <si>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</si>
  <si>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</si>
  <si>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</si>
  <si>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</si>
  <si>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</si>
  <si>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</si>
  <si>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</si>
  <si>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</si>
  <si>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</si>
  <si>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</si>
  <si>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</si>
  <si>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</si>
  <si>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</si>
  <si>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</si>
  <si>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</si>
  <si>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</si>
  <si>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</si>
  <si>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</si>
  <si>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</si>
  <si>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</si>
  <si>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</si>
  <si>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</si>
  <si>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</si>
  <si>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</si>
  <si>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</si>
  <si>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</si>
  <si>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</si>
  <si>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</si>
  <si>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</si>
  <si>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</si>
  <si>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</si>
  <si>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</si>
  <si>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</si>
  <si>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</si>
  <si>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</si>
  <si>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</si>
  <si>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</si>
  <si>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</si>
  <si>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</si>
  <si>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</si>
  <si>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</si>
  <si>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</si>
  <si>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</si>
  <si>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</si>
  <si>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</si>
  <si>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</si>
  <si>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</si>
  <si>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</si>
  <si>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</si>
  <si>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</si>
  <si>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</si>
  <si>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</si>
  <si>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</si>
  <si>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</si>
  <si>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</si>
  <si>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</si>
  <si>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</si>
  <si>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</si>
  <si>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</si>
  <si>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</si>
  <si>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</si>
  <si>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</si>
  <si>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</si>
  <si>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</si>
  <si>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</si>
  <si>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</si>
  <si>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</si>
  <si>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</si>
  <si>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</si>
  <si>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</si>
  <si>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</si>
  <si>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</si>
  <si>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</si>
  <si>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</si>
  <si>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</si>
  <si>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</si>
  <si>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</si>
  <si>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</si>
  <si>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</si>
  <si>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</si>
  <si>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</si>
  <si>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</si>
  <si>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</si>
  <si>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</si>
  <si>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</si>
  <si>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</si>
  <si>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</si>
  <si>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</si>
  <si>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</si>
  <si>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</si>
  <si>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</si>
  <si>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</si>
  <si>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</si>
  <si>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</si>
  <si>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</si>
  <si>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</si>
  <si>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</si>
  <si>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</si>
  <si>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</si>
  <si>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</si>
  <si>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</si>
  <si>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</si>
  <si>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</si>
  <si>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</si>
  <si>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</si>
  <si>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</si>
  <si>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</si>
  <si>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</si>
  <si>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</si>
  <si>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</si>
  <si>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</si>
  <si>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</si>
  <si>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</si>
  <si>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</si>
  <si>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</si>
  <si>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</si>
  <si>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</si>
  <si>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</si>
  <si>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</si>
  <si>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</si>
  <si>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</si>
  <si>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</si>
  <si>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</si>
  <si>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</si>
  <si>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</si>
  <si>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</si>
  <si>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</si>
  <si>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</si>
  <si>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</si>
  <si>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</si>
  <si>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</si>
  <si>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</si>
  <si>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</si>
  <si>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</si>
  <si>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</si>
  <si>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</si>
  <si>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</si>
  <si>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</si>
  <si>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</si>
  <si>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</si>
  <si>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</si>
  <si>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</si>
  <si>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</si>
  <si>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</si>
  <si>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</si>
  <si>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</si>
  <si>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</si>
  <si>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</si>
  <si>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</si>
  <si>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</si>
  <si>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</si>
  <si>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</si>
  <si>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</si>
  <si>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</si>
  <si>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</si>
  <si>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</si>
  <si>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</si>
  <si>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</si>
  <si>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</si>
  <si>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</si>
  <si>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</si>
  <si>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</si>
  <si>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</si>
  <si>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</si>
  <si>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</si>
  <si>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</si>
  <si>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</si>
  <si>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</si>
  <si>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</si>
  <si>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</si>
  <si>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</si>
  <si>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</si>
  <si>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</si>
  <si>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</si>
  <si>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</si>
  <si>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</si>
  <si>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</si>
  <si>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</si>
  <si>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</si>
  <si>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</si>
  <si>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</si>
  <si>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</si>
  <si>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</si>
  <si>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</si>
  <si>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</si>
  <si>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</si>
  <si>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</si>
  <si>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</si>
  <si>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</si>
  <si>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</si>
  <si>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</si>
  <si>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</si>
  <si>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</si>
  <si>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</si>
  <si>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</si>
  <si>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</si>
  <si>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</si>
  <si>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</si>
  <si>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</si>
  <si>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</si>
  <si>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</si>
  <si>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</si>
  <si>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</si>
  <si>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</si>
  <si>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</si>
  <si>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</si>
  <si>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</si>
  <si>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</si>
  <si>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</si>
  <si>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</si>
  <si>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</si>
  <si>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</si>
  <si>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</si>
  <si>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</si>
  <si>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</si>
  <si>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</si>
  <si>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</si>
  <si>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</si>
  <si>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</si>
  <si>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</si>
  <si>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</si>
  <si>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</si>
  <si>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</si>
  <si>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</si>
  <si>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</si>
  <si>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</si>
  <si>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</si>
  <si>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</si>
  <si>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</si>
  <si>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</si>
  <si>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</si>
  <si>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</si>
  <si>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</si>
  <si>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</si>
  <si>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</si>
  <si>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</si>
  <si>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</si>
  <si>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</si>
  <si>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</si>
  <si>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</si>
  <si>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</si>
  <si>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</si>
  <si>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</si>
  <si>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</si>
  <si>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</si>
  <si>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</si>
  <si>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</si>
  <si>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</si>
  <si>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</si>
  <si>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</si>
  <si>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</si>
  <si>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</si>
  <si>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</si>
  <si>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</si>
  <si>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</si>
  <si>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</si>
  <si>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</si>
  <si>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</si>
  <si>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</si>
  <si>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</si>
  <si>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</si>
  <si>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</si>
  <si>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</si>
  <si>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</si>
  <si>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</si>
  <si>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</si>
  <si>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</si>
  <si>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</si>
  <si>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</si>
  <si>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</si>
  <si>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</si>
  <si>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</si>
  <si>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</si>
  <si>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</si>
  <si>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</si>
  <si>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</si>
  <si>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</si>
  <si>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</si>
  <si>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</si>
  <si>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</si>
  <si>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</si>
  <si>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</si>
  <si>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</si>
  <si>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</si>
  <si>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</si>
  <si>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</si>
  <si>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</si>
  <si>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</si>
  <si>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</si>
  <si>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</si>
  <si>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</si>
  <si>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</si>
  <si>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</si>
  <si>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</si>
  <si>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</si>
  <si>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</si>
  <si>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</si>
  <si>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</si>
  <si>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</si>
  <si>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</si>
  <si>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</si>
  <si>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</si>
  <si>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</si>
  <si>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</si>
  <si>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</si>
  <si>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</si>
  <si>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</si>
  <si>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</si>
  <si>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</si>
  <si>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</si>
  <si>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</si>
  <si>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</si>
  <si>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</si>
  <si>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</si>
  <si>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</si>
  <si>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</si>
  <si>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</si>
  <si>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</si>
  <si>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</si>
  <si>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</si>
  <si>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</si>
  <si>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</si>
  <si>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</si>
  <si>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</si>
  <si>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</si>
  <si>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</si>
  <si>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</si>
  <si>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</si>
  <si>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</si>
  <si>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</si>
  <si>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</si>
  <si>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</si>
  <si>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</si>
  <si>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</si>
  <si>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</si>
  <si>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</si>
  <si>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</si>
  <si>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</si>
  <si>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</si>
  <si>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</si>
  <si>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</si>
  <si>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</si>
  <si>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</si>
  <si>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</si>
  <si>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</si>
  <si>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</si>
  <si>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</si>
  <si>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</si>
  <si>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</si>
  <si>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</si>
  <si>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</si>
  <si>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</si>
  <si>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</si>
  <si>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</si>
  <si>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</si>
  <si>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</si>
  <si>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</si>
  <si>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</si>
  <si>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</si>
  <si>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</si>
  <si>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</si>
  <si>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</si>
  <si>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</si>
  <si>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</si>
  <si>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</si>
  <si>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</si>
  <si>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</si>
  <si>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</si>
  <si>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</si>
  <si>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</si>
  <si>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</si>
  <si>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</si>
  <si>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</si>
  <si>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</si>
  <si>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</si>
  <si>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</si>
  <si>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</si>
  <si>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</si>
  <si>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</si>
  <si>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</si>
  <si>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</si>
  <si>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</si>
  <si>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</si>
  <si>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</si>
  <si>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</si>
  <si>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</si>
  <si>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</si>
  <si>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</si>
  <si>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</si>
  <si>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</si>
  <si>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</si>
  <si>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</si>
  <si>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</si>
  <si>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</si>
  <si>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</si>
  <si>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</si>
  <si>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</si>
  <si>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</si>
  <si>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</si>
  <si>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</si>
  <si>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</si>
  <si>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</si>
  <si>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</si>
  <si>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</si>
  <si>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</si>
  <si>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</si>
  <si>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</si>
  <si>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</si>
  <si>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</si>
  <si>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</si>
  <si>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</si>
  <si>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</si>
  <si>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</si>
  <si>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</si>
  <si>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</si>
  <si>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</si>
  <si>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</si>
  <si>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</si>
  <si>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</si>
  <si>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</si>
  <si>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</si>
  <si>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</si>
  <si>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</si>
  <si>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</si>
  <si>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</si>
  <si>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</si>
  <si>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</si>
  <si>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</si>
  <si>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</si>
  <si>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</si>
  <si>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</si>
  <si>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</si>
  <si>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</si>
  <si>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</si>
  <si>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</si>
  <si>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</si>
  <si>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</si>
  <si>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</si>
  <si>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</si>
  <si>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</si>
  <si>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</si>
  <si>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</si>
  <si>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</si>
  <si>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</si>
  <si>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</si>
  <si>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</si>
  <si>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</si>
  <si>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</si>
  <si>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</si>
  <si>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</si>
  <si>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</si>
  <si>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</si>
  <si>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</si>
  <si>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</si>
  <si>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</si>
  <si>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</si>
  <si>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</si>
  <si>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</si>
  <si>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</si>
  <si>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</si>
  <si>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</si>
  <si>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</si>
  <si>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</si>
  <si>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</si>
  <si>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</si>
  <si>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</si>
  <si>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</si>
  <si>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</si>
  <si>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</si>
  <si>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</si>
  <si>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</si>
  <si>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</si>
  <si>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</si>
  <si>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</si>
  <si>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</si>
  <si>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</si>
  <si>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</si>
  <si>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</si>
  <si>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</si>
  <si>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</si>
  <si>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</si>
  <si>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</si>
  <si>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</si>
  <si>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</si>
  <si>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</si>
  <si>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</si>
  <si>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</si>
  <si>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</si>
  <si>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</si>
  <si>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</si>
  <si>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</si>
  <si>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</si>
  <si>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</si>
  <si>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</si>
  <si>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</si>
  <si>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</si>
  <si>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</si>
  <si>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</si>
  <si>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</si>
  <si>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</si>
  <si>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</si>
  <si>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</si>
  <si>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</si>
  <si>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</si>
  <si>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</si>
  <si>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</si>
  <si>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</si>
  <si>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</si>
  <si>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</si>
  <si>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</si>
  <si>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</si>
  <si>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</si>
  <si>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</si>
  <si>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</si>
  <si>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</si>
  <si>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</si>
  <si>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</si>
  <si>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</si>
  <si>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</si>
  <si>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</si>
  <si>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</si>
  <si>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</si>
  <si>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</si>
  <si>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</si>
  <si>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</si>
  <si>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</si>
  <si>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</si>
  <si>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</si>
  <si>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</si>
  <si>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</si>
  <si>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</si>
  <si>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</si>
  <si>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</si>
  <si>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</si>
  <si>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</si>
  <si>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</si>
  <si>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</si>
  <si>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</si>
  <si>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</si>
  <si>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</si>
  <si>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</si>
  <si>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</si>
  <si>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</si>
  <si>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</si>
  <si>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</si>
  <si>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</si>
  <si>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</si>
  <si>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</si>
  <si>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</si>
  <si>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</si>
  <si>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</si>
  <si>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</si>
  <si>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</si>
  <si>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</si>
  <si>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</si>
  <si>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</si>
  <si>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</si>
  <si>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</si>
  <si>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</si>
  <si>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</si>
  <si>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</si>
  <si>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</si>
  <si>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</si>
  <si>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</si>
  <si>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</si>
  <si>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</si>
  <si>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</si>
  <si>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</si>
  <si>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</si>
  <si>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</si>
  <si>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</si>
  <si>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</si>
  <si>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</si>
  <si>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</si>
  <si>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</si>
  <si>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</si>
  <si>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</si>
  <si>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</si>
  <si>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</si>
  <si>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</si>
  <si>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</si>
  <si>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</si>
  <si>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</si>
  <si>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</si>
  <si>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</si>
  <si>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</si>
  <si>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</si>
  <si>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</si>
  <si>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</si>
  <si>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</si>
  <si>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</si>
  <si>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</si>
  <si>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</si>
  <si>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</si>
  <si>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</si>
  <si>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</si>
  <si>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</si>
  <si>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</si>
  <si>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</si>
  <si>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</si>
  <si>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</si>
  <si>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</si>
  <si>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</si>
  <si>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</si>
  <si>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</si>
  <si>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</si>
  <si>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</si>
  <si>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</si>
  <si>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</si>
  <si>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</si>
  <si>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</si>
  <si>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</si>
  <si>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</si>
  <si>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</si>
  <si>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</si>
  <si>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</si>
  <si>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</si>
  <si>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</si>
  <si>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</si>
  <si>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</si>
  <si>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</si>
  <si>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</si>
  <si>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</si>
  <si>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</si>
  <si>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</si>
  <si>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</si>
  <si>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</si>
  <si>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</si>
  <si>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</si>
  <si>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</si>
  <si>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</si>
  <si>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</si>
  <si>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</si>
  <si>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</si>
  <si>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</si>
  <si>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</si>
  <si>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</si>
  <si>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</si>
  <si>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</si>
  <si>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</si>
  <si>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</si>
  <si>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</si>
  <si>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</si>
  <si>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</si>
  <si>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</si>
  <si>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</si>
  <si>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</si>
  <si>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</si>
  <si>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</si>
  <si>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</si>
  <si>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</si>
  <si>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</si>
  <si>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</si>
  <si>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</si>
  <si>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</si>
  <si>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</si>
  <si>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</si>
  <si>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</si>
  <si>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</si>
  <si>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</si>
  <si>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</si>
  <si>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</si>
  <si>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</si>
  <si>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</si>
  <si>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</si>
  <si>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</si>
  <si>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</si>
  <si>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</si>
  <si>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</si>
  <si>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</si>
  <si>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</si>
  <si>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</si>
  <si>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</si>
  <si>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</si>
  <si>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</si>
  <si>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</si>
  <si>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</si>
  <si>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</si>
  <si>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</si>
  <si>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</si>
  <si>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</si>
  <si>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</si>
  <si>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</si>
  <si>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</si>
  <si>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</si>
  <si>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</si>
  <si>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</si>
  <si>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</si>
  <si>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</si>
  <si>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</si>
  <si>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</si>
  <si>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</si>
  <si>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</si>
  <si>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</si>
  <si>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</si>
  <si>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</si>
  <si>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</si>
  <si>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</si>
  <si>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</si>
  <si>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</si>
  <si>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</si>
  <si>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</si>
  <si>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</si>
  <si>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</si>
  <si>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</si>
  <si>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</si>
  <si>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</si>
  <si>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</si>
  <si>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</si>
  <si>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</si>
  <si>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</si>
  <si>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</si>
  <si>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</si>
  <si>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</si>
  <si>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</si>
  <si>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</si>
  <si>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</si>
  <si>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</si>
  <si>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</si>
  <si>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</si>
  <si>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</si>
  <si>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</si>
  <si>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</si>
  <si>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</si>
  <si>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</si>
  <si>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</si>
  <si>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</si>
  <si>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</si>
  <si>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</si>
  <si>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</si>
  <si>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</si>
  <si>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</si>
  <si>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</si>
  <si>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</si>
  <si>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</si>
  <si>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</si>
  <si>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</si>
  <si>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</si>
  <si>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</si>
  <si>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</si>
  <si>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</si>
  <si>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</si>
  <si>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</si>
  <si>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</si>
  <si>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</si>
  <si>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</si>
  <si>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</si>
  <si>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</si>
  <si>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</si>
  <si>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</si>
  <si>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</si>
  <si>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</si>
  <si>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</si>
  <si>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</si>
  <si>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</si>
  <si>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</si>
  <si>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</si>
  <si>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</si>
  <si>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</si>
  <si>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</si>
  <si>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</si>
  <si>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</si>
  <si>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</si>
  <si>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</si>
  <si>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</si>
  <si>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</si>
  <si>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</si>
  <si>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</si>
  <si>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</si>
  <si>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</si>
  <si>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</si>
  <si>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</si>
  <si>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</si>
  <si>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</si>
  <si>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</si>
  <si>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</si>
  <si>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</si>
  <si>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</si>
  <si>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</si>
  <si>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</si>
  <si>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</si>
  <si>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</si>
  <si>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</si>
  <si>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</si>
  <si>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</si>
  <si>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</si>
  <si>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</si>
  <si>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</si>
  <si>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</si>
  <si>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</si>
  <si>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</si>
  <si>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</si>
  <si>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</si>
  <si>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</si>
  <si>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</si>
  <si>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</si>
  <si>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</si>
  <si>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</si>
  <si>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</si>
  <si>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</si>
  <si>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</si>
  <si>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</si>
  <si>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</si>
  <si>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</si>
  <si>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</si>
  <si>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</si>
  <si>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</si>
  <si>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</si>
  <si>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</si>
  <si>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</si>
  <si>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</si>
  <si>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</si>
  <si>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</si>
  <si>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</si>
  <si>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</si>
  <si>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</si>
  <si>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</si>
  <si>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</si>
  <si>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</si>
  <si>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</si>
  <si>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</si>
  <si>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</si>
  <si>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</si>
  <si>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</si>
  <si>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</si>
  <si>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</si>
  <si>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</si>
  <si>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</si>
  <si>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</si>
  <si>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</si>
  <si>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</si>
  <si>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</si>
  <si>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</si>
  <si>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</si>
  <si>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</si>
  <si>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</si>
  <si>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</si>
  <si>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</si>
  <si>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</si>
  <si>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</si>
  <si>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</si>
  <si>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</si>
  <si>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</si>
  <si>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</si>
  <si>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</si>
  <si>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</si>
  <si>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</si>
  <si>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</si>
  <si>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</si>
  <si>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</si>
  <si>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</si>
  <si>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</si>
  <si>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</si>
  <si>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</si>
  <si>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</si>
  <si>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</si>
  <si>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</si>
  <si>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</si>
  <si>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</si>
  <si>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</si>
  <si>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</si>
  <si>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</si>
  <si>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</si>
  <si>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</si>
  <si>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</si>
  <si>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</si>
  <si>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</si>
  <si>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</si>
  <si>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</si>
  <si>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</si>
  <si>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</si>
  <si>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</si>
  <si>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</si>
  <si>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</si>
  <si>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</si>
  <si>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</si>
  <si>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</si>
  <si>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</si>
  <si>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</si>
  <si>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</si>
  <si>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</si>
  <si>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</si>
  <si>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</si>
  <si>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</si>
  <si>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</si>
  <si>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</si>
  <si>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</si>
  <si>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</si>
  <si>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</si>
  <si>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</si>
  <si>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</si>
  <si>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</si>
  <si>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</si>
  <si>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</si>
  <si>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</si>
  <si>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</si>
  <si>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</si>
  <si>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</si>
  <si>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</si>
  <si>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</si>
  <si>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</si>
  <si>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</si>
  <si>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</si>
  <si>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</si>
  <si>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</si>
  <si>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</si>
  <si>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</si>
  <si>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</si>
  <si>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</si>
  <si>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</si>
  <si>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</si>
  <si>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</si>
  <si>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</si>
  <si>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</si>
  <si>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</si>
  <si>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</si>
  <si>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</si>
  <si>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</si>
  <si>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</si>
  <si>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</si>
  <si>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</si>
  <si>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</si>
  <si>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</si>
  <si>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</si>
  <si>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</si>
  <si>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</si>
  <si>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</si>
  <si>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</si>
  <si>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</si>
  <si>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</si>
  <si>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</si>
  <si>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</si>
  <si>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</si>
  <si>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</si>
  <si>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</si>
  <si>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</si>
  <si>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</si>
  <si>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</si>
  <si>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</si>
  <si>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</si>
  <si>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</si>
  <si>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</si>
  <si>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</si>
  <si>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</si>
  <si>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</si>
  <si>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</si>
  <si>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</si>
  <si>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</si>
  <si>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</si>
  <si>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</si>
  <si>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</si>
  <si>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</si>
  <si>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</si>
  <si>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</si>
  <si>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</si>
  <si>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</si>
  <si>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</si>
  <si>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</si>
  <si>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</si>
  <si>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</si>
  <si>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</si>
  <si>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</si>
  <si>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</si>
  <si>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</si>
  <si>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</si>
  <si>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</si>
  <si>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</si>
  <si>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</si>
  <si>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</si>
  <si>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</si>
  <si>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</si>
  <si>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</si>
  <si>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</si>
  <si>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</si>
  <si>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</si>
  <si>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</si>
  <si>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</si>
  <si>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</si>
  <si>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</si>
  <si>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</si>
  <si>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</si>
  <si>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</si>
  <si>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</si>
  <si>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</si>
  <si>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</si>
  <si>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</si>
  <si>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</si>
  <si>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</si>
  <si>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</si>
  <si>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</si>
  <si>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</si>
  <si>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</si>
  <si>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</si>
  <si>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</si>
  <si>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</si>
  <si>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</si>
  <si>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</si>
  <si>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</si>
  <si>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</si>
  <si>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</si>
  <si>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</si>
  <si>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</si>
  <si>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</si>
  <si>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</si>
  <si>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</si>
  <si>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</si>
  <si>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</si>
  <si>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</si>
  <si>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</si>
  <si>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</si>
  <si>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</si>
  <si>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</si>
  <si>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</si>
  <si>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</si>
  <si>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</si>
  <si>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</si>
  <si>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</si>
  <si>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</si>
  <si>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</si>
  <si>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</si>
  <si>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</si>
  <si>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</si>
  <si>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</si>
  <si>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</si>
  <si>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</si>
  <si>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</si>
  <si>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</si>
  <si>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</si>
  <si>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</si>
  <si>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</si>
  <si>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</si>
  <si>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</si>
  <si>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</si>
  <si>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</si>
  <si>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</si>
  <si>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</si>
  <si>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</si>
  <si>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</si>
  <si>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</si>
  <si>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</si>
  <si>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</si>
  <si>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</si>
  <si>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</si>
  <si>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</si>
  <si>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</si>
  <si>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</si>
  <si>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</si>
  <si>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</si>
  <si>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</si>
  <si>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</si>
  <si>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</si>
  <si>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</si>
  <si>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</si>
  <si>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</si>
  <si>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</si>
  <si>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</si>
  <si>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</si>
  <si>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</si>
  <si>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</si>
  <si>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</si>
  <si>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</si>
  <si>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</si>
  <si>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</si>
  <si>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</si>
  <si>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</si>
  <si>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</si>
  <si>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</si>
  <si>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</si>
  <si>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</si>
  <si>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</si>
  <si>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</si>
  <si>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</si>
  <si>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</si>
  <si>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</si>
  <si>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</si>
  <si>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</si>
  <si>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</si>
  <si>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</si>
  <si>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</si>
  <si>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</si>
  <si>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</si>
  <si>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</si>
  <si>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</si>
  <si>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</si>
  <si>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</si>
  <si>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</si>
  <si>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</si>
  <si>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</si>
  <si>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</si>
  <si>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</si>
  <si>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</si>
  <si>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</si>
  <si>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</si>
  <si>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</si>
  <si>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</si>
  <si>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</si>
  <si>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</si>
  <si>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</si>
  <si>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</si>
  <si>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</si>
  <si>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</si>
  <si>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</si>
  <si>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</si>
  <si>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</si>
  <si>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</si>
  <si>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</si>
  <si>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</si>
  <si>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</si>
  <si>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</si>
  <si>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</si>
  <si>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</si>
  <si>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</si>
  <si>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</si>
  <si>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</si>
  <si>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</si>
  <si>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</si>
  <si>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</si>
  <si>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</si>
  <si>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</si>
  <si>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</si>
  <si>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</si>
  <si>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</si>
  <si>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</si>
  <si>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</si>
  <si>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</si>
  <si>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</si>
  <si>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</si>
  <si>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</si>
  <si>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</si>
  <si>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</si>
  <si>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</si>
  <si>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</si>
  <si>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</si>
  <si>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</si>
  <si>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</si>
  <si>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</si>
  <si>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</si>
  <si>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</si>
  <si>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</si>
  <si>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</si>
  <si>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</si>
  <si>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</si>
  <si>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</si>
  <si>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</si>
  <si>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</si>
  <si>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</si>
  <si>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</si>
  <si>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</si>
  <si>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</si>
  <si>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</si>
  <si>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</si>
  <si>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</si>
  <si>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</si>
  <si>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</si>
  <si>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</si>
  <si>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</si>
  <si>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</si>
  <si>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</si>
  <si>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</si>
  <si>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</si>
  <si>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</si>
  <si>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</si>
  <si>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</si>
  <si>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</si>
  <si>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</si>
  <si>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</si>
  <si>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</si>
  <si>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</si>
  <si>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</si>
  <si>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</si>
  <si>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</si>
  <si>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</si>
  <si>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</si>
  <si>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</si>
  <si>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</si>
  <si>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</si>
  <si>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</si>
  <si>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</si>
  <si>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</si>
  <si>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</si>
  <si>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</si>
  <si>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</si>
  <si>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</si>
  <si>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</si>
  <si>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</si>
  <si>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</si>
  <si>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</si>
  <si>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</si>
  <si>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</si>
  <si>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</si>
  <si>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</si>
  <si>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</si>
  <si>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</si>
  <si>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</si>
  <si>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</si>
  <si>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</si>
  <si>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</si>
  <si>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</si>
  <si>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</si>
  <si>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</si>
  <si>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</si>
  <si>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</si>
  <si>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</si>
  <si>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</si>
  <si>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</si>
  <si>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</si>
  <si>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</si>
  <si>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</si>
  <si>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</si>
  <si>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</si>
  <si>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</si>
  <si>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</si>
  <si>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</si>
  <si>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</si>
  <si>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</si>
  <si>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</si>
  <si>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</si>
  <si>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</si>
  <si>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</si>
  <si>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</si>
  <si>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</si>
  <si>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</si>
  <si>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</si>
  <si>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</si>
  <si>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</si>
  <si>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</si>
  <si>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</si>
  <si>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</si>
  <si>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</si>
  <si>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</si>
  <si>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</si>
  <si>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</si>
  <si>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</si>
  <si>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</si>
  <si>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</si>
  <si>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</si>
  <si>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</si>
  <si>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</si>
  <si>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</si>
  <si>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</si>
  <si>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</si>
  <si>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</si>
  <si>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</si>
  <si>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</si>
  <si>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</si>
  <si>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</si>
  <si>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</si>
  <si>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</si>
  <si>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</si>
  <si>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</si>
  <si>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</si>
  <si>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</si>
  <si>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</si>
  <si>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</si>
  <si>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</si>
  <si>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</si>
  <si>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</si>
  <si>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</si>
  <si>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</si>
  <si>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</si>
  <si>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</si>
  <si>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</si>
  <si>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</si>
  <si>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</si>
  <si>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</si>
  <si>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</si>
  <si>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</si>
  <si>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</si>
  <si>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</si>
  <si>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</si>
  <si>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</si>
  <si>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</si>
  <si>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</si>
  <si>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</si>
  <si>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</si>
  <si>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</si>
  <si>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</si>
  <si>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</si>
  <si>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</si>
  <si>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</si>
  <si>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</si>
  <si>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</si>
  <si>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</si>
  <si>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</si>
  <si>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</si>
  <si>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</si>
  <si>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</si>
  <si>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</si>
  <si>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</si>
  <si>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</si>
  <si>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</si>
  <si>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</si>
  <si>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</si>
  <si>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</si>
  <si>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</si>
  <si>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</si>
  <si>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</si>
  <si>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</si>
  <si>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</si>
  <si>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</si>
  <si>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</si>
  <si>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</si>
  <si>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</si>
  <si>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</si>
  <si>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</si>
  <si>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</si>
  <si>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</si>
  <si>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</si>
  <si>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</si>
  <si>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</si>
  <si>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</si>
  <si>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</si>
  <si>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</si>
  <si>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</si>
  <si>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</si>
  <si>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</si>
  <si>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</si>
  <si>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</si>
  <si>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</si>
  <si>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</si>
  <si>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</si>
  <si>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</si>
  <si>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</si>
  <si>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</si>
  <si>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</si>
  <si>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</si>
  <si>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</si>
  <si>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</si>
  <si>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</si>
  <si>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</si>
  <si>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</si>
  <si>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</si>
  <si>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</si>
  <si>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</si>
  <si>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</si>
  <si>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</si>
  <si>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</si>
  <si>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</si>
  <si>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</si>
  <si>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</si>
  <si>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</si>
  <si>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</si>
  <si>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</si>
  <si>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</si>
  <si>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</si>
  <si>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</si>
  <si>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</si>
  <si>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</si>
  <si>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</si>
  <si>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</si>
  <si>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</si>
  <si>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</si>
  <si>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</si>
  <si>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</si>
  <si>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</si>
  <si>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</si>
  <si>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</si>
  <si>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</si>
  <si>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</si>
  <si>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</si>
  <si>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</si>
  <si>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</si>
  <si>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</si>
  <si>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</si>
  <si>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</si>
  <si>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</si>
  <si>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</si>
  <si>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</si>
  <si>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</si>
  <si>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</si>
  <si>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</si>
  <si>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</si>
  <si>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</si>
  <si>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</si>
  <si>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</si>
  <si>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</si>
  <si>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</si>
  <si>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</si>
  <si>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</si>
  <si>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</si>
  <si>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</si>
  <si>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</si>
  <si>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</si>
  <si>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</si>
  <si>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</si>
  <si>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</si>
  <si>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</si>
  <si>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</si>
  <si>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</si>
  <si>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</si>
  <si>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</si>
  <si>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</si>
  <si>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</si>
  <si>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</si>
  <si>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</si>
  <si>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</si>
  <si>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</si>
  <si>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</si>
  <si>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</si>
  <si>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</si>
  <si>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</si>
  <si>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</si>
  <si>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</si>
  <si>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</si>
  <si>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</si>
  <si>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</si>
  <si>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</si>
  <si>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</si>
  <si>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</si>
  <si>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</si>
  <si>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</si>
  <si>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</si>
  <si>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</si>
  <si>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</si>
  <si>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</si>
  <si>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</si>
  <si>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</si>
  <si>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</si>
  <si>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</si>
  <si>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</si>
  <si>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</si>
  <si>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</si>
  <si>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</si>
  <si>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</si>
  <si>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</si>
  <si>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</si>
  <si>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</si>
  <si>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</si>
  <si>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</si>
  <si>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</si>
  <si>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</si>
  <si>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</si>
  <si>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</si>
  <si>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</si>
  <si>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</si>
  <si>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</si>
  <si>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</si>
  <si>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</si>
  <si>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</si>
  <si>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</si>
  <si>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</si>
  <si>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</si>
  <si>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</si>
  <si>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</si>
  <si>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</si>
  <si>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</si>
  <si>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</si>
  <si>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</si>
  <si>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</si>
  <si>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</si>
  <si>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</si>
  <si>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</si>
  <si>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</si>
  <si>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</si>
  <si>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</si>
  <si>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</si>
  <si>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</si>
  <si>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</si>
  <si>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</si>
  <si>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</si>
  <si>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</si>
  <si>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</si>
  <si>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</si>
  <si>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</si>
  <si>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</si>
  <si>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</si>
  <si>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</si>
  <si>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</si>
  <si>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</si>
  <si>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</si>
  <si>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</si>
  <si>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</si>
  <si>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</si>
  <si>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</si>
  <si>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</si>
  <si>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</si>
  <si>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</si>
  <si>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</si>
  <si>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</si>
  <si>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</si>
  <si>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</si>
  <si>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</si>
  <si>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</si>
  <si>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</si>
  <si>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</si>
  <si>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</si>
  <si>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</si>
  <si>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</si>
  <si>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</si>
  <si>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</si>
  <si>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</si>
  <si>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</si>
  <si>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</si>
  <si>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</si>
  <si>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</si>
  <si>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</si>
  <si>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</si>
  <si>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</si>
  <si>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</si>
  <si>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</si>
  <si>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</si>
  <si>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</si>
  <si>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</si>
  <si>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</si>
  <si>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</si>
  <si>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</si>
  <si>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</si>
  <si>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</si>
  <si>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</si>
  <si>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</si>
  <si>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</si>
  <si>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</si>
  <si>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</si>
  <si>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</si>
  <si>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</si>
  <si>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</si>
  <si>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</si>
  <si>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</si>
  <si>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</si>
  <si>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</si>
  <si>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</si>
  <si>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</si>
  <si>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</si>
  <si>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</si>
  <si>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</si>
  <si>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</si>
  <si>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</si>
  <si>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</si>
  <si>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</si>
  <si>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</si>
  <si>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</si>
  <si>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</si>
  <si>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</si>
  <si>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</si>
  <si>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</si>
  <si>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</si>
  <si>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</si>
  <si>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</si>
  <si>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</si>
  <si>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</si>
  <si>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</si>
  <si>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</si>
  <si>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</si>
  <si>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</si>
  <si>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</si>
  <si>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</si>
  <si>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</si>
  <si>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</si>
  <si>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</si>
  <si>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</si>
  <si>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</si>
  <si>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</si>
  <si>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</si>
  <si>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</si>
  <si>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</si>
  <si>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</si>
  <si>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</si>
  <si>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</si>
  <si>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</si>
  <si>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</si>
  <si>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</si>
  <si>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</si>
  <si>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</si>
  <si>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</si>
  <si>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</si>
  <si>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</si>
  <si>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</si>
  <si>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</si>
  <si>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</si>
  <si>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</si>
  <si>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</si>
  <si>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</si>
  <si>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</si>
  <si>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</si>
  <si>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</si>
  <si>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</si>
  <si>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</si>
  <si>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</si>
  <si>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</si>
  <si>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</si>
  <si>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</si>
  <si>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</si>
  <si>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</si>
  <si>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</si>
  <si>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</si>
  <si>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</si>
  <si>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</si>
  <si>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</si>
  <si>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</si>
  <si>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</si>
  <si>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</si>
  <si>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</si>
  <si>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</si>
  <si>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</si>
  <si>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</si>
  <si>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</si>
  <si>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</si>
  <si>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</si>
  <si>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</si>
  <si>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</si>
  <si>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</si>
  <si>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</si>
  <si>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</si>
  <si>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</si>
  <si>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</si>
  <si>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</si>
  <si>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</si>
  <si>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</si>
  <si>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</si>
  <si>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</si>
  <si>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</si>
  <si>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</si>
  <si>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</si>
  <si>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</si>
  <si>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</si>
  <si>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</si>
  <si>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</si>
  <si>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</si>
  <si>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</si>
  <si>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</si>
  <si>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</si>
  <si>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</si>
  <si>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</si>
  <si>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</si>
  <si>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</si>
  <si>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</si>
  <si>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</si>
  <si>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</si>
  <si>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</si>
  <si>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</si>
  <si>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</si>
  <si>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</si>
  <si>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</si>
  <si>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</si>
  <si>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</si>
  <si>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</si>
  <si>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</si>
  <si>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</si>
  <si>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</si>
  <si>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</si>
  <si>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</si>
  <si>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</si>
  <si>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</si>
  <si>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</si>
  <si>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</si>
  <si>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</si>
  <si>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</si>
  <si>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</si>
  <si>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</si>
  <si>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</si>
  <si>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</si>
  <si>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</si>
  <si>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</si>
  <si>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</si>
  <si>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</si>
  <si>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</si>
  <si>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</si>
  <si>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</si>
  <si>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</si>
  <si>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</si>
  <si>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</si>
  <si>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</si>
  <si>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</si>
  <si>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</si>
  <si>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</si>
  <si>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</si>
  <si>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</si>
  <si>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</si>
  <si>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</si>
  <si>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</si>
  <si>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</si>
  <si>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</si>
  <si>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</si>
  <si>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</si>
  <si>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</si>
  <si>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</si>
  <si>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</si>
  <si>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</si>
  <si>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</si>
  <si>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</si>
  <si>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</si>
  <si>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</si>
  <si>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</si>
  <si>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</si>
  <si>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</si>
  <si>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</si>
  <si>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</si>
  <si>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</si>
  <si>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</si>
  <si>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</si>
  <si>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</si>
  <si>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</si>
  <si>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</si>
  <si>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</si>
  <si>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</si>
  <si>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</si>
  <si>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</si>
  <si>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</si>
  <si>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</si>
  <si>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</si>
  <si>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</si>
  <si>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</si>
  <si>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</si>
  <si>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</si>
  <si>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</si>
  <si>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</si>
  <si>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</si>
  <si>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</si>
  <si>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</si>
  <si>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</si>
  <si>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</si>
  <si>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</si>
  <si>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</si>
  <si>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</si>
  <si>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</si>
  <si>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</si>
  <si>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</si>
  <si>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</si>
  <si>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</si>
  <si>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</si>
  <si>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</si>
  <si>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</si>
  <si>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</si>
  <si>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</si>
  <si>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</si>
  <si>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</si>
  <si>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</si>
  <si>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</si>
  <si>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</si>
  <si>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</si>
  <si>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</si>
  <si>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</si>
  <si>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</si>
  <si>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</si>
  <si>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</si>
  <si>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</si>
  <si>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</si>
  <si>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</si>
  <si>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</si>
  <si>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</si>
  <si>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</si>
  <si>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</si>
  <si>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</si>
  <si>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</si>
  <si>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</si>
  <si>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</si>
  <si>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</si>
  <si>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</si>
  <si>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</si>
  <si>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</si>
  <si>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</si>
  <si>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</si>
  <si>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</si>
  <si>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</si>
  <si>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</si>
  <si>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</si>
  <si>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</si>
  <si>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</si>
  <si>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</si>
  <si>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</si>
  <si>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</si>
  <si>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</si>
  <si>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</si>
  <si>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</si>
  <si>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</si>
  <si>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</si>
  <si>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</si>
  <si>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</si>
  <si>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</si>
  <si>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</si>
  <si>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</si>
  <si>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</si>
  <si>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</si>
  <si>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</si>
  <si>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</si>
  <si>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</si>
  <si>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</si>
  <si>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</si>
  <si>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</si>
  <si>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</si>
  <si>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</si>
  <si>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</si>
  <si>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</si>
  <si>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</si>
  <si>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</si>
  <si>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</si>
  <si>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</si>
  <si>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</si>
  <si>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</si>
  <si>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</si>
  <si>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</si>
  <si>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</si>
  <si>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</si>
  <si>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</si>
  <si>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</si>
  <si>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</si>
  <si>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</si>
  <si>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</si>
  <si>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</si>
  <si>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</si>
  <si>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</si>
  <si>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</si>
  <si>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</si>
  <si>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</si>
  <si>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</si>
  <si>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</si>
  <si>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</si>
  <si>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</si>
  <si>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</si>
  <si>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</si>
  <si>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</si>
  <si>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</si>
  <si>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</si>
  <si>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</si>
  <si>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</si>
  <si>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</si>
  <si>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</si>
  <si>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</si>
  <si>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</si>
  <si>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</si>
  <si>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</si>
  <si>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</si>
  <si>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</si>
  <si>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</si>
  <si>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</si>
  <si>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</si>
  <si>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</si>
  <si>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</si>
  <si>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</si>
  <si>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</si>
  <si>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</si>
  <si>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</si>
  <si>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</si>
  <si>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</si>
  <si>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</si>
  <si>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</si>
  <si>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</si>
  <si>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</si>
  <si>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</si>
  <si>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</si>
  <si>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</si>
  <si>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</si>
  <si>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</si>
  <si>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</si>
  <si>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</si>
  <si>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</si>
  <si>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</si>
  <si>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</si>
  <si>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</si>
  <si>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</si>
  <si>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</si>
  <si>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</si>
  <si>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</si>
  <si>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</si>
  <si>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</si>
  <si>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</si>
  <si>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</si>
  <si>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</si>
  <si>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</si>
  <si>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</si>
  <si>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</si>
  <si>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</si>
  <si>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</si>
  <si>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</si>
  <si>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</si>
  <si>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</si>
  <si>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</si>
  <si>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</si>
  <si>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</si>
  <si>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</si>
  <si>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</si>
  <si>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</si>
  <si>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</si>
  <si>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</si>
  <si>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</si>
  <si>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</si>
  <si>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</si>
  <si>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</si>
  <si>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</si>
  <si>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</si>
  <si>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</si>
  <si>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</si>
  <si>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</si>
  <si>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</si>
  <si>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</si>
  <si>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</si>
  <si>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</si>
  <si>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</si>
  <si>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</si>
  <si>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</si>
  <si>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</si>
  <si>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</si>
  <si>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</si>
  <si>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</si>
  <si>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</si>
  <si>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</si>
  <si>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</si>
  <si>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</si>
  <si>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</si>
  <si>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</si>
  <si>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</si>
  <si>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</si>
  <si>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</si>
  <si>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</si>
  <si>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</si>
  <si>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</si>
  <si>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</si>
  <si>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</si>
  <si>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</si>
  <si>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</si>
  <si>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</si>
  <si>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</si>
  <si>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</si>
  <si>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</si>
  <si>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</si>
  <si>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</si>
  <si>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</si>
  <si>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</si>
  <si>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</si>
  <si>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</si>
  <si>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</si>
  <si>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</si>
  <si>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</si>
  <si>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</si>
  <si>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</si>
  <si>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</si>
  <si>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</si>
  <si>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</si>
  <si>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</si>
  <si>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</si>
  <si>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</si>
  <si>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</si>
  <si>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</si>
  <si>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</si>
  <si>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</si>
  <si>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</si>
  <si>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</si>
  <si>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</si>
  <si>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</si>
  <si>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</si>
  <si>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</si>
  <si>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</si>
  <si>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</si>
  <si>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</si>
  <si>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</si>
  <si>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</si>
  <si>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</si>
  <si>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</si>
  <si>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</si>
  <si>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</si>
  <si>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</si>
  <si>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</si>
  <si>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</si>
  <si>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</si>
  <si>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</si>
  <si>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</si>
  <si>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</si>
  <si>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</si>
  <si>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</si>
  <si>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</si>
  <si>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</si>
  <si>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</si>
  <si>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</si>
  <si>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</si>
  <si>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</si>
  <si>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</si>
  <si>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</si>
  <si>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</si>
  <si>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</si>
  <si>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</si>
  <si>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</si>
  <si>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</si>
  <si>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</si>
  <si>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</si>
  <si>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</si>
  <si>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</si>
  <si>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</si>
  <si>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</si>
  <si>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</si>
  <si>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</si>
  <si>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</si>
  <si>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</si>
  <si>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</si>
  <si>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</si>
  <si>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</si>
  <si>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</si>
  <si>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</si>
  <si>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</si>
  <si>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</si>
  <si>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</si>
  <si>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</si>
  <si>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</si>
  <si>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</si>
  <si>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</si>
  <si>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</si>
  <si>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</si>
  <si>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</si>
  <si>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</si>
  <si>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</si>
  <si>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</si>
  <si>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</si>
  <si>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</si>
  <si>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</si>
  <si>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</si>
  <si>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</si>
  <si>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</si>
  <si>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</si>
  <si>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</si>
  <si>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</si>
  <si>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</si>
  <si>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</si>
  <si>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</si>
  <si>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</si>
  <si>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</si>
  <si>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</si>
  <si>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</si>
  <si>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</si>
  <si>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</si>
  <si>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</si>
  <si>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</si>
  <si>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</si>
  <si>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</si>
  <si>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</si>
  <si>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</si>
  <si>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</si>
  <si>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</si>
  <si>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</si>
  <si>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</si>
  <si>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</si>
  <si>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</si>
  <si>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</si>
  <si>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</si>
  <si>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</si>
  <si>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</si>
  <si>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</si>
  <si>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</si>
  <si>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</si>
  <si>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</si>
  <si>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</si>
  <si>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</si>
  <si>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</si>
  <si>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</si>
  <si>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</si>
  <si>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</si>
  <si>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</si>
  <si>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</si>
  <si>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</si>
  <si>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</si>
  <si>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</si>
  <si>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</si>
  <si>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</si>
  <si>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</si>
  <si>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</si>
  <si>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</si>
  <si>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</si>
  <si>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</si>
  <si>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</si>
  <si>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</si>
  <si>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</si>
  <si>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</si>
  <si>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</si>
  <si>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</si>
  <si>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</si>
  <si>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</si>
  <si>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</si>
  <si>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</si>
  <si>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</si>
  <si>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</si>
  <si>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</si>
  <si>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</si>
  <si>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</si>
  <si>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</si>
  <si>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</si>
  <si>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</si>
  <si>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</si>
  <si>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</si>
  <si>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</si>
  <si>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</si>
  <si>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</si>
  <si>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</si>
  <si>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</si>
  <si>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</si>
  <si>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</si>
  <si>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</si>
  <si>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</si>
  <si>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</si>
  <si>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</si>
  <si>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</si>
  <si>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</si>
  <si>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</si>
  <si>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</si>
  <si>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</si>
  <si>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</si>
  <si>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</si>
  <si>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</si>
  <si>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</si>
  <si>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</si>
  <si>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</si>
  <si>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</si>
  <si>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</si>
  <si>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</si>
  <si>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</si>
  <si>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</si>
  <si>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</si>
  <si>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</si>
  <si>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</si>
  <si>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</si>
  <si>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</si>
  <si>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</si>
  <si>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</si>
  <si>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</si>
  <si>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</si>
  <si>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</si>
  <si>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</si>
  <si>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</si>
  <si>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</si>
  <si>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</si>
  <si>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</si>
  <si>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</si>
  <si>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</si>
  <si>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</si>
  <si>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</si>
  <si>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</si>
  <si>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</si>
  <si>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</si>
  <si>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</si>
  <si>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</si>
  <si>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</si>
  <si>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</si>
  <si>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</si>
  <si>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</si>
  <si>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</si>
  <si>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</si>
  <si>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</si>
  <si>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</si>
  <si>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</si>
  <si>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</si>
  <si>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</si>
  <si>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</si>
  <si>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</si>
  <si>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</si>
  <si>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</si>
  <si>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</si>
  <si>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</si>
  <si>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</si>
  <si>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</si>
  <si>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</si>
  <si>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</si>
  <si>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</si>
  <si>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</si>
  <si>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</si>
  <si>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</si>
  <si>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</si>
  <si>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</si>
  <si>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</si>
  <si>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</si>
  <si>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</si>
  <si>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</si>
  <si>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</si>
  <si>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</si>
  <si>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</si>
  <si>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</si>
  <si>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</si>
  <si>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</si>
  <si>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</si>
  <si>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</si>
  <si>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</si>
  <si>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</si>
  <si>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</si>
  <si>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</si>
  <si>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</si>
  <si>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</si>
  <si>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</si>
  <si>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</si>
  <si>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</si>
  <si>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</si>
  <si>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</si>
  <si>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</si>
  <si>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</si>
  <si>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</si>
  <si>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</si>
  <si>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</si>
  <si>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</si>
  <si>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</si>
  <si>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</si>
  <si>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</si>
  <si>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</si>
  <si>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</si>
  <si>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</si>
  <si>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</si>
  <si>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</si>
  <si>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</si>
  <si>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</si>
  <si>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</si>
  <si>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</si>
  <si>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</si>
  <si>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</si>
  <si>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</si>
  <si>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</si>
  <si>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</si>
  <si>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</si>
  <si>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</si>
  <si>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</si>
  <si>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</si>
  <si>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</si>
  <si>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</si>
  <si>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</si>
  <si>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</si>
  <si>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</si>
  <si>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</si>
  <si>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</si>
  <si>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</si>
  <si>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</si>
  <si>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</si>
  <si>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</si>
  <si>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</si>
  <si>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</si>
  <si>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</si>
  <si>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</si>
  <si>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</si>
  <si>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</si>
  <si>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</si>
  <si>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</si>
  <si>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</si>
  <si>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</si>
  <si>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</si>
  <si>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</si>
  <si>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</si>
  <si>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</si>
  <si>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</si>
  <si>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</si>
  <si>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</si>
  <si>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</si>
  <si>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</si>
  <si>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</si>
  <si>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</si>
  <si>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</si>
  <si>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</si>
  <si>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</si>
  <si>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</si>
  <si>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</si>
  <si>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</si>
  <si>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</si>
  <si>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</si>
  <si>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</si>
  <si>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</si>
  <si>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</si>
  <si>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</si>
  <si>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</si>
  <si>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</si>
  <si>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</si>
  <si>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</si>
  <si>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</si>
  <si>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</si>
  <si>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</si>
  <si>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</si>
  <si>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</si>
  <si>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</si>
  <si>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</si>
  <si>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</si>
  <si>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</si>
  <si>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</si>
  <si>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</si>
  <si>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</si>
  <si>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</si>
  <si>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</si>
  <si>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</si>
  <si>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</si>
  <si>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</si>
  <si>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</si>
  <si>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</si>
  <si>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</si>
  <si>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</si>
  <si>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</si>
  <si>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</si>
  <si>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</si>
  <si>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</si>
  <si>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</si>
  <si>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</si>
  <si>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</si>
  <si>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</si>
  <si>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</si>
  <si>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</si>
  <si>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</si>
  <si>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</si>
  <si>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</si>
  <si>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</si>
  <si>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</si>
  <si>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</si>
  <si>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</si>
  <si>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</si>
  <si>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</si>
  <si>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</si>
  <si>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</si>
  <si>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</si>
  <si>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</si>
  <si>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</si>
  <si>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</si>
  <si>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</si>
  <si>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</si>
  <si>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</si>
  <si>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</si>
  <si>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</si>
  <si>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</si>
  <si>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</si>
  <si>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</si>
  <si>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</si>
  <si>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</si>
  <si>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</si>
  <si>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</si>
  <si>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</si>
  <si>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</si>
  <si>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</si>
  <si>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</si>
  <si>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</si>
  <si>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</si>
  <si>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</si>
  <si>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</si>
  <si>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</si>
  <si>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</si>
  <si>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</si>
  <si>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</si>
  <si>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</si>
  <si>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</si>
  <si>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</si>
  <si>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</si>
  <si>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</si>
  <si>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</si>
  <si>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</si>
  <si>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</si>
  <si>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</si>
  <si>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</si>
  <si>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</si>
  <si>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</si>
  <si>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</si>
  <si>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</si>
  <si>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</si>
  <si>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</si>
  <si>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</si>
  <si>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</si>
  <si>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</si>
  <si>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</si>
  <si>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</si>
  <si>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</si>
  <si>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</si>
  <si>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</si>
  <si>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</si>
  <si>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</si>
  <si>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</si>
  <si>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</si>
  <si>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</si>
  <si>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</si>
  <si>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</si>
  <si>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</si>
  <si>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</si>
  <si>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</si>
  <si>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</si>
  <si>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</si>
  <si>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</si>
  <si>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</si>
  <si>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</si>
  <si>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</si>
  <si>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</si>
  <si>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</si>
  <si>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</si>
  <si>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</si>
  <si>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</si>
  <si>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</si>
  <si>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</si>
  <si>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</si>
  <si>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</si>
  <si>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</si>
  <si>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</si>
  <si>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</si>
  <si>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</si>
  <si>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</si>
  <si>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</si>
  <si>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</si>
  <si>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</si>
  <si>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</si>
  <si>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</si>
  <si>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</si>
  <si>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</si>
  <si>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</si>
  <si>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</si>
  <si>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</si>
  <si>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</si>
  <si>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</si>
  <si>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</si>
  <si>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</si>
  <si>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</si>
  <si>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</si>
  <si>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</si>
  <si>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</si>
  <si>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</si>
  <si>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</si>
  <si>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</si>
  <si>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</si>
  <si>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</si>
  <si>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</si>
  <si>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</si>
  <si>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</si>
  <si>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</si>
  <si>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</si>
  <si>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</si>
  <si>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</si>
  <si>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</si>
  <si>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</si>
  <si>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</si>
  <si>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</si>
  <si>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</si>
  <si>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</si>
  <si>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</si>
  <si>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</si>
  <si>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</si>
  <si>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</si>
  <si>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</si>
  <si>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</si>
  <si>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</si>
  <si>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</si>
  <si>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</si>
  <si>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</si>
  <si>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</si>
  <si>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</si>
  <si>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</si>
  <si>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</si>
  <si>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</si>
  <si>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</si>
  <si>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</si>
  <si>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</si>
  <si>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</si>
  <si>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</si>
  <si>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</si>
  <si>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</si>
  <si>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</si>
  <si>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</si>
  <si>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</si>
  <si>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</si>
  <si>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</si>
  <si>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</si>
  <si>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</si>
  <si>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</si>
  <si>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</si>
  <si>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</si>
  <si>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</si>
  <si>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</si>
  <si>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</si>
  <si>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</si>
  <si>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</si>
  <si>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</si>
  <si>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</si>
  <si>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</si>
  <si>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</si>
  <si>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</si>
  <si>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</si>
  <si>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</si>
  <si>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</si>
  <si>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</si>
  <si>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</si>
  <si>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</si>
  <si>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</si>
  <si>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</si>
  <si>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</si>
  <si>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</si>
  <si>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</si>
  <si>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</si>
  <si>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</si>
  <si>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</si>
  <si>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</si>
  <si>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</si>
  <si>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</si>
  <si>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</si>
  <si>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</si>
  <si>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</si>
  <si>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</si>
  <si>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</si>
  <si>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</si>
  <si>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</si>
  <si>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</si>
  <si>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</si>
  <si>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</si>
  <si>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</si>
  <si>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</si>
  <si>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</si>
  <si>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</si>
  <si>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</si>
  <si>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</si>
  <si>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</si>
  <si>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</si>
  <si>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</si>
  <si>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</si>
  <si>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</si>
  <si>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</si>
  <si>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</si>
  <si>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</si>
  <si>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</si>
  <si>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</si>
  <si>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</si>
  <si>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</si>
  <si>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</si>
  <si>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</si>
  <si>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</si>
  <si>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</si>
  <si>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</si>
  <si>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</si>
  <si>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</si>
  <si>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</si>
  <si>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</si>
  <si>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</si>
  <si>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</si>
  <si>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</si>
  <si>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</si>
  <si>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</si>
  <si>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</si>
  <si>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</si>
  <si>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</si>
  <si>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</si>
  <si>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</si>
  <si>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</si>
  <si>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</si>
  <si>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</si>
  <si>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</si>
  <si>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</si>
  <si>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</si>
  <si>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</si>
  <si>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</si>
  <si>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</si>
  <si>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</si>
  <si>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</si>
  <si>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</si>
  <si>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</si>
  <si>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</si>
  <si>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</si>
  <si>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</si>
  <si>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</si>
  <si>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</si>
  <si>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</si>
  <si>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</si>
  <si>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</si>
  <si>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</si>
  <si>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</si>
  <si>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</si>
  <si>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</si>
  <si>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</si>
  <si>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</si>
  <si>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</si>
  <si>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</si>
  <si>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</si>
  <si>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</si>
  <si>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</si>
  <si>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</si>
  <si>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</si>
  <si>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</si>
  <si>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</si>
  <si>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</si>
  <si>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</si>
  <si>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</si>
  <si>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</si>
  <si>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</si>
  <si>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</si>
  <si>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</si>
  <si>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</si>
  <si>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</si>
  <si>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</si>
  <si>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</si>
  <si>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</si>
  <si>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</si>
  <si>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</si>
  <si>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</si>
  <si>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</si>
  <si>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</si>
  <si>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</si>
  <si>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</si>
  <si>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</si>
  <si>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</si>
  <si>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</si>
  <si>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</si>
  <si>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</si>
  <si>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</si>
  <si>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</si>
  <si>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</si>
  <si>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</si>
  <si>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</si>
  <si>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</si>
  <si>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</si>
  <si>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</si>
  <si>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</si>
  <si>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</si>
  <si>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</si>
  <si>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</si>
  <si>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</si>
  <si>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</si>
  <si>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</si>
  <si>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</si>
  <si>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</si>
  <si>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</si>
  <si>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</si>
  <si>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</si>
  <si>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</si>
  <si>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</si>
  <si>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</si>
  <si>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</si>
  <si>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</si>
  <si>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</si>
  <si>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</si>
  <si>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</si>
  <si>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</si>
  <si>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</si>
  <si>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</si>
  <si>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</si>
  <si>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</si>
  <si>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</si>
  <si>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</si>
  <si>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</si>
  <si>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</si>
  <si>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</si>
  <si>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</si>
  <si>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</si>
  <si>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</si>
  <si>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</si>
  <si>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</si>
  <si>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</si>
  <si>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</si>
  <si>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</si>
  <si>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</si>
  <si>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</si>
  <si>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</si>
  <si>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</si>
  <si>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</si>
  <si>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</si>
  <si>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</si>
  <si>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</si>
  <si>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</si>
  <si>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</si>
  <si>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</si>
  <si>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</si>
  <si>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</si>
  <si>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</si>
  <si>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</si>
  <si>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</si>
  <si>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</si>
  <si>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</si>
  <si>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</si>
  <si>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</si>
  <si>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</si>
  <si>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</si>
  <si>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</si>
  <si>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</si>
  <si>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</si>
  <si>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</si>
  <si>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</si>
  <si>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</si>
  <si>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</si>
  <si>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</si>
  <si>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</si>
  <si>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</si>
  <si>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</si>
  <si>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</si>
  <si>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</si>
  <si>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</si>
  <si>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</si>
  <si>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</si>
  <si>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</si>
  <si>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</si>
  <si>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</si>
  <si>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</si>
  <si>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</si>
  <si>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</si>
  <si>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</si>
  <si>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</si>
  <si>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</si>
  <si>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</si>
  <si>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</si>
  <si>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</si>
  <si>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</si>
  <si>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</si>
  <si>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</si>
  <si>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</si>
  <si>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</si>
  <si>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</si>
  <si>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</si>
  <si>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</si>
  <si>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</si>
  <si>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</si>
  <si>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</si>
  <si>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</si>
  <si>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</si>
  <si>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</si>
  <si>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</si>
  <si>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</si>
  <si>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</si>
  <si>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</si>
  <si>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</si>
  <si>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</si>
  <si>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</si>
  <si>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</si>
  <si>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</si>
  <si>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</si>
  <si>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</si>
  <si>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</si>
  <si>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</si>
  <si>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</si>
  <si>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</si>
  <si>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</si>
  <si>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</si>
  <si>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</si>
  <si>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</si>
  <si>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</si>
  <si>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</si>
  <si>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</si>
  <si>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</si>
  <si>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</si>
  <si>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</si>
  <si>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</si>
  <si>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</si>
  <si>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</si>
  <si>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</si>
  <si>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</si>
  <si>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</si>
  <si>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</si>
  <si>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</si>
  <si>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</si>
  <si>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</si>
  <si>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</si>
  <si>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</si>
  <si>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</si>
  <si>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</si>
  <si>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</si>
  <si>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</si>
  <si>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</si>
  <si>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</si>
  <si>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</si>
  <si>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</si>
  <si>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</si>
  <si>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</si>
  <si>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</si>
  <si>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</si>
  <si>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</si>
  <si>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</si>
  <si>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</si>
  <si>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</si>
  <si>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</si>
  <si>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</si>
  <si>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</si>
  <si>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</si>
  <si>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</si>
  <si>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</si>
  <si>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</si>
  <si>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</si>
  <si>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</si>
  <si>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</si>
  <si>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</si>
  <si>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</si>
  <si>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</si>
  <si>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</si>
  <si>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</si>
  <si>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</si>
  <si>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</si>
  <si>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</si>
  <si>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</si>
  <si>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</si>
  <si>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</si>
  <si>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</si>
  <si>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</si>
  <si>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</si>
  <si>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</si>
  <si>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</si>
  <si>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</si>
  <si>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</si>
  <si>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</si>
  <si>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</si>
  <si>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</si>
  <si>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</si>
  <si>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</si>
  <si>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</si>
  <si>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</si>
  <si>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</si>
  <si>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</si>
  <si>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</si>
  <si>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</si>
  <si>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</si>
  <si>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</si>
  <si>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</si>
  <si>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</si>
  <si>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</si>
  <si>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</si>
  <si>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</si>
  <si>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</si>
  <si>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</si>
  <si>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</si>
  <si>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</si>
  <si>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</si>
  <si>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</si>
  <si>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</si>
  <si>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</si>
  <si>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</si>
  <si>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</si>
  <si>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</si>
  <si>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</si>
  <si>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</si>
  <si>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</si>
  <si>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</si>
  <si>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</si>
  <si>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</si>
  <si>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</si>
  <si>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</si>
  <si>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</si>
  <si>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</si>
  <si>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</si>
  <si>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</si>
  <si>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</si>
  <si>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</si>
  <si>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</si>
  <si>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</si>
  <si>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</si>
  <si>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</si>
  <si>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</si>
  <si>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</si>
  <si>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</si>
  <si>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</si>
  <si>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</si>
  <si>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</si>
  <si>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</si>
  <si>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</si>
  <si>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</si>
  <si>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</si>
  <si>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</si>
  <si>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</si>
  <si>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</si>
  <si>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</si>
  <si>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</si>
  <si>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</si>
  <si>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</si>
  <si>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</si>
  <si>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</si>
  <si>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</si>
  <si>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</si>
  <si>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</si>
  <si>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</si>
  <si>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</si>
  <si>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</si>
  <si>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</si>
  <si>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</si>
  <si>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</si>
  <si>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</si>
  <si>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</si>
  <si>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</si>
  <si>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</si>
  <si>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</si>
  <si>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</si>
  <si>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</si>
  <si>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</si>
  <si>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</si>
  <si>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</si>
  <si>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</si>
  <si>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</si>
  <si>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</si>
  <si>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</si>
  <si>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</si>
  <si>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</si>
  <si>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</si>
  <si>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</si>
  <si>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</si>
  <si>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</si>
  <si>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</si>
  <si>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</si>
  <si>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</si>
  <si>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</si>
  <si>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</si>
  <si>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</si>
  <si>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</si>
  <si>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</si>
  <si>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</si>
  <si>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</si>
  <si>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</si>
  <si>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</si>
  <si>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</si>
  <si>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</si>
  <si>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</si>
  <si>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</si>
  <si>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</si>
  <si>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</si>
  <si>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</si>
  <si>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</si>
  <si>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</si>
  <si>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</si>
  <si>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</si>
  <si>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</si>
  <si>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</si>
  <si>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</si>
  <si>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</si>
  <si>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</si>
  <si>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</si>
  <si>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</si>
  <si>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</si>
  <si>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</si>
  <si>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</si>
  <si>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</si>
  <si>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</si>
  <si>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</si>
  <si>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</si>
  <si>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</si>
  <si>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</si>
  <si>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</si>
  <si>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</si>
  <si>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</si>
  <si>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</si>
  <si>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</si>
  <si>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</si>
  <si>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</si>
  <si>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</si>
  <si>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</si>
  <si>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</si>
  <si>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</si>
  <si>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</si>
  <si>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</si>
  <si>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</si>
  <si>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</si>
  <si>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</si>
  <si>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</si>
  <si>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</si>
  <si>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</si>
  <si>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</si>
  <si>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</si>
  <si>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</si>
  <si>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</si>
  <si>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</si>
  <si>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</si>
  <si>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</si>
  <si>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</si>
  <si>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</si>
  <si>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</si>
  <si>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</si>
  <si>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</si>
  <si>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</si>
  <si>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</si>
  <si>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</si>
  <si>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</si>
  <si>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</si>
  <si>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</si>
  <si>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</si>
  <si>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</si>
  <si>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</si>
  <si>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</si>
  <si>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</si>
  <si>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</si>
  <si>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</si>
  <si>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</si>
  <si>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</si>
  <si>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</si>
  <si>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</si>
  <si>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</si>
  <si>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</si>
  <si>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</si>
  <si>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</si>
  <si>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</si>
  <si>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</si>
  <si>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</si>
  <si>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</si>
  <si>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</si>
  <si>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</si>
  <si>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</si>
  <si>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</si>
  <si>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</si>
  <si>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</si>
  <si>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</si>
  <si>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</si>
  <si>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</si>
  <si>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</si>
  <si>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</si>
  <si>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</si>
  <si>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</si>
  <si>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</si>
  <si>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</si>
  <si>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</si>
  <si>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</si>
  <si>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</si>
  <si>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</si>
  <si>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</si>
  <si>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</si>
  <si>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</si>
  <si>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</si>
  <si>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</si>
  <si>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</si>
  <si>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</si>
  <si>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</si>
  <si>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</si>
  <si>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</si>
  <si>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</si>
  <si>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</si>
  <si>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</si>
  <si>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</si>
  <si>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</si>
  <si>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</si>
  <si>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</si>
  <si>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</si>
  <si>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</si>
  <si>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</si>
  <si>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</si>
  <si>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</si>
  <si>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</si>
  <si>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</si>
  <si>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</si>
  <si>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</si>
  <si>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</si>
  <si>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</si>
  <si>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</si>
  <si>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</si>
  <si>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</si>
  <si>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</si>
  <si>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</si>
  <si>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</si>
  <si>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</si>
  <si>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</si>
  <si>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</si>
  <si>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</si>
  <si>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</si>
  <si>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</si>
  <si>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</si>
  <si>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</si>
  <si>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</si>
  <si>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</si>
  <si>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</si>
  <si>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</si>
  <si>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</si>
  <si>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</si>
  <si>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</si>
  <si>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</si>
  <si>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</si>
  <si>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</si>
  <si>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</si>
  <si>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</si>
  <si>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</si>
  <si>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</si>
  <si>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</si>
  <si>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</si>
  <si>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</si>
  <si>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</si>
  <si>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</si>
  <si>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</si>
  <si>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</si>
  <si>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</si>
  <si>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</si>
  <si>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</si>
  <si>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</si>
  <si>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</si>
  <si>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</si>
  <si>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</si>
  <si>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</si>
  <si>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</si>
  <si>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</si>
  <si>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</si>
  <si>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</si>
  <si>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</si>
  <si>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</si>
  <si>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</si>
  <si>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</si>
  <si>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</si>
  <si>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</si>
  <si>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</si>
  <si>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</si>
  <si>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</si>
  <si>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</si>
  <si>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</si>
  <si>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</si>
  <si>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</si>
  <si>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</si>
  <si>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</si>
  <si>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</si>
  <si>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</si>
  <si>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</si>
  <si>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</si>
  <si>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</si>
  <si>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</si>
  <si>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</si>
  <si>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</si>
  <si>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</si>
  <si>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</si>
  <si>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</si>
  <si>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</si>
  <si>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</si>
  <si>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</si>
  <si>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</si>
  <si>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</si>
  <si>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</si>
  <si>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</si>
  <si>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</si>
  <si>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</si>
  <si>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</si>
  <si>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</si>
  <si>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</si>
  <si>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</si>
  <si>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</si>
  <si>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</si>
  <si>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</si>
  <si>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</si>
  <si>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</si>
  <si>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</si>
  <si>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</si>
  <si>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</si>
  <si>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</si>
  <si>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</si>
  <si>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</si>
  <si>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</si>
  <si>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</si>
  <si>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</si>
  <si>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</si>
  <si>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</si>
  <si>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</si>
  <si>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</si>
  <si>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</si>
  <si>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</si>
  <si>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</si>
  <si>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</si>
  <si>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</si>
  <si>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</si>
  <si>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</si>
  <si>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</si>
  <si>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</si>
  <si>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</si>
  <si>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</si>
  <si>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</si>
  <si>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</si>
  <si>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</si>
  <si>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</si>
  <si>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</si>
  <si>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</si>
  <si>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</si>
  <si>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</si>
  <si>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</si>
  <si>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</si>
  <si>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</si>
  <si>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</si>
  <si>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</si>
  <si>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</si>
  <si>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</si>
  <si>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</si>
  <si>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</si>
  <si>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</si>
  <si>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</si>
  <si>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</si>
  <si>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</si>
  <si>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</si>
  <si>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</si>
  <si>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</si>
  <si>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</si>
  <si>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</si>
  <si>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</si>
  <si>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</si>
  <si>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</si>
  <si>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</si>
  <si>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</si>
  <si>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</si>
  <si>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</si>
  <si>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</si>
  <si>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</si>
  <si>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</si>
  <si>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</si>
  <si>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</si>
  <si>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</si>
  <si>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</si>
  <si>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</si>
  <si>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</si>
  <si>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</si>
  <si>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</si>
  <si>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</si>
  <si>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</si>
  <si>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</si>
  <si>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</si>
  <si>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</si>
  <si>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</si>
  <si>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</si>
  <si>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</si>
  <si>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</si>
  <si>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</si>
  <si>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</si>
  <si>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</si>
  <si>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</si>
  <si>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</si>
  <si>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</si>
  <si>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</si>
  <si>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</si>
  <si>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</si>
  <si>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</si>
  <si>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</si>
  <si>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</si>
  <si>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</si>
  <si>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</si>
  <si>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</si>
  <si>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</si>
  <si>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</si>
  <si>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</si>
  <si>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</si>
  <si>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</si>
  <si>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</si>
  <si>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</si>
  <si>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</si>
  <si>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</si>
  <si>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</si>
  <si>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</si>
  <si>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</si>
  <si>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</si>
  <si>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</si>
  <si>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</si>
  <si>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</si>
  <si>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</si>
  <si>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</si>
  <si>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</si>
  <si>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</si>
  <si>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</si>
  <si>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</si>
  <si>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</si>
  <si>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</si>
  <si>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</si>
  <si>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</si>
  <si>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</si>
  <si>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</si>
  <si>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</si>
  <si>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</si>
  <si>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</si>
  <si>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</si>
  <si>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</si>
  <si>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</si>
  <si>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</si>
  <si>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</si>
  <si>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</si>
  <si>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</si>
  <si>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</si>
  <si>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</si>
  <si>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</si>
  <si>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</si>
  <si>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</si>
  <si>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</si>
  <si>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</si>
  <si>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</si>
  <si>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</si>
  <si>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</si>
  <si>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</si>
  <si>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</si>
  <si>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</si>
  <si>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</si>
  <si>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</si>
  <si>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</si>
  <si>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</si>
  <si>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</si>
  <si>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</si>
  <si>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</si>
  <si>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</si>
  <si>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</si>
  <si>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</si>
  <si>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</si>
  <si>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</si>
  <si>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</si>
  <si>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</si>
  <si>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</si>
  <si>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</si>
  <si>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</si>
  <si>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</si>
  <si>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</si>
  <si>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</si>
  <si>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</si>
  <si>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</si>
  <si>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</si>
  <si>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</si>
  <si>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</si>
  <si>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</si>
  <si>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</si>
  <si>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</si>
  <si>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</si>
  <si>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</si>
  <si>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</si>
  <si>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</si>
  <si>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</si>
  <si>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</si>
  <si>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</si>
  <si>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</si>
  <si>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</si>
  <si>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</si>
  <si>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</si>
  <si>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</si>
  <si>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</si>
  <si>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</si>
  <si>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</si>
  <si>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</si>
  <si>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</si>
  <si>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</si>
  <si>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</si>
  <si>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</si>
  <si>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</si>
  <si>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</si>
  <si>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</si>
  <si>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</si>
  <si>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</si>
  <si>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</si>
  <si>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</si>
  <si>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</si>
  <si>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</si>
  <si>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</si>
  <si>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</si>
  <si>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</si>
  <si>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</si>
  <si>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</si>
  <si>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</si>
  <si>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</si>
  <si>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</si>
  <si>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</si>
  <si>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</si>
  <si>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</si>
  <si>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</si>
  <si>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</si>
  <si>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</si>
  <si>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</si>
  <si>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</si>
  <si>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</si>
  <si>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</si>
  <si>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</si>
  <si>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</si>
  <si>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</si>
  <si>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</si>
  <si>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</si>
  <si>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</si>
  <si>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</si>
  <si>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</si>
  <si>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</si>
  <si>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</si>
  <si>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</si>
  <si>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</si>
  <si>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</si>
  <si>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</si>
  <si>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</si>
  <si>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</si>
  <si>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</si>
  <si>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</si>
  <si>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</si>
  <si>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</si>
  <si>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</si>
  <si>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</si>
  <si>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</si>
  <si>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</si>
  <si>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</si>
  <si>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</si>
  <si>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</si>
  <si>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</si>
  <si>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</si>
  <si>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</si>
  <si>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</si>
  <si>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</si>
  <si>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</si>
  <si>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</si>
  <si>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</si>
  <si>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</si>
  <si>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</si>
  <si>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</si>
  <si>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</si>
  <si>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</si>
  <si>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</si>
  <si>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</si>
  <si>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</si>
  <si>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</si>
  <si>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</si>
  <si>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</si>
  <si>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</si>
  <si>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</si>
  <si>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</si>
  <si>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</si>
  <si>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</si>
  <si>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</si>
  <si>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</si>
  <si>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</si>
  <si>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</si>
  <si>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</si>
  <si>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</si>
  <si>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</si>
  <si>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</si>
  <si>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</si>
  <si>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</si>
  <si>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</si>
  <si>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</si>
  <si>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</si>
  <si>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</si>
  <si>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</si>
  <si>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</si>
  <si>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</si>
  <si>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</si>
  <si>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</si>
  <si>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</si>
  <si>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</si>
  <si>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</si>
  <si>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</si>
  <si>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</si>
  <si>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</si>
  <si>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</si>
  <si>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</si>
  <si>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</si>
  <si>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</si>
  <si>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</si>
  <si>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</si>
  <si>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</si>
  <si>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</si>
  <si>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</si>
  <si>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</si>
  <si>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</si>
  <si>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</si>
  <si>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</si>
  <si>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</si>
  <si>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</si>
  <si>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</si>
  <si>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</si>
  <si>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</si>
  <si>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</si>
  <si>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</si>
  <si>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</si>
  <si>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</si>
  <si>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</si>
  <si>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</si>
  <si>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</si>
  <si>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</si>
  <si>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</si>
  <si>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</si>
  <si>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</si>
  <si>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</si>
  <si>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</si>
  <si>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</si>
  <si>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</si>
  <si>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</si>
  <si>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</si>
  <si>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</si>
  <si>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</si>
  <si>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</si>
  <si>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</si>
  <si>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</si>
  <si>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</si>
  <si>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</si>
  <si>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</si>
  <si>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</si>
  <si>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</si>
  <si>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</si>
  <si>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</si>
  <si>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</si>
  <si>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</si>
  <si>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</si>
  <si>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</si>
  <si>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</si>
  <si>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</si>
  <si>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</si>
  <si>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</si>
  <si>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</si>
  <si>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</si>
  <si>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</si>
  <si>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</si>
  <si>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</si>
  <si>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</si>
  <si>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</si>
  <si>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</si>
  <si>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</si>
  <si>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</si>
  <si>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</si>
  <si>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</si>
  <si>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</si>
  <si>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</si>
  <si>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</si>
  <si>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</si>
  <si>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</si>
  <si>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</si>
  <si>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</si>
  <si>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</si>
  <si>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</si>
  <si>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</si>
  <si>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</si>
  <si>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</si>
  <si>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</si>
  <si>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</si>
  <si>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</si>
  <si>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</si>
  <si>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</si>
  <si>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</si>
  <si>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</si>
  <si>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</si>
  <si>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</si>
  <si>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</si>
  <si>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</si>
  <si>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</si>
  <si>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</si>
  <si>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</si>
  <si>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</si>
  <si>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</si>
  <si>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</si>
  <si>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</si>
  <si>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</si>
  <si>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</si>
  <si>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</si>
  <si>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</si>
  <si>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</si>
  <si>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</si>
  <si>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</si>
  <si>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</si>
  <si>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</si>
  <si>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</si>
  <si>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</si>
  <si>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</si>
  <si>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</si>
  <si>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</si>
  <si>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</si>
  <si>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</si>
  <si>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</si>
  <si>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</si>
  <si>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</si>
  <si>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</si>
  <si>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</si>
  <si>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</si>
  <si>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</si>
  <si>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</si>
  <si>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</si>
  <si>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</si>
  <si>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</si>
  <si>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</si>
  <si>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</si>
  <si>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</si>
  <si>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</si>
  <si>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</si>
  <si>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</si>
  <si>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</si>
  <si>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</si>
  <si>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</si>
  <si>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</si>
  <si>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</si>
  <si>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</si>
  <si>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</si>
  <si>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</si>
  <si>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</si>
  <si>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</si>
  <si>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</si>
  <si>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</si>
  <si>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</si>
  <si>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</si>
  <si>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</si>
  <si>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</si>
  <si>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</si>
  <si>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</si>
  <si>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</si>
  <si>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</si>
  <si>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</si>
  <si>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</si>
  <si>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</si>
  <si>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</si>
  <si>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</si>
  <si>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</si>
  <si>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</si>
  <si>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</si>
  <si>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</si>
  <si>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</si>
  <si>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</si>
  <si>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</si>
  <si>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</si>
  <si>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</si>
  <si>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</si>
  <si>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</si>
  <si>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</si>
  <si>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</si>
  <si>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</si>
  <si>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</si>
  <si>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</si>
  <si>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</si>
  <si>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</si>
  <si>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</si>
  <si>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</si>
  <si>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</si>
  <si>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</si>
  <si>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</si>
  <si>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</si>
  <si>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</si>
  <si>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</si>
  <si>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</si>
  <si>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</si>
  <si>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</si>
  <si>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</si>
  <si>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</si>
  <si>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</si>
  <si>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</si>
  <si>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</si>
  <si>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</si>
  <si>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</si>
  <si>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</si>
  <si>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</si>
  <si>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</si>
  <si>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</si>
  <si>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</si>
  <si>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</si>
  <si>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</si>
  <si>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</si>
  <si>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</si>
  <si>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</si>
  <si>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</si>
  <si>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</si>
  <si>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</si>
  <si>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</si>
  <si>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</si>
  <si>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</si>
  <si>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</si>
  <si>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</si>
  <si>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</si>
  <si>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</si>
  <si>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</si>
  <si>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</si>
  <si>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</si>
  <si>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</si>
  <si>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</si>
  <si>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</si>
  <si>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</si>
  <si>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</si>
  <si>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</si>
  <si>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</si>
  <si>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</si>
  <si>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</si>
  <si>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</si>
  <si>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</si>
  <si>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</si>
  <si>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</si>
  <si>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</si>
  <si>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</si>
  <si>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</si>
  <si>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</si>
  <si>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</si>
  <si>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</si>
  <si>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</si>
  <si>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</si>
  <si>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</si>
  <si>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</si>
  <si>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</si>
  <si>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</si>
  <si>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</si>
  <si>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</si>
  <si>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</si>
  <si>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</si>
  <si>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</si>
  <si>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</si>
  <si>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</si>
  <si>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</si>
  <si>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</si>
  <si>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</si>
  <si>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</si>
  <si>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</si>
  <si>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</si>
  <si>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</si>
  <si>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</si>
  <si>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</si>
  <si>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</si>
  <si>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</si>
  <si>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</si>
  <si>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</si>
  <si>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</si>
  <si>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</si>
  <si>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</si>
  <si>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</si>
  <si>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</si>
  <si>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</si>
  <si>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</si>
  <si>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</si>
  <si>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</si>
  <si>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</si>
  <si>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</si>
  <si>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</si>
  <si>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</si>
  <si>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</si>
  <si>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</si>
  <si>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</si>
  <si>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</si>
  <si>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</si>
  <si>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</si>
  <si>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</si>
  <si>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</si>
  <si>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</si>
  <si>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</si>
  <si>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</si>
  <si>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</si>
  <si>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</si>
  <si>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</si>
  <si>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</si>
  <si>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</si>
  <si>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</si>
  <si>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</si>
  <si>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</si>
  <si>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</si>
  <si>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</si>
  <si>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</si>
  <si>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</si>
  <si>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</si>
  <si>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</si>
  <si>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</si>
  <si>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</si>
  <si>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</si>
  <si>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</si>
  <si>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</si>
  <si>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</si>
  <si>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</si>
  <si>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</si>
  <si>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</si>
  <si>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</si>
  <si>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</si>
  <si>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</si>
  <si>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</si>
  <si>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</si>
  <si>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</si>
  <si>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</si>
  <si>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</si>
  <si>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</si>
  <si>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</si>
  <si>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</si>
  <si>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</si>
  <si>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</si>
  <si>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</si>
  <si>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</si>
  <si>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</si>
  <si>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</si>
  <si>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</si>
  <si>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</si>
  <si>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</si>
  <si>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</si>
  <si>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</si>
  <si>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</si>
  <si>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</si>
  <si>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</si>
  <si>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</si>
  <si>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</si>
  <si>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</si>
  <si>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</si>
  <si>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</si>
  <si>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</si>
  <si>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</si>
  <si>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</si>
  <si>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</si>
  <si>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</si>
  <si>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</si>
  <si>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</si>
  <si>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</si>
  <si>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</si>
  <si>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</si>
  <si>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</si>
  <si>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</si>
  <si>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</si>
  <si>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</si>
  <si>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</si>
  <si>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</si>
  <si>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</si>
  <si>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</si>
  <si>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</si>
  <si>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</si>
  <si>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</si>
  <si>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</si>
  <si>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</si>
  <si>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</si>
  <si>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</si>
  <si>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</si>
  <si>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</si>
  <si>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</si>
  <si>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</si>
  <si>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</si>
  <si>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</si>
  <si>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</si>
  <si>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</si>
  <si>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</si>
  <si>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</si>
  <si>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</si>
  <si>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</si>
  <si>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</si>
  <si>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</si>
  <si>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</si>
  <si>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</si>
  <si>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</si>
  <si>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</si>
  <si>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</si>
  <si>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</si>
  <si>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</si>
  <si>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</si>
  <si>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</si>
  <si>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</si>
  <si>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</si>
  <si>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</si>
  <si>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</si>
  <si>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</si>
  <si>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</si>
  <si>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</si>
  <si>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</si>
  <si>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</si>
  <si>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</si>
  <si>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</si>
  <si>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</si>
  <si>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</si>
  <si>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</si>
  <si>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</si>
  <si>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</si>
  <si>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</si>
  <si>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</si>
  <si>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</si>
  <si>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</si>
  <si>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</si>
  <si>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</si>
  <si>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</si>
  <si>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</si>
  <si>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</si>
  <si>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</si>
  <si>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</si>
  <si>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</si>
  <si>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</si>
  <si>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</si>
  <si>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</si>
  <si>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</si>
  <si>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</si>
  <si>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</si>
  <si>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</si>
  <si>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</si>
  <si>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</si>
  <si>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</si>
  <si>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</si>
  <si>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</si>
  <si>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</si>
  <si>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</si>
  <si>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</si>
  <si>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</si>
  <si>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</si>
  <si>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</si>
  <si>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</si>
  <si>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</si>
  <si>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</si>
  <si>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</si>
  <si>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</si>
  <si>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</si>
  <si>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</si>
  <si>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</si>
  <si>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</si>
  <si>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</si>
  <si>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</si>
  <si>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</si>
  <si>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</si>
  <si>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</si>
  <si>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</si>
  <si>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</si>
  <si>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</si>
  <si>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</si>
  <si>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</si>
  <si>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</si>
  <si>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</si>
  <si>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</si>
  <si>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</si>
  <si>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</si>
  <si>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</si>
  <si>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</si>
  <si>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</si>
  <si>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</si>
  <si>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</si>
  <si>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</si>
  <si>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</si>
  <si>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</si>
  <si>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</si>
  <si>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</si>
  <si>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</si>
  <si>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</si>
  <si>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</si>
  <si>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</si>
  <si>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</si>
  <si>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</si>
  <si>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</si>
  <si>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</si>
  <si>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</si>
  <si>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</si>
  <si>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</si>
  <si>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</si>
  <si>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</si>
  <si>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</si>
  <si>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</si>
  <si>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</si>
  <si>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</si>
  <si>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</si>
  <si>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</si>
  <si>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</si>
  <si>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</si>
  <si>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</si>
  <si>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</si>
  <si>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</si>
  <si>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</si>
  <si>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</si>
  <si>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</si>
  <si>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</si>
  <si>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</si>
  <si>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</si>
  <si>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</si>
  <si>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</si>
  <si>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</si>
  <si>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</si>
  <si>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</si>
  <si>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</si>
  <si>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</si>
  <si>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</si>
  <si>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</si>
  <si>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</si>
  <si>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</si>
  <si>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</si>
  <si>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</si>
  <si>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</si>
  <si>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</si>
  <si>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</si>
  <si>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</si>
  <si>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</si>
  <si>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</si>
  <si>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</si>
  <si>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</si>
  <si>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</si>
  <si>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</si>
  <si>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</si>
  <si>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</si>
  <si>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</si>
  <si>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</si>
  <si>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</si>
  <si>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</si>
  <si>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</si>
  <si>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</si>
  <si>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</si>
  <si>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</si>
  <si>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</si>
  <si>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</si>
  <si>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</si>
  <si>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</si>
  <si>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</si>
  <si>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</si>
  <si>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</si>
  <si>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</si>
  <si>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</si>
  <si>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</si>
  <si>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</si>
  <si>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</si>
  <si>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</si>
  <si>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</si>
  <si>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</si>
  <si>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</si>
  <si>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</si>
  <si>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</si>
  <si>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</si>
  <si>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</si>
  <si>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</si>
  <si>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</si>
  <si>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</si>
  <si>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</si>
  <si>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</si>
  <si>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</si>
  <si>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</si>
  <si>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</si>
  <si>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</si>
  <si>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</si>
  <si>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</si>
  <si>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</si>
  <si>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</si>
  <si>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</si>
  <si>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</si>
  <si>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</si>
  <si>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</si>
  <si>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</si>
  <si>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</si>
  <si>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</si>
  <si>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</si>
  <si>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</si>
  <si>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</si>
  <si>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</si>
  <si>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</si>
  <si>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</si>
  <si>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</si>
  <si>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</si>
  <si>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</si>
  <si>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</si>
  <si>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</si>
  <si>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</si>
  <si>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</si>
  <si>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</si>
  <si>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</si>
  <si>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</si>
  <si>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</si>
  <si>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</si>
  <si>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</si>
  <si>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</si>
  <si>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</si>
  <si>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</si>
  <si>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</si>
  <si>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</si>
  <si>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</si>
  <si>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</si>
  <si>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</si>
  <si>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</si>
  <si>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</si>
  <si>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</si>
  <si>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</si>
  <si>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</si>
  <si>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</si>
  <si>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</si>
  <si>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</si>
  <si>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</si>
  <si>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</si>
  <si>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</si>
  <si>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</si>
  <si>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</si>
  <si>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</si>
  <si>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</si>
  <si>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</si>
  <si>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</si>
  <si>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</si>
  <si>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</si>
  <si>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</si>
  <si>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</si>
  <si>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</si>
  <si>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</si>
  <si>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</si>
  <si>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</si>
  <si>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</si>
  <si>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</si>
  <si>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</si>
  <si>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</si>
  <si>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</si>
  <si>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</si>
  <si>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</si>
  <si>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</si>
  <si>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</si>
  <si>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</si>
  <si>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</si>
  <si>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</si>
  <si>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</si>
  <si>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</si>
  <si>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</si>
  <si>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</si>
  <si>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</si>
  <si>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</si>
  <si>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</si>
  <si>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</si>
  <si>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</si>
  <si>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</si>
  <si>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</si>
  <si>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</si>
  <si>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</si>
  <si>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</si>
  <si>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</si>
  <si>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</si>
  <si>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</si>
  <si>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</si>
  <si>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</si>
  <si>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</si>
  <si>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</si>
  <si>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</si>
  <si>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</si>
  <si>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</si>
  <si>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</si>
  <si>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</si>
  <si>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</si>
  <si>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</si>
  <si>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</si>
  <si>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</si>
  <si>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</si>
  <si>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</si>
  <si>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</si>
  <si>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</si>
  <si>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</si>
  <si>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</si>
  <si>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</si>
  <si>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</si>
  <si>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</si>
  <si>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</si>
  <si>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</si>
  <si>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</si>
  <si>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</si>
  <si>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</si>
  <si>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</si>
  <si>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</si>
  <si>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</si>
  <si>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</si>
  <si>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</si>
  <si>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</si>
  <si>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</si>
  <si>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</si>
  <si>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</si>
  <si>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</si>
  <si>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</si>
  <si>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</si>
  <si>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</si>
  <si>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</si>
  <si>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</si>
  <si>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</si>
  <si>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</si>
  <si>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</si>
  <si>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</si>
  <si>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</si>
  <si>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</si>
  <si>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</si>
  <si>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</si>
  <si>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</si>
  <si>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</si>
  <si>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</si>
  <si>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</si>
  <si>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</si>
  <si>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</si>
  <si>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</si>
  <si>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</si>
  <si>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</si>
  <si>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</si>
  <si>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</si>
  <si>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</si>
  <si>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</si>
  <si>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</si>
  <si>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</si>
  <si>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</si>
  <si>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</si>
  <si>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</si>
  <si>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</si>
  <si>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</si>
  <si>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</si>
  <si>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</si>
  <si>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</si>
  <si>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</si>
  <si>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</si>
  <si>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</si>
  <si>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</si>
  <si>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</si>
  <si>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</si>
  <si>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</si>
  <si>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</si>
  <si>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</si>
  <si>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</si>
  <si>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</si>
  <si>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</si>
  <si>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</si>
  <si>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</si>
  <si>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</si>
  <si>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</si>
  <si>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</si>
  <si>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</si>
  <si>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</si>
  <si>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</si>
  <si>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</si>
  <si>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</si>
  <si>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</si>
  <si>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</si>
  <si>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</si>
  <si>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</si>
  <si>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</si>
  <si>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</si>
  <si>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</si>
  <si>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</si>
  <si>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</si>
  <si>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</si>
  <si>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</si>
  <si>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</si>
  <si>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</si>
  <si>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</si>
  <si>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</si>
  <si>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</si>
  <si>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</si>
  <si>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</si>
  <si>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</si>
  <si>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</si>
  <si>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</si>
  <si>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</si>
  <si>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</si>
  <si>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</si>
  <si>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</si>
  <si>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</si>
  <si>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</si>
  <si>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</si>
  <si>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</si>
  <si>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</si>
  <si>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</si>
  <si>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</si>
  <si>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</si>
  <si>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</si>
  <si>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</si>
  <si>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</si>
  <si>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</si>
  <si>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</si>
  <si>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</si>
  <si>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</si>
  <si>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</si>
  <si>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</si>
  <si>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</si>
  <si>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</si>
  <si>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</si>
  <si>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</si>
  <si>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</si>
  <si>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</si>
  <si>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</si>
  <si>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</si>
  <si>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</si>
  <si>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</si>
  <si>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</si>
  <si>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</si>
  <si>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</si>
  <si>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</si>
  <si>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</si>
  <si>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</si>
  <si>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</si>
  <si>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</si>
  <si>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</si>
  <si>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</si>
  <si>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</si>
  <si>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</si>
  <si>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</si>
  <si>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</si>
  <si>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</si>
  <si>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</si>
  <si>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</si>
  <si>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</si>
  <si>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</si>
  <si>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</si>
  <si>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</si>
  <si>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</si>
  <si>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</si>
  <si>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</si>
  <si>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</si>
  <si>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</si>
  <si>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</si>
  <si>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</si>
  <si>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</si>
  <si>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</si>
  <si>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</si>
  <si>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</si>
  <si>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</si>
  <si>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</si>
  <si>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</si>
  <si>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</si>
  <si>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</si>
  <si>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</si>
  <si>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</si>
  <si>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</si>
  <si>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</si>
  <si>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</si>
  <si>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</si>
  <si>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</si>
  <si>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</si>
  <si>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</si>
  <si>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</si>
  <si>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</si>
  <si>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</si>
  <si>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</si>
  <si>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</si>
  <si>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</si>
  <si>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</si>
  <si>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</si>
  <si>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</si>
  <si>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</si>
  <si>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</si>
  <si>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</si>
  <si>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</si>
  <si>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</si>
  <si>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</si>
  <si>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</si>
  <si>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</si>
  <si>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</si>
  <si>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</si>
  <si>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</si>
  <si>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</si>
  <si>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</si>
  <si>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</si>
  <si>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</si>
  <si>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</si>
  <si>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</si>
  <si>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</si>
  <si>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</si>
  <si>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</si>
  <si>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</si>
  <si>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</si>
  <si>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</si>
  <si>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</si>
  <si>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</si>
  <si>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</si>
  <si>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</si>
  <si>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</si>
  <si>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</si>
  <si>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</si>
  <si>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</si>
  <si>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</si>
  <si>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</si>
  <si>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</si>
  <si>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</si>
  <si>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</si>
  <si>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</si>
  <si>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</si>
  <si>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</si>
  <si>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</si>
  <si>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</si>
  <si>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</si>
  <si>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</si>
  <si>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</si>
  <si>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</si>
  <si>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</si>
  <si>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</si>
  <si>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</si>
  <si>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</si>
  <si>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</si>
  <si>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</si>
  <si>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</si>
  <si>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</si>
  <si>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</si>
  <si>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</si>
  <si>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</si>
  <si>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</si>
  <si>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</si>
  <si>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</si>
  <si>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</si>
  <si>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</si>
  <si>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</si>
  <si>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</si>
  <si>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</si>
  <si>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</si>
  <si>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</si>
  <si>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</si>
  <si>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</si>
  <si>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</si>
  <si>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</si>
  <si>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</si>
  <si>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</si>
  <si>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</si>
  <si>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</si>
  <si>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</si>
  <si>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</si>
  <si>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</si>
  <si>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</si>
  <si>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</si>
  <si>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</si>
  <si>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</si>
  <si>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</si>
  <si>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</si>
  <si>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</si>
  <si>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</si>
  <si>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</si>
  <si>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</si>
  <si>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</si>
  <si>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</si>
  <si>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</si>
  <si>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</si>
  <si>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</si>
  <si>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</si>
  <si>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</si>
  <si>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</si>
  <si>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</si>
  <si>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</si>
  <si>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</si>
  <si>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</si>
  <si>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</si>
  <si>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</si>
  <si>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</si>
  <si>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</si>
  <si>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</si>
  <si>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</si>
  <si>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</si>
  <si>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</si>
  <si>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</si>
  <si>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</si>
  <si>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</si>
  <si>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</si>
  <si>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</si>
  <si>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</si>
  <si>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</si>
  <si>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</si>
  <si>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</si>
  <si>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</si>
  <si>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</si>
  <si>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</si>
  <si>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</si>
  <si>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</si>
  <si>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</si>
  <si>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</si>
  <si>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</si>
  <si>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</si>
  <si>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</si>
  <si>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</si>
  <si>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</si>
  <si>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</si>
  <si>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</si>
  <si>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</si>
  <si>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</si>
  <si>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</si>
  <si>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</si>
  <si>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</si>
  <si>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</si>
  <si>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</si>
  <si>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</si>
  <si>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</si>
  <si>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</si>
  <si>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</si>
  <si>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</si>
  <si>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</si>
  <si>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</si>
  <si>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</si>
  <si>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</si>
  <si>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</si>
  <si>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</si>
  <si>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</si>
  <si>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</si>
  <si>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</si>
  <si>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</si>
  <si>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</si>
  <si>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</si>
  <si>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</si>
  <si>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</si>
  <si>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</si>
  <si>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</si>
  <si>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</si>
  <si>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</si>
  <si>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</si>
  <si>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</si>
  <si>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</si>
  <si>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</si>
  <si>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</si>
  <si>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</si>
  <si>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</si>
  <si>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</si>
  <si>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</si>
  <si>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</si>
  <si>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</si>
  <si>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</si>
  <si>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</si>
  <si>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</si>
  <si>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</si>
  <si>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</si>
  <si>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</si>
  <si>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</si>
  <si>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</si>
  <si>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</si>
  <si>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</si>
  <si>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</si>
  <si>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</si>
  <si>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</si>
  <si>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</si>
  <si>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</si>
  <si>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</si>
  <si>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</si>
  <si>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</si>
  <si>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</si>
  <si>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</si>
  <si>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</si>
  <si>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</si>
  <si>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</si>
  <si>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</si>
  <si>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</si>
  <si>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</si>
  <si>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</si>
  <si>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</si>
  <si>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</si>
  <si>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</si>
  <si>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</si>
  <si>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</si>
  <si>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</si>
  <si>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</si>
  <si>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</si>
  <si>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</si>
  <si>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</si>
  <si>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</si>
  <si>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</si>
  <si>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</si>
  <si>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</si>
  <si>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</si>
  <si>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</si>
  <si>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</si>
  <si>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</si>
  <si>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</si>
  <si>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</si>
  <si>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</si>
  <si>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</si>
  <si>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</si>
  <si>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</si>
  <si>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</si>
  <si>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</si>
  <si>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</si>
  <si>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</si>
  <si>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</si>
  <si>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</si>
  <si>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</si>
  <si>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</si>
  <si>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</si>
  <si>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</si>
  <si>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</si>
  <si>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</si>
  <si>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</si>
  <si>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</si>
  <si>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</si>
  <si>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</si>
  <si>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</si>
  <si>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</si>
  <si>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</si>
  <si>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</si>
  <si>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</si>
  <si>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</si>
  <si>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</si>
  <si>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</si>
  <si>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</si>
  <si>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</si>
  <si>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</si>
  <si>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</si>
  <si>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</si>
  <si>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</si>
  <si>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</si>
  <si>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</si>
  <si>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</si>
  <si>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</si>
  <si>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</si>
  <si>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</si>
  <si>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</si>
  <si>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</si>
  <si>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</si>
  <si>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</si>
  <si>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</si>
  <si>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</si>
  <si>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</si>
  <si>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</si>
  <si>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</si>
  <si>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</si>
  <si>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</si>
  <si>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</si>
  <si>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</si>
  <si>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</si>
  <si>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</si>
  <si>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</si>
  <si>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</si>
  <si>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</si>
  <si>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</si>
  <si>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</si>
  <si>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</si>
  <si>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</si>
  <si>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</si>
  <si>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</si>
  <si>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</si>
  <si>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</si>
  <si>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</si>
  <si>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</si>
  <si>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</si>
  <si>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</si>
  <si>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</si>
  <si>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</si>
  <si>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</si>
  <si>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</si>
  <si>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</si>
  <si>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</si>
  <si>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</si>
  <si>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</si>
  <si>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</si>
  <si>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</si>
  <si>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</si>
  <si>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</si>
  <si>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</si>
  <si>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</si>
  <si>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</si>
  <si>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</si>
  <si>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</si>
  <si>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</si>
  <si>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</si>
  <si>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</si>
  <si>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</si>
  <si>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</si>
  <si>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</si>
  <si>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</si>
  <si>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</si>
  <si>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</si>
  <si>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</si>
  <si>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</si>
  <si>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</si>
  <si>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</si>
  <si>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</si>
  <si>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</si>
  <si>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</si>
  <si>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</si>
  <si>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</si>
  <si>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</si>
  <si>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</si>
  <si>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</si>
  <si>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</si>
  <si>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</si>
  <si>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</si>
  <si>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</si>
  <si>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</si>
  <si>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</si>
  <si>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</si>
  <si>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</si>
  <si>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</si>
  <si>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</si>
  <si>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</si>
  <si>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</si>
  <si>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</si>
  <si>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</si>
  <si>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</si>
  <si>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</si>
  <si>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</si>
  <si>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</si>
  <si>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</si>
  <si>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</si>
  <si>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</si>
  <si>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</si>
  <si>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</si>
  <si>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</si>
  <si>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</si>
  <si>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</si>
  <si>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</si>
  <si>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</si>
  <si>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</si>
  <si>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</si>
  <si>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</si>
  <si>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</si>
  <si>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</si>
  <si>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</si>
  <si>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</si>
  <si>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</si>
  <si>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</si>
  <si>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</si>
  <si>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</si>
  <si>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</si>
  <si>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</si>
  <si>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</si>
  <si>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</si>
  <si>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</si>
  <si>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</si>
  <si>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</si>
  <si>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</si>
  <si>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</si>
  <si>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</si>
  <si>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</si>
  <si>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</si>
  <si>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</si>
  <si>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</si>
  <si>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</si>
  <si>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</si>
  <si>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</si>
  <si>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</si>
  <si>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</si>
  <si>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</si>
  <si>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</si>
  <si>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</si>
  <si>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</si>
  <si>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</si>
  <si>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</si>
  <si>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</si>
  <si>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</si>
  <si>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</si>
  <si>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</si>
  <si>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</si>
  <si>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</si>
  <si>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</si>
  <si>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</si>
  <si>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</si>
  <si>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</si>
  <si>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</si>
  <si>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</si>
  <si>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</si>
  <si>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</si>
  <si>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</si>
  <si>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</si>
  <si>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</si>
  <si>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</si>
  <si>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</si>
  <si>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</si>
  <si>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</si>
  <si>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</si>
  <si>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</si>
  <si>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</si>
  <si>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</si>
  <si>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</si>
  <si>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</si>
  <si>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</si>
  <si>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</si>
  <si>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</si>
  <si>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</si>
  <si>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</si>
  <si>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</si>
  <si>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</si>
  <si>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</si>
  <si>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</si>
  <si>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</si>
  <si>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</si>
  <si>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</si>
  <si>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</si>
  <si>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</si>
  <si>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</si>
  <si>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</si>
  <si>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</si>
  <si>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</si>
  <si>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</si>
  <si>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</si>
  <si>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</si>
  <si>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</si>
  <si>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</si>
  <si>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</si>
  <si>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</si>
  <si>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</si>
  <si>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</si>
  <si>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</si>
  <si>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</si>
  <si>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</si>
  <si>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</si>
  <si>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</si>
  <si>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</si>
  <si>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</si>
  <si>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</si>
  <si>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</si>
  <si>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</si>
  <si>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</si>
  <si>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</si>
  <si>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</si>
  <si>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</si>
  <si>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</si>
  <si>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</si>
  <si>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</si>
  <si>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</si>
  <si>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</si>
  <si>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</si>
  <si>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</si>
  <si>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</si>
  <si>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</si>
  <si>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</si>
  <si>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</si>
  <si>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</si>
  <si>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</si>
  <si>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</si>
  <si>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</si>
  <si>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</si>
  <si>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</si>
  <si>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</si>
  <si>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</si>
  <si>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</si>
  <si>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</si>
  <si>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</si>
  <si>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</si>
  <si>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</si>
  <si>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</si>
  <si>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</si>
  <si>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</si>
  <si>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</si>
  <si>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</si>
  <si>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</si>
  <si>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</si>
  <si>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</si>
  <si>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</si>
  <si>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</si>
  <si>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</si>
  <si>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</si>
  <si>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</si>
  <si>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</si>
  <si>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</si>
  <si>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</si>
  <si>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</si>
  <si>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</si>
  <si>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</si>
  <si>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</si>
  <si>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</si>
  <si>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</si>
  <si>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</si>
  <si>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</si>
  <si>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</si>
  <si>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</si>
  <si>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</si>
  <si>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</si>
  <si>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</si>
  <si>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</si>
  <si>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</si>
  <si>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</si>
  <si>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</si>
  <si>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</si>
  <si>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</si>
  <si>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</si>
  <si>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</si>
  <si>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</si>
  <si>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</si>
  <si>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</si>
  <si>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</si>
  <si>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</si>
  <si>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</si>
  <si>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</si>
  <si>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</si>
  <si>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</si>
  <si>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</si>
  <si>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</si>
  <si>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</si>
  <si>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</si>
  <si>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</si>
  <si>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</si>
  <si>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</si>
  <si>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</si>
  <si>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</si>
  <si>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</si>
  <si>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</si>
  <si>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</si>
  <si>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</si>
  <si>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</si>
  <si>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</si>
  <si>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</si>
  <si>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</si>
  <si>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</si>
  <si>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</si>
  <si>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</si>
  <si>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</si>
  <si>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</si>
  <si>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</si>
  <si>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</si>
  <si>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</si>
  <si>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</si>
  <si>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</si>
  <si>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</si>
  <si>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</si>
  <si>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</si>
  <si>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</si>
  <si>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</si>
  <si>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</si>
  <si>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</si>
  <si>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</si>
  <si>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</si>
  <si>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</si>
  <si>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</si>
  <si>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</si>
  <si>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</si>
  <si>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</si>
  <si>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</si>
  <si>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</si>
  <si>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</si>
  <si>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</si>
  <si>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</si>
  <si>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</si>
  <si>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</si>
  <si>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</si>
  <si>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</si>
  <si>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</si>
  <si>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</si>
  <si>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</si>
  <si>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</si>
  <si>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</si>
  <si>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</si>
  <si>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</si>
  <si>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</si>
  <si>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</si>
  <si>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</si>
  <si>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</si>
  <si>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</si>
  <si>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</si>
  <si>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</si>
  <si>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</si>
  <si>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</si>
  <si>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</si>
  <si>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</si>
  <si>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</si>
  <si>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</si>
  <si>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</si>
  <si>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</si>
  <si>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</si>
  <si>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</si>
  <si>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</si>
  <si>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</si>
  <si>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</si>
  <si>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</si>
  <si>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</si>
  <si>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</si>
  <si>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</si>
  <si>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</si>
  <si>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</si>
  <si>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</si>
  <si>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</si>
  <si>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</si>
  <si>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</si>
  <si>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</si>
  <si>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</si>
  <si>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</si>
  <si>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</si>
  <si>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</si>
  <si>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</si>
  <si>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</si>
  <si>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</si>
  <si>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</si>
  <si>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</si>
  <si>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</si>
  <si>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</si>
  <si>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</si>
  <si>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</si>
  <si>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</si>
  <si>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</si>
  <si>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</si>
  <si>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</si>
  <si>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</si>
  <si>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</si>
  <si>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</si>
  <si>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</si>
  <si>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</si>
  <si>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</si>
  <si>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</si>
  <si>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</si>
  <si>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</si>
  <si>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</si>
  <si>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</si>
  <si>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</si>
  <si>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</si>
  <si>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</si>
  <si>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</si>
  <si>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</si>
  <si>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</si>
  <si>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</si>
  <si>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</si>
  <si>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</si>
  <si>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</si>
  <si>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</si>
  <si>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</si>
  <si>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</si>
  <si>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</si>
  <si>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</si>
  <si>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</si>
  <si>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</si>
  <si>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</si>
  <si>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</si>
  <si>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</si>
  <si>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</si>
  <si>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</si>
  <si>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</si>
  <si>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</si>
  <si>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</si>
  <si>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</si>
  <si>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</si>
  <si>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</si>
  <si>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</si>
  <si>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</si>
  <si>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</si>
  <si>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</si>
  <si>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</si>
  <si>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</si>
  <si>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</si>
  <si>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</si>
  <si>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</si>
  <si>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</si>
  <si>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</si>
  <si>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</si>
  <si>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</si>
  <si>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</si>
  <si>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</si>
  <si>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</si>
  <si>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</si>
  <si>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</si>
  <si>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</si>
  <si>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</si>
  <si>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</si>
  <si>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</si>
  <si>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</si>
  <si>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</si>
  <si>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</si>
  <si>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</si>
  <si>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</si>
  <si>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</si>
  <si>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</si>
  <si>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</si>
  <si>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</si>
  <si>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</si>
  <si>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</si>
  <si>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</si>
  <si>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</si>
  <si>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</si>
  <si>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</si>
  <si>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</si>
  <si>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</si>
  <si>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</si>
  <si>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</si>
  <si>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</si>
  <si>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</si>
  <si>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</si>
  <si>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</si>
  <si>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</si>
  <si>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</si>
  <si>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</si>
  <si>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</si>
  <si>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</si>
  <si>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</si>
  <si>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</si>
  <si>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</si>
  <si>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</si>
  <si>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</si>
  <si>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</si>
  <si>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</si>
  <si>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</si>
  <si>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</si>
  <si>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</si>
  <si>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</si>
  <si>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</si>
  <si>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</si>
  <si>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</si>
  <si>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</si>
  <si>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</si>
  <si>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</si>
  <si>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</si>
  <si>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</si>
  <si>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</si>
  <si>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</si>
  <si>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</si>
  <si>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</si>
  <si>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</si>
  <si>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</si>
  <si>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</si>
  <si>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</si>
  <si>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</si>
  <si>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</si>
  <si>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</si>
  <si>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</si>
  <si>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</si>
  <si>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</si>
  <si>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</si>
  <si>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</si>
  <si>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</si>
  <si>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</si>
  <si>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</si>
  <si>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</si>
  <si>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</si>
  <si>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</si>
  <si>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</si>
  <si>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</si>
  <si>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</si>
  <si>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</si>
  <si>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</si>
  <si>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</si>
  <si>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</si>
  <si>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</si>
  <si>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</si>
  <si>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</si>
  <si>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</si>
  <si>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</si>
  <si>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</si>
  <si>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</si>
  <si>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</si>
  <si>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</si>
  <si>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</si>
  <si>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</si>
  <si>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</si>
  <si>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</si>
  <si>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</si>
  <si>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</si>
  <si>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</si>
  <si>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</si>
  <si>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</si>
  <si>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</si>
  <si>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</si>
  <si>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</si>
  <si>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</si>
  <si>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</si>
  <si>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</si>
  <si>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</si>
  <si>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</si>
  <si>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</si>
  <si>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</si>
  <si>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</si>
  <si>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</si>
  <si>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</si>
  <si>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</si>
  <si>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</si>
  <si>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</si>
  <si>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</si>
  <si>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</si>
  <si>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</si>
  <si>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</si>
  <si>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</si>
  <si>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</si>
  <si>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</si>
  <si>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</si>
  <si>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</si>
  <si>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</si>
  <si>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</si>
  <si>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</si>
  <si>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</si>
  <si>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</si>
  <si>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</si>
  <si>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</si>
  <si>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</si>
  <si>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</si>
  <si>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</si>
  <si>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</si>
  <si>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</si>
  <si>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</si>
  <si>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</si>
  <si>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</si>
  <si>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</si>
  <si>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</si>
  <si>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</si>
  <si>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</si>
  <si>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</si>
  <si>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</si>
  <si>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</si>
  <si>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</si>
  <si>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</si>
  <si>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</si>
  <si>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</si>
  <si>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</si>
  <si>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</si>
  <si>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</si>
  <si>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</si>
  <si>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</si>
  <si>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</si>
  <si>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</si>
  <si>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</si>
  <si>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</si>
  <si>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</si>
  <si>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</si>
  <si>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</si>
  <si>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</si>
  <si>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</si>
  <si>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</si>
  <si>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</si>
  <si>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</si>
  <si>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</si>
  <si>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</si>
  <si>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</si>
  <si>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</si>
  <si>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</si>
  <si>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</si>
  <si>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</si>
  <si>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</si>
  <si>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</si>
  <si>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</si>
  <si>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</si>
  <si>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</si>
  <si>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</si>
  <si>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</si>
  <si>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</si>
  <si>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</si>
  <si>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</si>
  <si>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</si>
  <si>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</si>
  <si>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</si>
  <si>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</si>
  <si>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</si>
  <si>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</si>
  <si>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</si>
  <si>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</si>
  <si>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</si>
  <si>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</si>
  <si>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</si>
  <si>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</si>
  <si>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</si>
  <si>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</si>
  <si>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</si>
  <si>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</si>
  <si>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</si>
  <si>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</si>
  <si>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</si>
  <si>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</si>
  <si>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</si>
  <si>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</si>
  <si>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</si>
  <si>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</si>
  <si>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</si>
  <si>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</si>
  <si>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</si>
  <si>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</si>
  <si>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</si>
  <si>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</si>
  <si>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</si>
  <si>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</si>
  <si>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</si>
  <si>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</si>
  <si>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</si>
  <si>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</si>
  <si>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</si>
  <si>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</si>
  <si>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</si>
  <si>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</si>
  <si>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</si>
  <si>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</si>
  <si>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</si>
  <si>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</si>
  <si>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</si>
  <si>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</si>
  <si>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</si>
  <si>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</si>
  <si>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</si>
  <si>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</si>
  <si>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</si>
  <si>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</si>
  <si>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</si>
  <si>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</si>
  <si>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</si>
  <si>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</si>
  <si>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</si>
  <si>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</si>
  <si>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</si>
  <si>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</si>
  <si>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</si>
  <si>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</si>
  <si>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</si>
  <si>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</si>
  <si>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</si>
  <si>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</si>
  <si>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</si>
  <si>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</si>
  <si>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</si>
  <si>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</si>
  <si>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</si>
  <si>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</si>
  <si>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</si>
  <si>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</si>
  <si>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</si>
  <si>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</si>
  <si>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</si>
  <si>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</si>
  <si>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</si>
  <si>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</si>
  <si>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</si>
  <si>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</si>
  <si>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</si>
  <si>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</si>
  <si>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</si>
  <si>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</si>
  <si>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</si>
  <si>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</si>
  <si>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</si>
  <si>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</si>
  <si>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</si>
  <si>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</si>
  <si>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</si>
  <si>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</si>
  <si>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</si>
  <si>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</si>
  <si>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</si>
  <si>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</si>
  <si>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</si>
  <si>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</si>
  <si>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</si>
  <si>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</si>
  <si>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</si>
  <si>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</si>
  <si>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</si>
  <si>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</si>
  <si>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</si>
  <si>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</si>
  <si>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</si>
  <si>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</si>
  <si>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</si>
  <si>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</si>
  <si>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</si>
  <si>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</si>
  <si>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</si>
  <si>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</si>
  <si>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</si>
  <si>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</si>
  <si>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</si>
  <si>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</si>
  <si>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</si>
  <si>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</si>
  <si>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</si>
  <si>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</si>
  <si>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</si>
  <si>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</si>
  <si>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</si>
  <si>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</si>
  <si>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</si>
  <si>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</si>
  <si>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</si>
  <si>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</si>
  <si>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</si>
  <si>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</si>
  <si>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</si>
  <si>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</si>
  <si>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</si>
  <si>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</si>
  <si>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</si>
  <si>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</si>
  <si>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</si>
  <si>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</si>
  <si>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</si>
  <si>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</si>
  <si>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</si>
  <si>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</si>
  <si>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</si>
  <si>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</si>
  <si>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</si>
  <si>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</si>
  <si>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</si>
  <si>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</si>
  <si>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</si>
  <si>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</si>
  <si>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</si>
  <si>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</si>
  <si>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</si>
  <si>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</si>
  <si>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</si>
  <si>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</si>
  <si>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</si>
  <si>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</si>
  <si>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</si>
  <si>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</si>
  <si>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</si>
  <si>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</si>
  <si>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</si>
  <si>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</si>
  <si>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</si>
  <si>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</si>
  <si>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</si>
  <si>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</si>
  <si>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</si>
  <si>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</si>
  <si>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</si>
  <si>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</si>
  <si>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</si>
  <si>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</si>
  <si>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</si>
  <si>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</si>
  <si>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</si>
  <si>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</si>
  <si>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</si>
  <si>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</si>
  <si>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</si>
  <si>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</si>
  <si>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</si>
  <si>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</si>
  <si>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</si>
  <si>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</si>
  <si>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</si>
  <si>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</si>
  <si>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</si>
  <si>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</si>
  <si>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</si>
  <si>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</si>
  <si>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</si>
  <si>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</si>
  <si>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</si>
  <si>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</si>
  <si>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</si>
  <si>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</si>
  <si>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</si>
  <si>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</si>
  <si>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</si>
  <si>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</si>
  <si>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</si>
  <si>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</si>
  <si>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</si>
  <si>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</si>
  <si>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</si>
  <si>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</si>
  <si>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</si>
  <si>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</si>
  <si>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</si>
  <si>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</si>
  <si>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</si>
  <si>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</si>
  <si>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</si>
  <si>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</si>
  <si>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</si>
  <si>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</si>
  <si>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</si>
  <si>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</si>
  <si>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</si>
  <si>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</si>
  <si>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</si>
  <si>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</si>
  <si>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</si>
  <si>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</si>
  <si>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</si>
  <si>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</si>
  <si>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</si>
  <si>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</si>
  <si>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</si>
  <si>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</si>
  <si>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</si>
  <si>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</si>
  <si>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</si>
  <si>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</si>
  <si>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</si>
  <si>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</si>
  <si>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</si>
  <si>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</si>
  <si>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</si>
  <si>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</si>
  <si>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</si>
  <si>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</si>
  <si>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</si>
  <si>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</si>
  <si>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</si>
  <si>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</si>
  <si>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</si>
  <si>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</si>
  <si>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</si>
  <si>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</si>
  <si>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</si>
  <si>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</si>
  <si>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</si>
  <si>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</si>
  <si>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</si>
  <si>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</si>
  <si>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</si>
  <si>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</si>
  <si>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</si>
  <si>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</si>
  <si>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</si>
  <si>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</si>
  <si>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</si>
  <si>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</si>
  <si>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</si>
  <si>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</si>
  <si>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</si>
  <si>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</si>
  <si>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</si>
  <si>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</si>
  <si>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</si>
  <si>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</si>
  <si>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</si>
  <si>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</si>
  <si>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</si>
  <si>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</si>
  <si>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</si>
  <si>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</si>
  <si>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</si>
  <si>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</si>
  <si>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</si>
  <si>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</si>
  <si>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</si>
  <si>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</si>
  <si>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</si>
  <si>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</si>
  <si>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</si>
  <si>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</si>
  <si>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</si>
  <si>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</si>
  <si>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</si>
  <si>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</si>
  <si>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</si>
  <si>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</si>
  <si>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</si>
  <si>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</si>
  <si>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</si>
  <si>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</si>
  <si>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</si>
  <si>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</si>
  <si>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</si>
  <si>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</si>
  <si>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</si>
  <si>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</si>
  <si>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</si>
  <si>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</si>
  <si>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</si>
  <si>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</si>
  <si>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</si>
  <si>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</si>
  <si>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</si>
  <si>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</si>
  <si>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</si>
  <si>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</si>
  <si>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</si>
  <si>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</si>
  <si>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</si>
  <si>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</si>
  <si>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</si>
  <si>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</si>
  <si>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</si>
  <si>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</si>
  <si>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</si>
  <si>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</si>
  <si>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</si>
  <si>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</si>
  <si>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</si>
  <si>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</si>
  <si>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</si>
  <si>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</si>
  <si>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</si>
  <si>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</si>
  <si>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</si>
  <si>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</si>
  <si>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</si>
  <si>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</si>
  <si>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</si>
  <si>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</si>
  <si>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</si>
  <si>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</si>
  <si>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</si>
  <si>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</si>
  <si>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</si>
  <si>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</si>
  <si>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</si>
  <si>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</si>
  <si>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</si>
  <si>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</si>
  <si>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</si>
  <si>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</si>
  <si>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</si>
  <si>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</si>
  <si>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</si>
  <si>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</si>
  <si>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</si>
  <si>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</si>
  <si>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</si>
  <si>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</si>
  <si>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</si>
  <si>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</si>
  <si>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</si>
  <si>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</si>
  <si>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</si>
  <si>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</si>
  <si>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</si>
  <si>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</si>
  <si>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</si>
  <si>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</si>
  <si>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</si>
  <si>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</si>
  <si>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</si>
  <si>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</si>
  <si>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</si>
  <si>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</si>
  <si>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</si>
  <si>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</si>
  <si>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</si>
  <si>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</si>
  <si>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</si>
  <si>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</si>
  <si>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</si>
  <si>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</si>
  <si>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</si>
  <si>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</si>
  <si>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</si>
  <si>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</si>
  <si>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</si>
  <si>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</si>
  <si>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</si>
  <si>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</si>
  <si>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</si>
  <si>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</si>
  <si>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</si>
  <si>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</si>
  <si>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</si>
  <si>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</si>
  <si>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</si>
  <si>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</si>
  <si>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</si>
  <si>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</si>
  <si>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</si>
  <si>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</si>
  <si>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</si>
  <si>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</si>
  <si>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</si>
  <si>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</si>
  <si>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</si>
  <si>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</si>
  <si>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</si>
  <si>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</si>
  <si>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</si>
  <si>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</si>
  <si>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</si>
  <si>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</si>
  <si>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</si>
  <si>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</si>
  <si>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</si>
  <si>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</si>
  <si>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</si>
  <si>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</si>
  <si>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</si>
  <si>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</si>
  <si>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</si>
  <si>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</si>
  <si>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</si>
  <si>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</si>
  <si>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</si>
  <si>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</si>
  <si>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</si>
  <si>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</si>
  <si>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</si>
  <si>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</si>
  <si>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</si>
  <si>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</si>
  <si>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</si>
  <si>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</si>
  <si>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</si>
  <si>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</si>
  <si>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</si>
  <si>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</si>
  <si>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</si>
  <si>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</si>
  <si>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</si>
  <si>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</si>
  <si>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</si>
  <si>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</si>
  <si>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</si>
  <si>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</si>
  <si>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</si>
  <si>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</si>
  <si>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</si>
  <si>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</si>
  <si>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</si>
  <si>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</si>
  <si>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</si>
  <si>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</si>
  <si>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</si>
  <si>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</si>
  <si>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</si>
  <si>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</si>
  <si>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</si>
  <si>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</si>
  <si>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</si>
  <si>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</si>
  <si>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</si>
  <si>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</si>
  <si>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</si>
  <si>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</si>
  <si>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</si>
  <si>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</si>
  <si>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</si>
  <si>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</si>
  <si>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</si>
  <si>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</si>
  <si>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</si>
  <si>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</si>
  <si>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</si>
  <si>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</si>
  <si>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</si>
  <si>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</si>
  <si>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</si>
  <si>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</si>
  <si>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</si>
  <si>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</si>
  <si>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</si>
  <si>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</si>
  <si>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</si>
  <si>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</si>
  <si>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</si>
  <si>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</si>
  <si>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</si>
  <si>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</si>
  <si>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</si>
  <si>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</si>
  <si>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</si>
  <si>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</si>
  <si>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</si>
  <si>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</si>
  <si>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</si>
  <si>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</si>
  <si>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</si>
  <si>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</si>
  <si>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</si>
  <si>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</si>
  <si>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</si>
  <si>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</si>
  <si>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</si>
  <si>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</si>
  <si>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</si>
  <si>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</si>
  <si>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</si>
  <si>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</si>
  <si>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</si>
  <si>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</si>
  <si>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</si>
  <si>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</si>
  <si>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</si>
  <si>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</si>
  <si>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</si>
  <si>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</si>
  <si>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</si>
  <si>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</si>
  <si>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</si>
  <si>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</si>
  <si>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</si>
  <si>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</si>
  <si>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</si>
  <si>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</si>
  <si>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</si>
  <si>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</si>
  <si>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</si>
  <si>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</si>
  <si>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</si>
  <si>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</si>
  <si>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</si>
  <si>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</si>
  <si>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</si>
  <si>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</si>
  <si>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</si>
  <si>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</si>
  <si>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</si>
  <si>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</si>
  <si>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</si>
  <si>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</si>
  <si>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</si>
  <si>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</si>
  <si>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</si>
  <si>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</si>
  <si>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</si>
  <si>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</si>
  <si>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</si>
  <si>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</si>
  <si>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</si>
  <si>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</si>
  <si>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</si>
  <si>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</si>
  <si>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</si>
  <si>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</si>
  <si>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</si>
  <si>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</si>
  <si>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</si>
  <si>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</si>
  <si>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</si>
  <si>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</si>
  <si>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</si>
  <si>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</si>
  <si>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</si>
  <si>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</si>
  <si>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</si>
  <si>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</si>
  <si>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</si>
  <si>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</si>
  <si>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</si>
  <si>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</si>
  <si>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</si>
  <si>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</si>
  <si>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</si>
  <si>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</si>
  <si>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</si>
  <si>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</si>
  <si>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</si>
  <si>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</si>
  <si>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</si>
  <si>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</si>
  <si>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</si>
  <si>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</si>
  <si>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</si>
  <si>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</si>
  <si>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</si>
  <si>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</si>
  <si>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</si>
  <si>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</si>
  <si>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</si>
  <si>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</si>
  <si>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</si>
  <si>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</si>
  <si>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</si>
  <si>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</si>
  <si>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</si>
  <si>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</si>
  <si>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</si>
  <si>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</si>
  <si>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</si>
  <si>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</si>
  <si>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</si>
  <si>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</si>
  <si>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</si>
  <si>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</si>
  <si>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</si>
  <si>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</si>
  <si>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</si>
  <si>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</si>
  <si>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</si>
  <si>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</si>
  <si>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</si>
  <si>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</si>
  <si>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</si>
  <si>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</si>
  <si>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</si>
  <si>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</si>
  <si>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</si>
  <si>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</si>
  <si>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</si>
  <si>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</si>
  <si>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</si>
  <si>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</si>
  <si>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</si>
  <si>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</si>
  <si>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</si>
  <si>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</si>
  <si>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</si>
  <si>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</si>
  <si>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</si>
  <si>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</si>
  <si>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</si>
  <si>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</si>
  <si>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</si>
  <si>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</si>
  <si>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</si>
  <si>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</si>
  <si>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</si>
  <si>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</si>
  <si>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</si>
  <si>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</si>
  <si>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</si>
  <si>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</si>
  <si>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</si>
  <si>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</si>
  <si>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</si>
  <si>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</si>
  <si>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</si>
  <si>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</si>
  <si>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</si>
  <si>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</si>
  <si>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</si>
  <si>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</si>
  <si>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</si>
  <si>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</si>
  <si>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</si>
  <si>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</si>
  <si>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</si>
  <si>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</si>
  <si>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</si>
  <si>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</si>
  <si>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</si>
  <si>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</si>
  <si>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</si>
  <si>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</si>
  <si>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</si>
  <si>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</si>
  <si>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</si>
  <si>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</si>
  <si>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</si>
  <si>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</si>
  <si>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</si>
  <si>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</si>
  <si>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</si>
  <si>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</si>
  <si>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</si>
  <si>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</si>
  <si>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</si>
  <si>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</si>
  <si>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</si>
  <si>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</si>
  <si>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</si>
  <si>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</si>
  <si>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</si>
  <si>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</si>
  <si>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</si>
  <si>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</si>
  <si>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</si>
  <si>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</si>
  <si>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</si>
  <si>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</si>
  <si>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</si>
  <si>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</si>
  <si>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</si>
  <si>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</si>
  <si>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</si>
  <si>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</si>
  <si>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</si>
  <si>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</si>
  <si>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</si>
  <si>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</si>
  <si>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</si>
  <si>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</si>
  <si>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</si>
  <si>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</si>
  <si>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</si>
  <si>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</si>
  <si>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</si>
  <si>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</si>
  <si>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</si>
  <si>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</si>
  <si>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</si>
  <si>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</si>
  <si>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</si>
  <si>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</si>
  <si>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</si>
  <si>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</si>
  <si>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</si>
  <si>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</si>
  <si>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</si>
  <si>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</si>
  <si>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</si>
  <si>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</si>
  <si>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</si>
  <si>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</si>
  <si>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</si>
  <si>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</si>
  <si>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</si>
  <si>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</si>
  <si>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</si>
  <si>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</si>
  <si>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</si>
  <si>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</si>
  <si>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</si>
  <si>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</si>
  <si>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</si>
  <si>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</si>
  <si>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</si>
  <si>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</si>
  <si>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</si>
  <si>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</si>
  <si>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</si>
  <si>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</si>
  <si>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</si>
  <si>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</si>
  <si>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</si>
  <si>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</si>
  <si>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</si>
  <si>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</si>
  <si>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</si>
  <si>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</si>
  <si>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</si>
  <si>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</si>
  <si>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</si>
  <si>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</si>
  <si>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</si>
  <si>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</si>
  <si>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</si>
  <si>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</si>
  <si>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</si>
  <si>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</si>
  <si>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</si>
  <si>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</si>
  <si>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</si>
  <si>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</si>
  <si>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</si>
  <si>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</si>
  <si>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</si>
  <si>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</si>
  <si>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</si>
  <si>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</si>
  <si>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</si>
  <si>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</si>
  <si>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</si>
  <si>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</si>
  <si>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</si>
  <si>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</si>
  <si>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</si>
  <si>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</si>
  <si>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</si>
  <si>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</si>
  <si>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</si>
  <si>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</si>
  <si>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</si>
  <si>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</si>
  <si>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</si>
  <si>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</si>
  <si>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</si>
  <si>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</si>
  <si>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</si>
  <si>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</si>
  <si>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</si>
  <si>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</si>
  <si>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</si>
  <si>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</si>
  <si>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</si>
  <si>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</si>
  <si>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</si>
  <si>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</si>
  <si>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</si>
  <si>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</si>
  <si>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</si>
  <si>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</si>
  <si>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</si>
  <si>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</si>
  <si>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</si>
  <si>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</si>
  <si>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</si>
  <si>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</si>
  <si>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</si>
  <si>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</si>
  <si>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</si>
  <si>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</si>
  <si>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</si>
  <si>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</si>
  <si>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</si>
  <si>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</si>
  <si>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</si>
  <si>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</si>
  <si>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</si>
  <si>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</si>
  <si>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</si>
  <si>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</si>
  <si>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</si>
  <si>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</si>
  <si>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</si>
  <si>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</si>
  <si>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</si>
  <si>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</si>
  <si>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</si>
  <si>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</si>
  <si>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</si>
  <si>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</si>
  <si>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</si>
  <si>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</si>
  <si>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</si>
  <si>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</si>
  <si>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</si>
  <si>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</si>
  <si>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</si>
  <si>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</si>
  <si>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</si>
  <si>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</si>
  <si>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</si>
  <si>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</si>
  <si>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</si>
  <si>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</si>
  <si>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</si>
  <si>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</si>
  <si>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</si>
  <si>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</si>
  <si>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</si>
  <si>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</si>
  <si>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</si>
  <si>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</si>
  <si>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</si>
  <si>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</si>
  <si>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</si>
  <si>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</si>
  <si>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</si>
  <si>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</si>
  <si>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</si>
  <si>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</si>
  <si>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</si>
  <si>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</si>
  <si>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</si>
  <si>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</si>
  <si>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</si>
  <si>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</si>
  <si>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</si>
  <si>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</si>
  <si>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</si>
  <si>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</si>
  <si>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</si>
  <si>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</si>
  <si>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</si>
  <si>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</si>
  <si>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</si>
  <si>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</si>
  <si>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</si>
  <si>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</si>
  <si>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</si>
  <si>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</si>
  <si>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</si>
  <si>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</si>
  <si>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</si>
  <si>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</si>
  <si>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</si>
  <si>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</si>
  <si>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</si>
  <si>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</si>
  <si>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</si>
  <si>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</si>
  <si>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</si>
  <si>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</si>
  <si>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</si>
  <si>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</si>
  <si>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</si>
  <si>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</si>
  <si>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</si>
  <si>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</si>
  <si>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</si>
  <si>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</si>
  <si>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</si>
  <si>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</si>
  <si>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</si>
  <si>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</si>
  <si>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</si>
  <si>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</si>
  <si>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</si>
  <si>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</si>
  <si>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</si>
  <si>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</si>
  <si>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</si>
  <si>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</si>
  <si>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</si>
  <si>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</si>
  <si>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</si>
  <si>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</si>
  <si>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</si>
  <si>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</si>
  <si>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</si>
  <si>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</si>
  <si>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</si>
  <si>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</si>
  <si>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</si>
  <si>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</si>
  <si>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</si>
  <si>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</si>
  <si>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</si>
  <si>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</si>
  <si>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</si>
  <si>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</si>
  <si>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</si>
  <si>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</si>
  <si>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</si>
  <si>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</si>
  <si>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</si>
  <si>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</si>
  <si>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</si>
  <si>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</si>
  <si>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</si>
  <si>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</si>
  <si>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</si>
  <si>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</si>
  <si>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</si>
  <si>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</si>
  <si>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</si>
  <si>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</si>
  <si>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</si>
  <si>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</si>
  <si>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</si>
  <si>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</si>
  <si>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</si>
  <si>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</si>
  <si>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</si>
  <si>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</si>
  <si>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</si>
  <si>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</si>
  <si>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</si>
  <si>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</si>
  <si>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</si>
  <si>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</si>
  <si>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</si>
  <si>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</si>
  <si>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</si>
  <si>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</si>
  <si>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</si>
  <si>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</si>
  <si>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</si>
  <si>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</si>
  <si>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</si>
  <si>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</si>
  <si>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</si>
  <si>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</si>
  <si>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</si>
  <si>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</si>
  <si>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</si>
  <si>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</si>
  <si>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</si>
  <si>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</si>
  <si>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</si>
  <si>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</si>
  <si>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</si>
  <si>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</si>
  <si>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</si>
  <si>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</si>
  <si>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</si>
  <si>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</si>
  <si>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</si>
  <si>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</si>
  <si>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</si>
  <si>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</si>
  <si>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</si>
  <si>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</si>
  <si>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</si>
  <si>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</si>
  <si>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</si>
  <si>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</si>
  <si>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</si>
  <si>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</si>
  <si>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</si>
  <si>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</si>
  <si>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</si>
  <si>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</si>
  <si>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</si>
  <si>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</si>
  <si>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</si>
  <si>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</si>
  <si>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</si>
  <si>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</si>
  <si>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</si>
  <si>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</si>
  <si>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</si>
  <si>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</si>
  <si>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</si>
  <si>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</si>
  <si>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</si>
  <si>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</si>
  <si>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</si>
  <si>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</si>
  <si>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</si>
  <si>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</si>
  <si>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</si>
  <si>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</si>
  <si>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</si>
  <si>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</si>
  <si>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</si>
  <si>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</si>
  <si>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</si>
  <si>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</si>
  <si>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</si>
  <si>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</si>
  <si>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</si>
  <si>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</si>
  <si>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</si>
  <si>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</si>
  <si>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</si>
  <si>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</si>
  <si>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</si>
  <si>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</si>
  <si>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</si>
  <si>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</si>
  <si>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</si>
  <si>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</si>
  <si>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</si>
  <si>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</si>
  <si>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</si>
  <si>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</si>
  <si>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</si>
  <si>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</si>
  <si>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</si>
  <si>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</si>
  <si>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</si>
  <si>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</si>
  <si>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</si>
  <si>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</si>
  <si>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</si>
  <si>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</si>
  <si>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</si>
  <si>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</si>
  <si>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</si>
  <si>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</si>
  <si>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</si>
  <si>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</si>
  <si>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</si>
  <si>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</si>
  <si>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</si>
  <si>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</si>
  <si>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</si>
  <si>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</si>
  <si>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</si>
  <si>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</si>
  <si>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</si>
  <si>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</si>
  <si>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</si>
  <si>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</si>
  <si>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</si>
  <si>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</si>
  <si>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</si>
  <si>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</si>
  <si>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</si>
  <si>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</si>
  <si>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</si>
  <si>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</si>
  <si>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</si>
  <si>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</si>
  <si>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</si>
  <si>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</si>
  <si>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</si>
  <si>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</si>
  <si>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</si>
  <si>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</si>
  <si>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</si>
  <si>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</si>
  <si>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</si>
  <si>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</si>
  <si>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</si>
  <si>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</si>
  <si>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</si>
  <si>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</si>
  <si>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</si>
  <si>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</si>
  <si>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</si>
  <si>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</si>
  <si>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</si>
  <si>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</si>
  <si>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</si>
  <si>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</si>
  <si>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</si>
  <si>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</si>
  <si>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</si>
  <si>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</si>
  <si>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</si>
  <si>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</si>
  <si>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</si>
  <si>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</si>
  <si>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</si>
  <si>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</si>
  <si>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</si>
  <si>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</si>
  <si>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</si>
  <si>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</si>
  <si>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</si>
  <si>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</si>
  <si>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</si>
  <si>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</si>
  <si>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</si>
  <si>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</si>
  <si>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</si>
  <si>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</si>
  <si>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</si>
  <si>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</si>
  <si>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</si>
  <si>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</si>
  <si>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</si>
  <si>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</si>
  <si>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</si>
  <si>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</si>
  <si>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</si>
  <si>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</si>
  <si>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</si>
  <si>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</si>
  <si>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</si>
  <si>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</si>
  <si>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</si>
  <si>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</si>
  <si>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</si>
  <si>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</si>
  <si>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</si>
  <si>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</si>
  <si>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</si>
  <si>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</si>
  <si>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</si>
  <si>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</si>
  <si>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</si>
  <si>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</si>
  <si>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</si>
  <si>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</si>
  <si>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</si>
  <si>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</si>
  <si>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</si>
  <si>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</si>
  <si>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</si>
  <si>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</si>
  <si>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</si>
  <si>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</si>
  <si>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</si>
  <si>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</si>
  <si>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</si>
  <si>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</si>
  <si>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</si>
  <si>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</si>
  <si>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</si>
  <si>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</si>
  <si>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</si>
  <si>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</si>
  <si>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</si>
  <si>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</si>
  <si>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</si>
  <si>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</si>
  <si>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</si>
  <si>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</si>
  <si>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</si>
  <si>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</si>
  <si>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</si>
  <si>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</si>
  <si>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</si>
  <si>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</si>
  <si>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</si>
  <si>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</si>
  <si>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</si>
  <si>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</si>
  <si>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</si>
  <si>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</si>
  <si>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</si>
  <si>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</si>
  <si>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</si>
  <si>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</si>
  <si>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</si>
  <si>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</si>
  <si>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</si>
  <si>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</si>
  <si>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</si>
  <si>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</si>
  <si>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</si>
  <si>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</si>
  <si>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</si>
  <si>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</si>
  <si>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</si>
  <si>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</si>
  <si>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</si>
  <si>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</si>
  <si>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</si>
  <si>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</si>
  <si>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</si>
  <si>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</si>
  <si>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</si>
  <si>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</si>
  <si>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</si>
  <si>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</si>
  <si>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</si>
  <si>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</si>
  <si>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</si>
  <si>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</si>
  <si>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</si>
  <si>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</si>
  <si>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</si>
  <si>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</si>
  <si>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</si>
  <si>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</si>
  <si>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</si>
  <si>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</si>
  <si>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</si>
  <si>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</si>
  <si>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</si>
  <si>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</si>
  <si>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</si>
  <si>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</si>
  <si>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</si>
  <si>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</si>
  <si>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</si>
  <si>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</si>
  <si>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</si>
  <si>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</si>
  <si>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</si>
  <si>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</si>
  <si>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</si>
  <si>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</si>
  <si>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</si>
  <si>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</si>
  <si>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</si>
  <si>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</si>
  <si>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</si>
  <si>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</si>
  <si>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</si>
  <si>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</si>
  <si>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</si>
  <si>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</si>
  <si>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</si>
  <si>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</si>
  <si>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</si>
  <si>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</si>
  <si>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</si>
  <si>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</si>
  <si>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</si>
  <si>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</si>
  <si>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</si>
  <si>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</si>
  <si>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</si>
  <si>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</si>
  <si>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</si>
  <si>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</si>
  <si>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</si>
  <si>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</si>
  <si>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</si>
  <si>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</si>
  <si>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</si>
  <si>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</si>
  <si>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</si>
  <si>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</si>
  <si>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</si>
  <si>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</si>
  <si>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</si>
  <si>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</si>
  <si>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</si>
  <si>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</si>
  <si>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</si>
  <si>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</si>
  <si>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</si>
  <si>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</si>
  <si>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</si>
  <si>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</si>
  <si>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</si>
  <si>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</si>
  <si>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</si>
  <si>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</si>
  <si>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</si>
  <si>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</si>
  <si>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</si>
  <si>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</si>
  <si>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</si>
  <si>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</si>
  <si>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</si>
  <si>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</si>
  <si>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</si>
  <si>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</si>
  <si>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</si>
  <si>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</si>
  <si>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</si>
  <si>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</si>
  <si>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</si>
  <si>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</si>
  <si>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</si>
  <si>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</si>
  <si>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</si>
  <si>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</si>
  <si>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</si>
  <si>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</si>
  <si>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</si>
  <si>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</si>
  <si>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</si>
  <si>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</si>
  <si>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</si>
  <si>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</si>
  <si>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</si>
  <si>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</si>
  <si>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</si>
  <si>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</si>
  <si>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</si>
  <si>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</si>
  <si>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</si>
  <si>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</si>
  <si>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</si>
  <si>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</si>
  <si>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</si>
  <si>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</si>
  <si>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</si>
  <si>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</si>
  <si>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</si>
  <si>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</si>
  <si>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</si>
  <si>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</si>
  <si>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</si>
  <si>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</si>
  <si>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</si>
  <si>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</si>
  <si>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</si>
  <si>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</si>
  <si>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</si>
  <si>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</si>
  <si>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</si>
  <si>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</si>
  <si>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</si>
  <si>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</si>
  <si>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</si>
  <si>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</si>
  <si>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</si>
  <si>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</si>
  <si>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</si>
  <si>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</si>
  <si>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</si>
  <si>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</si>
  <si>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</si>
  <si>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</si>
  <si>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</si>
  <si>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</si>
  <si>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</si>
  <si>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</si>
  <si>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</si>
  <si>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</si>
  <si>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</si>
  <si>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</si>
  <si>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</si>
  <si>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</si>
  <si>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</si>
  <si>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</si>
  <si>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</si>
  <si>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</si>
  <si>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</si>
  <si>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</si>
  <si>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</si>
  <si>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</si>
  <si>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</si>
  <si>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</si>
  <si>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</si>
  <si>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</si>
  <si>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</si>
  <si>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</si>
  <si>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</si>
  <si>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</si>
  <si>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</si>
  <si>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</si>
  <si>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</si>
  <si>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</si>
  <si>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</si>
  <si>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</si>
  <si>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</si>
  <si>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</si>
  <si>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</si>
  <si>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</si>
  <si>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</si>
  <si>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</si>
  <si>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</si>
  <si>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</si>
  <si>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</si>
  <si>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</si>
  <si>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</si>
  <si>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</si>
  <si>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</si>
  <si>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</si>
  <si>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</si>
  <si>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</si>
  <si>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</si>
  <si>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</si>
  <si>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</si>
  <si>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</si>
  <si>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</si>
  <si>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</si>
  <si>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</si>
  <si>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</si>
  <si>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</si>
  <si>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</si>
  <si>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</si>
  <si>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</si>
  <si>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</si>
  <si>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</si>
  <si>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</si>
  <si>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</si>
  <si>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</si>
  <si>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</si>
  <si>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</si>
  <si>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</si>
  <si>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</si>
  <si>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</si>
  <si>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</si>
  <si>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</si>
  <si>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</si>
  <si>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</si>
  <si>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</si>
  <si>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</si>
  <si>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</si>
  <si>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</si>
  <si>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</si>
  <si>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</si>
  <si>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</si>
  <si>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</si>
  <si>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</si>
  <si>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</si>
  <si>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</si>
  <si>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</si>
  <si>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</si>
  <si>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</si>
  <si>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</si>
  <si>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</si>
  <si>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</si>
  <si>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</si>
  <si>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</si>
  <si>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</si>
  <si>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</si>
  <si>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</si>
  <si>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</si>
  <si>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</si>
  <si>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</si>
  <si>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</si>
  <si>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</si>
  <si>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</si>
  <si>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</si>
  <si>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</si>
  <si>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</si>
  <si>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</si>
  <si>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</si>
  <si>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(blank)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</si>
  <si>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</si>
  <si>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</si>
  <si>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</si>
  <si>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</si>
  <si>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</si>
  <si>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</si>
  <si>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</si>
  <si>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</si>
  <si>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</si>
  <si>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</si>
  <si>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</si>
  <si>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</si>
  <si>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</si>
  <si>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</si>
  <si>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</si>
  <si>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</si>
  <si>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</si>
  <si>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</si>
  <si>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</si>
  <si>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</si>
  <si>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</si>
  <si>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</t>
  </si>
  <si>
    <t>Avg Donation</t>
  </si>
  <si>
    <t>Backers</t>
  </si>
  <si>
    <t>Cutting off Kate Bush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</si>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</sst>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0" fontId="1" fillId="0" borderId="0" xfId="0" applyFont="1" applyAlignment="1"/>
    <xf numFmtId="0" fontId="0" fillId="0" borderId="0" xfId="0" applyAlignment="1"/>
    <xf numFmtId="2" fontId="1" fillId="0" borderId="0" xfId="0" applyNumberFormat="1" applyFont="1"/>
    <xf numFmtId="173" fontId="0" fillId="0" borderId="0" xfId="0" applyNumberFormat="1"/>
    <xf numFmtId="173" fontId="0" fillId="0" borderId="0" xfId="1" applyNumberFormat="1" applyFont="1"/>
  </cellXfs>
  <cellStyles count="2">
    <cellStyle name="Currency" xfId="1" builtinId="4"/>
    <cellStyle name="Normal" xfId="0" builtinId="0"/>
  </cellStyles>
  <dxfs count="9">
    <dxf>
      <fill>
        <patternFill>
          <bgColor rgb="FFEC2739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EC2739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rgb="FFEC2739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2F2F"/>
      <color rgb="FFEC273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0671522309711285"/>
          <c:y val="3.03659959171770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B9-406B-B61D-92A2AE7728E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B9-406B-B61D-92A2AE7728E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B9-406B-B61D-92A2AE7728E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B9-406B-B61D-92A2AE7728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16416"/>
        <c:axId val="1722617248"/>
      </c:barChart>
      <c:catAx>
        <c:axId val="1722616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17248"/>
        <c:crosses val="autoZero"/>
        <c:auto val="1"/>
        <c:lblAlgn val="ctr"/>
        <c:lblOffset val="100"/>
        <c:noMultiLvlLbl val="0"/>
      </c:catAx>
      <c:valAx>
        <c:axId val="172261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16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32581233595800524"/>
          <c:y val="9.51808107319918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E0-4817-804C-93E8517FBB9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E0-4817-804C-93E8517FBB9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7E0-4817-804C-93E8517FB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3603616"/>
        <c:axId val="1313604032"/>
      </c:barChart>
      <c:catAx>
        <c:axId val="131360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04032"/>
        <c:crosses val="autoZero"/>
        <c:auto val="1"/>
        <c:lblAlgn val="ctr"/>
        <c:lblOffset val="100"/>
        <c:noMultiLvlLbl val="0"/>
      </c:catAx>
      <c:valAx>
        <c:axId val="13136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360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24063188976377953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Date'!$B$5:$B$18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81-43BC-A730-385A98484ED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Date'!$C$5:$C$18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81-43BC-A730-385A98484ED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Date'!$D$5:$D$18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81-43BC-A730-385A98484EDE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Date'!$E$5:$E$18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81-43BC-A730-385A98484EDE}"/>
            </c:ext>
          </c:extLst>
        </c:ser>
        <c:ser>
          <c:idx val="4"/>
          <c:order val="4"/>
          <c:tx>
            <c:strRef>
              <c:f>'Outcomes Based on Launch Date'!$F$3:$F$4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Date'!$A$5:$A$18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'Outcomes Based on Launch Date'!$F$5:$F$18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81-43BC-A730-385A98484E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30616112"/>
        <c:axId val="1730617776"/>
      </c:lineChart>
      <c:catAx>
        <c:axId val="173061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17776"/>
        <c:crosses val="autoZero"/>
        <c:auto val="1"/>
        <c:lblAlgn val="ctr"/>
        <c:lblOffset val="100"/>
        <c:noMultiLvlLbl val="0"/>
      </c:catAx>
      <c:valAx>
        <c:axId val="173061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616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BC6A952A-A861-4AF6-8335-A2F4D8BCF9F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448DFED-326C-4BDD-8DE6-52375703298B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242C8CE-DC2C-40AE-AE96-1CA16713FC10}">
  <sheetPr/>
  <sheetViews>
    <sheetView tabSelected="1"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1</xdr:row>
      <xdr:rowOff>128587</xdr:rowOff>
    </xdr:from>
    <xdr:to>
      <xdr:col>15</xdr:col>
      <xdr:colOff>276225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9FF40-328F-47CC-B7EE-7E74652C7D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0</xdr:row>
      <xdr:rowOff>147637</xdr:rowOff>
    </xdr:from>
    <xdr:to>
      <xdr:col>13</xdr:col>
      <xdr:colOff>438150</xdr:colOff>
      <xdr:row>15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9EE444-BE23-42EF-BB33-5BCE263D6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3</xdr:row>
      <xdr:rowOff>23812</xdr:rowOff>
    </xdr:from>
    <xdr:to>
      <xdr:col>15</xdr:col>
      <xdr:colOff>514350</xdr:colOff>
      <xdr:row>17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C0C830-72E7-4F39-9E15-90F823497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8EFE663-2F6D-4EF7-A512-0C52EE1F943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D441EC8-3E3E-45F2-AF7E-B019E5D996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47.739682407409" createdVersion="7" refreshedVersion="7" minRefreshableVersion="3" recordCount="4115" xr:uid="{EE3530CA-CCE1-4C84-A444-7DFC36050A7B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y Info Mason" refreshedDate="44547.757698379632" createdVersion="7" refreshedVersion="7" minRefreshableVersion="3" recordCount="4115" xr:uid="{19E1B22E-3D7E-4413-8613-C2D1487C9391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FB0A-A3C6-4AF5-8A6D-80881ABC95BC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341FD1-3319-41BC-88AC-6D41DC16704B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85AA63-97F9-44B0-A260-386CD3432D58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0A888-F040-47A7-A15B-18999C1B7EE4}">
  <dimension ref="A1:F6"/>
  <sheetViews>
    <sheetView workbookViewId="0">
      <selection activeCell="M24" sqref="M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3" t="s">
        <v>8222</v>
      </c>
      <c r="B1" t="s">
        <v>8365</v>
      </c>
    </row>
    <row r="3" spans="1:6" x14ac:dyDescent="0.25">
      <c r="A3" s="13" t="s">
        <v>8364</v>
      </c>
      <c r="B3" s="13" t="s">
        <v>8360</v>
      </c>
    </row>
    <row r="4" spans="1:6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4" t="s">
        <v>8315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25">
      <c r="A6" s="14" t="s">
        <v>8362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9F52-42F4-4ADD-9F23-AF92979F5C92}">
  <dimension ref="A1:E7"/>
  <sheetViews>
    <sheetView workbookViewId="0">
      <selection activeCell="C4" sqref="C4:E4"/>
      <pivotSelection pane="bottomRight" activeRow="3" active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8315</v>
      </c>
    </row>
    <row r="4" spans="1:5" x14ac:dyDescent="0.25">
      <c r="A4" s="13" t="s">
        <v>8364</v>
      </c>
      <c r="B4" s="13" t="s">
        <v>8360</v>
      </c>
    </row>
    <row r="5" spans="1:5" x14ac:dyDescent="0.25">
      <c r="A5" s="13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5">
      <c r="A6" s="14" t="s">
        <v>8316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5">
      <c r="A7" s="14" t="s">
        <v>8362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F2A8F-930C-4C7F-B9DF-9BAEEB7599A7}">
  <dimension ref="A1:G18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3" t="s">
        <v>8358</v>
      </c>
      <c r="B1" t="s">
        <v>8365</v>
      </c>
    </row>
    <row r="3" spans="1:7" x14ac:dyDescent="0.25">
      <c r="A3" s="13" t="s">
        <v>8364</v>
      </c>
      <c r="B3" s="13" t="s">
        <v>8360</v>
      </c>
    </row>
    <row r="4" spans="1:7" x14ac:dyDescent="0.25">
      <c r="A4" s="13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  <c r="G4" t="s">
        <v>8362</v>
      </c>
    </row>
    <row r="5" spans="1:7" x14ac:dyDescent="0.25">
      <c r="A5" s="14" t="s">
        <v>8361</v>
      </c>
      <c r="B5" s="9"/>
      <c r="C5" s="9"/>
      <c r="D5" s="9"/>
      <c r="E5" s="9"/>
      <c r="F5" s="9"/>
      <c r="G5" s="9"/>
    </row>
    <row r="6" spans="1:7" x14ac:dyDescent="0.25">
      <c r="A6" s="14" t="s">
        <v>8374</v>
      </c>
      <c r="B6" s="9">
        <v>34</v>
      </c>
      <c r="C6" s="9">
        <v>149</v>
      </c>
      <c r="D6" s="9">
        <v>2</v>
      </c>
      <c r="E6" s="9">
        <v>182</v>
      </c>
      <c r="F6" s="9"/>
      <c r="G6" s="9">
        <v>367</v>
      </c>
    </row>
    <row r="7" spans="1:7" x14ac:dyDescent="0.25">
      <c r="A7" s="14" t="s">
        <v>8375</v>
      </c>
      <c r="B7" s="9">
        <v>27</v>
      </c>
      <c r="C7" s="9">
        <v>106</v>
      </c>
      <c r="D7" s="9">
        <v>18</v>
      </c>
      <c r="E7" s="9">
        <v>202</v>
      </c>
      <c r="F7" s="9"/>
      <c r="G7" s="9">
        <v>353</v>
      </c>
    </row>
    <row r="8" spans="1:7" x14ac:dyDescent="0.25">
      <c r="A8" s="14" t="s">
        <v>8376</v>
      </c>
      <c r="B8" s="9">
        <v>28</v>
      </c>
      <c r="C8" s="9">
        <v>108</v>
      </c>
      <c r="D8" s="9">
        <v>30</v>
      </c>
      <c r="E8" s="9">
        <v>180</v>
      </c>
      <c r="F8" s="9"/>
      <c r="G8" s="9">
        <v>346</v>
      </c>
    </row>
    <row r="9" spans="1:7" x14ac:dyDescent="0.25">
      <c r="A9" s="14" t="s">
        <v>8377</v>
      </c>
      <c r="B9" s="9">
        <v>27</v>
      </c>
      <c r="C9" s="9">
        <v>102</v>
      </c>
      <c r="D9" s="9"/>
      <c r="E9" s="9">
        <v>192</v>
      </c>
      <c r="F9" s="9"/>
      <c r="G9" s="9">
        <v>321</v>
      </c>
    </row>
    <row r="10" spans="1:7" x14ac:dyDescent="0.25">
      <c r="A10" s="14" t="s">
        <v>8368</v>
      </c>
      <c r="B10" s="9">
        <v>26</v>
      </c>
      <c r="C10" s="9">
        <v>126</v>
      </c>
      <c r="D10" s="9"/>
      <c r="E10" s="9">
        <v>234</v>
      </c>
      <c r="F10" s="9"/>
      <c r="G10" s="9">
        <v>386</v>
      </c>
    </row>
    <row r="11" spans="1:7" x14ac:dyDescent="0.25">
      <c r="A11" s="14" t="s">
        <v>8378</v>
      </c>
      <c r="B11" s="9">
        <v>27</v>
      </c>
      <c r="C11" s="9">
        <v>147</v>
      </c>
      <c r="D11" s="9"/>
      <c r="E11" s="9">
        <v>211</v>
      </c>
      <c r="F11" s="9"/>
      <c r="G11" s="9">
        <v>385</v>
      </c>
    </row>
    <row r="12" spans="1:7" x14ac:dyDescent="0.25">
      <c r="A12" s="14" t="s">
        <v>8369</v>
      </c>
      <c r="B12" s="9">
        <v>43</v>
      </c>
      <c r="C12" s="9">
        <v>150</v>
      </c>
      <c r="D12" s="9"/>
      <c r="E12" s="9">
        <v>194</v>
      </c>
      <c r="F12" s="9"/>
      <c r="G12" s="9">
        <v>387</v>
      </c>
    </row>
    <row r="13" spans="1:7" x14ac:dyDescent="0.25">
      <c r="A13" s="14" t="s">
        <v>8370</v>
      </c>
      <c r="B13" s="9">
        <v>33</v>
      </c>
      <c r="C13" s="9">
        <v>134</v>
      </c>
      <c r="D13" s="9"/>
      <c r="E13" s="9">
        <v>166</v>
      </c>
      <c r="F13" s="9"/>
      <c r="G13" s="9">
        <v>333</v>
      </c>
    </row>
    <row r="14" spans="1:7" x14ac:dyDescent="0.25">
      <c r="A14" s="14" t="s">
        <v>8371</v>
      </c>
      <c r="B14" s="9">
        <v>24</v>
      </c>
      <c r="C14" s="9">
        <v>127</v>
      </c>
      <c r="D14" s="9"/>
      <c r="E14" s="9">
        <v>147</v>
      </c>
      <c r="F14" s="9"/>
      <c r="G14" s="9">
        <v>298</v>
      </c>
    </row>
    <row r="15" spans="1:7" x14ac:dyDescent="0.25">
      <c r="A15" s="14" t="s">
        <v>8372</v>
      </c>
      <c r="B15" s="9">
        <v>20</v>
      </c>
      <c r="C15" s="9">
        <v>149</v>
      </c>
      <c r="D15" s="9"/>
      <c r="E15" s="9">
        <v>183</v>
      </c>
      <c r="F15" s="9"/>
      <c r="G15" s="9">
        <v>352</v>
      </c>
    </row>
    <row r="16" spans="1:7" x14ac:dyDescent="0.25">
      <c r="A16" s="14" t="s">
        <v>8373</v>
      </c>
      <c r="B16" s="9">
        <v>37</v>
      </c>
      <c r="C16" s="9">
        <v>114</v>
      </c>
      <c r="D16" s="9"/>
      <c r="E16" s="9">
        <v>183</v>
      </c>
      <c r="F16" s="9"/>
      <c r="G16" s="9">
        <v>334</v>
      </c>
    </row>
    <row r="17" spans="1:7" x14ac:dyDescent="0.25">
      <c r="A17" s="14" t="s">
        <v>8379</v>
      </c>
      <c r="B17" s="9">
        <v>23</v>
      </c>
      <c r="C17" s="9">
        <v>118</v>
      </c>
      <c r="D17" s="9"/>
      <c r="E17" s="9">
        <v>111</v>
      </c>
      <c r="F17" s="9"/>
      <c r="G17" s="9">
        <v>252</v>
      </c>
    </row>
    <row r="18" spans="1:7" x14ac:dyDescent="0.25">
      <c r="A18" s="14" t="s">
        <v>8362</v>
      </c>
      <c r="B18" s="9">
        <v>349</v>
      </c>
      <c r="C18" s="9">
        <v>1530</v>
      </c>
      <c r="D18" s="9">
        <v>50</v>
      </c>
      <c r="E18" s="9">
        <v>2185</v>
      </c>
      <c r="F18" s="9"/>
      <c r="G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80" zoomScaleNormal="80" workbookViewId="0">
      <selection activeCell="D1" sqref="D1:E1048576"/>
    </sheetView>
  </sheetViews>
  <sheetFormatPr defaultColWidth="8.85546875" defaultRowHeight="12" customHeight="1" x14ac:dyDescent="0.25"/>
  <cols>
    <col min="1" max="1" width="5.28515625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1.42578125" bestFit="1" customWidth="1"/>
    <col min="7" max="7" width="13.140625" customWidth="1"/>
    <col min="8" max="8" width="8.85546875" bestFit="1" customWidth="1"/>
    <col min="9" max="9" width="11.5703125" bestFit="1" customWidth="1"/>
    <col min="10" max="10" width="12.140625" bestFit="1" customWidth="1"/>
    <col min="11" max="11" width="9.5703125" bestFit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9.140625" bestFit="1" customWidth="1"/>
    <col min="19" max="19" width="33.140625" style="16" bestFit="1" customWidth="1"/>
    <col min="20" max="20" width="22" style="16" bestFit="1" customWidth="1"/>
  </cols>
  <sheetData>
    <row r="1" spans="1:20" ht="12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5" t="s">
        <v>8366</v>
      </c>
      <c r="T1" s="15" t="s">
        <v>8367</v>
      </c>
    </row>
    <row r="2" spans="1:20" ht="12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 1,1)</f>
        <v>42177.007071759261</v>
      </c>
      <c r="T2" s="16">
        <f>(((I2/60)/60)/24)+DATE(1970,1,1)</f>
        <v>42208.125</v>
      </c>
    </row>
    <row r="3" spans="1:20" ht="12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 1,1)</f>
        <v>42766.600497685184</v>
      </c>
      <c r="T3" s="16">
        <f t="shared" ref="T3:T66" si="3">(((I3/60)/60)/24)+DATE(1970,1,1)</f>
        <v>42796.600497685184</v>
      </c>
    </row>
    <row r="4" spans="1:20" ht="12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12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12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12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12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12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12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12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12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12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12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12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12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12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12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12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12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12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12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12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12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12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12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12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12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12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12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12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12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12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12" hidden="1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12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12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12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12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12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12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12" hidden="1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12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12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12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12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12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12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12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12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12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12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12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12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12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12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12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12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12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12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12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12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12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12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12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12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12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12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 1,1)</f>
        <v>41835.821226851855</v>
      </c>
      <c r="T67" s="16">
        <f t="shared" ref="T67:T130" si="7">(((I67/60)/60)/24)+DATE(1970,1,1)</f>
        <v>41862.249305555553</v>
      </c>
    </row>
    <row r="68" spans="1:20" ht="12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12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12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12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12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12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12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12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12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12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12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12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2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12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12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12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12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12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12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12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12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12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12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12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12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12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12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12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12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12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12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12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12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12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12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12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12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12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12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12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t="12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12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12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12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12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12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12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12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12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12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12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12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12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12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12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12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12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12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12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12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12" hidden="1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12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12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12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 1,1)</f>
        <v>41882.937303240738</v>
      </c>
      <c r="T131" s="16">
        <f t="shared" ref="T131:T194" si="11">(((I131/60)/60)/24)+DATE(1970,1,1)</f>
        <v>41942.937303240738</v>
      </c>
    </row>
    <row r="132" spans="1:20" ht="12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t="12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12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12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12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12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12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12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12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12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12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12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12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12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12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12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12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12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12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12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12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12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12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12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12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12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12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12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12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12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12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12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12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12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12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12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12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12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12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12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12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12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12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12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12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12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12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12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12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12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12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12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12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t="12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12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t="12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12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12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12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12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t="12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12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12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12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 1,1)</f>
        <v>41911.934791666667</v>
      </c>
      <c r="T195" s="16">
        <f t="shared" ref="T195:T258" si="15">(((I195/60)/60)/24)+DATE(1970,1,1)</f>
        <v>41971.976458333331</v>
      </c>
    </row>
    <row r="196" spans="1:20" ht="12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12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12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12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12" hidden="1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12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12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12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t="12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12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12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12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12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12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12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12" hidden="1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12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12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12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12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12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12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12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t="12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12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12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12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12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12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12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12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12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12" hidden="1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12" hidden="1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12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12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12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12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12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12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12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12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12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12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12" hidden="1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12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12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12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12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12" hidden="1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12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12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12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12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12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12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12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12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12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12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12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12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12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12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 1,1)</f>
        <v>42479.626875000002</v>
      </c>
      <c r="T259" s="16">
        <f t="shared" ref="T259:T322" si="19">(((I259/60)/60)/24)+DATE(1970,1,1)</f>
        <v>42509.626875000002</v>
      </c>
    </row>
    <row r="260" spans="1:20" ht="12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12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12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12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12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12" hidden="1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12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12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12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12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12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12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12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12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12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12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12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12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12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12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12" hidden="1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12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12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12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12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12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12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12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12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12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12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12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12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12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12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12" hidden="1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12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12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12" hidden="1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12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12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12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12" hidden="1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12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12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12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12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12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12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t="12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12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12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12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12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12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12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12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12" hidden="1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12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12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12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12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12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12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 1,1)</f>
        <v>42647.446597222224</v>
      </c>
      <c r="T323" s="16">
        <f t="shared" ref="T323:T386" si="23">(((I323/60)/60)/24)+DATE(1970,1,1)</f>
        <v>42682.488263888896</v>
      </c>
    </row>
    <row r="324" spans="1:20" ht="12" hidden="1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12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12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12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12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12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12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12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12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12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12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12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12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12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12" hidden="1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12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12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12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12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12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12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12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12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12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12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12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12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12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12" hidden="1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12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12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12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12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12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12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12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12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12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12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12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12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12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12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12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12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12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12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12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12" hidden="1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12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12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12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12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12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12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12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12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12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12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12" hidden="1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12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12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12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12" hidden="1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 1,1)</f>
        <v>41934.584502314814</v>
      </c>
      <c r="T387" s="16">
        <f t="shared" ref="T387:T450" si="27">(((I387/60)/60)/24)+DATE(1970,1,1)</f>
        <v>41964.626168981486</v>
      </c>
    </row>
    <row r="388" spans="1:20" ht="12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12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12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12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12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12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12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12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12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12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12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12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12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12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12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12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12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12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12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12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12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12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12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12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12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12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12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12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12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12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12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12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12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12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12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12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12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12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12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12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12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12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12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12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12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12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12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12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12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12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12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12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12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12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12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12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t="12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12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12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12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12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12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12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12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 1,1)</f>
        <v>41534.568113425928</v>
      </c>
      <c r="T451" s="16">
        <f t="shared" ref="T451:T514" si="31">(((I451/60)/60)/24)+DATE(1970,1,1)</f>
        <v>41564.568113425928</v>
      </c>
    </row>
    <row r="452" spans="1:20" ht="12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12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12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12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12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12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12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12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12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12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12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12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12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12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12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12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12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12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12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12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12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12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12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12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12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12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12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12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12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12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12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12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12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12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12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12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12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12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12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12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t="12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12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12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12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12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12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12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t="12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12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12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12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12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12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12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12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12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12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12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12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12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12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12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12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12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 1,1)</f>
        <v>42552.653993055559</v>
      </c>
      <c r="T515" s="16">
        <f t="shared" ref="T515:T578" si="35">(((I515/60)/60)/24)+DATE(1970,1,1)</f>
        <v>42597.291666666672</v>
      </c>
    </row>
    <row r="516" spans="1:20" ht="12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12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12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12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12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12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12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12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12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12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12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12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12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12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12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12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12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12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12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12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12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12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12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12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12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12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12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12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12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12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12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12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12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12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12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12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12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12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12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12" hidden="1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12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12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12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12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12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12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12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12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12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12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12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12" hidden="1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12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12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12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12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12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12" hidden="1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12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12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12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12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12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12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 1,1)</f>
        <v>42450.589143518519</v>
      </c>
      <c r="T579" s="16">
        <f t="shared" ref="T579:T642" si="39">(((I579/60)/60)/24)+DATE(1970,1,1)</f>
        <v>42510.589143518519</v>
      </c>
    </row>
    <row r="580" spans="1:20" ht="12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12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12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12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12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12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12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12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12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12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12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t="12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12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12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12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12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12" hidden="1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12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12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12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12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12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12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12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12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12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12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12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12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12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12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12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12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12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12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12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12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12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12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12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12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12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12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12" hidden="1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12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12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12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12" hidden="1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12" hidden="1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12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12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12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12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12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12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12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12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12" hidden="1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12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12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t="12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12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12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12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 1,1)</f>
        <v>42199.57</v>
      </c>
      <c r="T643" s="16">
        <f t="shared" ref="T643:T706" si="43">(((I643/60)/60)/24)+DATE(1970,1,1)</f>
        <v>42229.57</v>
      </c>
    </row>
    <row r="644" spans="1:20" ht="12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12" hidden="1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12" hidden="1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12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12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12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12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12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12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12" hidden="1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12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12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12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12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12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12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12" hidden="1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t="12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12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12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12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12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12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12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12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12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12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12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12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12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12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12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12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12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12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12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12" hidden="1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12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12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12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12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12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12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12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12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12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12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12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12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12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12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12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12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12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12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12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12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12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12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12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12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12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12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12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 1,1)</f>
        <v>42726.491643518515</v>
      </c>
      <c r="T707" s="16">
        <f t="shared" ref="T707:T770" si="47">(((I707/60)/60)/24)+DATE(1970,1,1)</f>
        <v>42756.491643518515</v>
      </c>
    </row>
    <row r="708" spans="1:20" ht="12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12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12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12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12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12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12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12" hidden="1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12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12" hidden="1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12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12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12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12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12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12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12" hidden="1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12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12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12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12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12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12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12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12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12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12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12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12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12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12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12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12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12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12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12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12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12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12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12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12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12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12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12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12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12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12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12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12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12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12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12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12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12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12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12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12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12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12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12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12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12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12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12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 1,1)</f>
        <v>41604.996458333335</v>
      </c>
      <c r="T771" s="16">
        <f t="shared" ref="T771:T834" si="51">(((I771/60)/60)/24)+DATE(1970,1,1)</f>
        <v>41634.996458333335</v>
      </c>
    </row>
    <row r="772" spans="1:20" ht="12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12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12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12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12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12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12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12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12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12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12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12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12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12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12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12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12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12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12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12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12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12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12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12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12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12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12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12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12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12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12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12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12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12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12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12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12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12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12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12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12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12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12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12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12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12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12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12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12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12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12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12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12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12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12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12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12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12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12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12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12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12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12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t="12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 1,1)</f>
        <v>41718.878182870372</v>
      </c>
      <c r="T835" s="16">
        <f t="shared" ref="T835:T898" si="55">(((I835/60)/60)/24)+DATE(1970,1,1)</f>
        <v>41748.878182870372</v>
      </c>
    </row>
    <row r="836" spans="1:20" ht="12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12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t="12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12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12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12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12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12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12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12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12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12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12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12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12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12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12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12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12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12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12" hidden="1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12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12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12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12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12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12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12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12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12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12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12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12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12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12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12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12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12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12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12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12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12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12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12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12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12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12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12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12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12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12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12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12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12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12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12" hidden="1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12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12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12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12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12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12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12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12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 1,1)</f>
        <v>41211.688750000001</v>
      </c>
      <c r="T899" s="16">
        <f t="shared" ref="T899:T962" si="59">(((I899/60)/60)/24)+DATE(1970,1,1)</f>
        <v>41241.730416666665</v>
      </c>
    </row>
    <row r="900" spans="1:20" ht="12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12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12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12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12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12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12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12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12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12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12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12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12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12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12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12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12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12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12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12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12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t="12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12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12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12" hidden="1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12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12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12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12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12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12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12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12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12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12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12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12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12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12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12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12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12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12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12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12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12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12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12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12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12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12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12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12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t="12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12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12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12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12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12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12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12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12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12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12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 1,1)</f>
        <v>42740.693692129629</v>
      </c>
      <c r="T963" s="16">
        <f t="shared" ref="T963:T1026" si="63">(((I963/60)/60)/24)+DATE(1970,1,1)</f>
        <v>42786.791666666672</v>
      </c>
    </row>
    <row r="964" spans="1:20" ht="12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12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12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12" hidden="1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12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12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12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12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12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12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12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12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12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12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12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12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12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12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12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12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12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12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12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12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12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12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12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12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12" hidden="1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12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12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12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12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12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12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12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12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12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12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12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12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12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12" hidden="1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12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12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12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12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12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12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12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12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12" hidden="1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12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12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12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12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12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12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12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12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12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12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12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12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 1,1)</f>
        <v>42049.833761574075</v>
      </c>
      <c r="T1027" s="16">
        <f t="shared" ref="T1027:T1090" si="67">(((I1027/60)/60)/24)+DATE(1970,1,1)</f>
        <v>42079.792094907403</v>
      </c>
    </row>
    <row r="1028" spans="1:20" ht="12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12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12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12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12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12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t="12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12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12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12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12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12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12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12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12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12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12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12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12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12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12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12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12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t="12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12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12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12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12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12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12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12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12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12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t="12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12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12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12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12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12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12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12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12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12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12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12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12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12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12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12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12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12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12" hidden="1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12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12" hidden="1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12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12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12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12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t="12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12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t="12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12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12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12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 1,1)</f>
        <v>42151.189525462964</v>
      </c>
      <c r="T1091" s="16">
        <f t="shared" ref="T1091:T1154" si="71">(((I1091/60)/60)/24)+DATE(1970,1,1)</f>
        <v>42181.189525462964</v>
      </c>
    </row>
    <row r="1092" spans="1:20" ht="12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12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12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12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12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12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12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12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12" hidden="1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12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12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12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12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12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12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12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12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12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12" hidden="1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12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12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12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12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12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12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12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12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12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12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12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12" hidden="1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12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12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12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12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12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12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12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t="12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12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12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12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12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12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12" hidden="1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12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12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12" hidden="1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12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12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12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t="12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12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12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12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12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12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12" hidden="1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12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12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12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12" hidden="1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t="12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12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 1,1)</f>
        <v>42143.714178240742</v>
      </c>
      <c r="T1155" s="16">
        <f t="shared" ref="T1155:T1218" si="75">(((I1155/60)/60)/24)+DATE(1970,1,1)</f>
        <v>42173.714178240742</v>
      </c>
    </row>
    <row r="1156" spans="1:20" ht="12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12" hidden="1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12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12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12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12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12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12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12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12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12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12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12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12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12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12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12" hidden="1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12" hidden="1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12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12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12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12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12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12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12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12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12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12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12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12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12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12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12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12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12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12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12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12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12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12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12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12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12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12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12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12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12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12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12" hidden="1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12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12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12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12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12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12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12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12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12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12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12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12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12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12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12" hidden="1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 1,1)</f>
        <v>42535.809490740736</v>
      </c>
      <c r="T1219" s="16">
        <f t="shared" ref="T1219:T1282" si="79">(((I1219/60)/60)/24)+DATE(1970,1,1)</f>
        <v>42565.809490740736</v>
      </c>
    </row>
    <row r="1220" spans="1:20" ht="12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12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12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12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12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12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12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12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12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12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12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12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12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12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12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12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12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12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12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12" hidden="1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12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12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12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12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12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12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12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12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12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12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12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12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12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12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12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12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12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12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12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12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12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12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12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12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12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12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12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12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12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12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12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12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12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12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12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12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12" hidden="1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12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12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12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12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12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12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12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 1,1)</f>
        <v>41463.743472222224</v>
      </c>
      <c r="T1283" s="16">
        <f t="shared" ref="T1283:T1346" si="83">(((I1283/60)/60)/24)+DATE(1970,1,1)</f>
        <v>41483.743472222224</v>
      </c>
    </row>
    <row r="1284" spans="1:20" ht="12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12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12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12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12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12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12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12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12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12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12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12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12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12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12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12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12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12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12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12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12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12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12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12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12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12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12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12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12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12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12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12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12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12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12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12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12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12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12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12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12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12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12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12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12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12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12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12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12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12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12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12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12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12" hidden="1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12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12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12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12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12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12" hidden="1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12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12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12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12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 1,1)</f>
        <v>41799.814340277779</v>
      </c>
      <c r="T1347" s="16">
        <f t="shared" ref="T1347:T1410" si="87">(((I1347/60)/60)/24)+DATE(1970,1,1)</f>
        <v>41834.814340277779</v>
      </c>
    </row>
    <row r="1348" spans="1:20" ht="12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12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12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12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12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12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12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12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12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12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12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12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12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12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12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12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12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12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12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12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t="12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12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12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12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12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12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12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12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12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12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12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12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t="12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12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12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12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12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12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12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12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12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12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12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12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12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12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12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12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12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12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12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12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12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12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12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12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12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12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12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12" hidden="1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12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12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12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12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 1,1)</f>
        <v>41945.133506944447</v>
      </c>
      <c r="T1411" s="16">
        <f t="shared" ref="T1411:T1474" si="91">(((I1411/60)/60)/24)+DATE(1970,1,1)</f>
        <v>42005.175173611111</v>
      </c>
    </row>
    <row r="1412" spans="1:20" ht="12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12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12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12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12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12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12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12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12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12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12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12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12" hidden="1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12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12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12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12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12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12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12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12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12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12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12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12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12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12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12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12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12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12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12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12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12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12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12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12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12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12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12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12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12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12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12" hidden="1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12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12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12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12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12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12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12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12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12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12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t="12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12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12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12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12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12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12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12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12" hidden="1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t="12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 1,1)</f>
        <v>40939.979618055557</v>
      </c>
      <c r="T1475" s="16">
        <f t="shared" ref="T1475:T1538" si="95">(((I1475/60)/60)/24)+DATE(1970,1,1)</f>
        <v>40969.979618055557</v>
      </c>
    </row>
    <row r="1476" spans="1:20" ht="12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12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12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12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12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12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12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12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12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12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t="12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12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12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12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12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12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12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12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12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12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12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12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12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12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12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12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12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12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12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12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12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12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12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12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12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12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12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12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12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12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12" hidden="1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12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12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12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12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12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12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12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12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12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12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12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12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12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12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12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12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12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12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12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12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12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12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12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 1,1)</f>
        <v>42552.315127314811</v>
      </c>
      <c r="T1539" s="16">
        <f t="shared" ref="T1539:T1602" si="99">(((I1539/60)/60)/24)+DATE(1970,1,1)</f>
        <v>42588.75</v>
      </c>
    </row>
    <row r="1540" spans="1:20" ht="12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12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12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12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12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12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12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12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12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12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12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12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12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12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12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12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12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12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12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12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12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12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12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12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12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12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12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12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12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12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12" hidden="1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t="12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12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12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12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12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12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12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12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12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12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12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12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12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12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12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12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12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12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12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12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12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t="12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12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12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12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12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12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12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12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12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12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12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12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 1,1)</f>
        <v>40638.092974537038</v>
      </c>
      <c r="T1603" s="16">
        <f t="shared" ref="T1603:T1666" si="103">(((I1603/60)/60)/24)+DATE(1970,1,1)</f>
        <v>40668.092974537038</v>
      </c>
    </row>
    <row r="1604" spans="1:20" ht="12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12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12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12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12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12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12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12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12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t="12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12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12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12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12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12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12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12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12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12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12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12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12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12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12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12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12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12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12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12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12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12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12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12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12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12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12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12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12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12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12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12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12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12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12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12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12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12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12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12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12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12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12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12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12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12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12" hidden="1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12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12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12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12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12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12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12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12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 1,1)</f>
        <v>40564.649456018517</v>
      </c>
      <c r="T1667" s="16">
        <f t="shared" ref="T1667:T1730" si="107">(((I1667/60)/60)/24)+DATE(1970,1,1)</f>
        <v>40596.125</v>
      </c>
    </row>
    <row r="1668" spans="1:20" ht="12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12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12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12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12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12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12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12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12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12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12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12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12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12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12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12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12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12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12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12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12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12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12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12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12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12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12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12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12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12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12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12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12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12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12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12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12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12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12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12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12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12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12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12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12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12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12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12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12" hidden="1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12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12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12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t="12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12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12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12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12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12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12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12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12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12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12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12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 1,1)</f>
        <v>42471.052152777775</v>
      </c>
      <c r="T1731" s="16">
        <f t="shared" ref="T1731:T1794" si="111">(((I1731/60)/60)/24)+DATE(1970,1,1)</f>
        <v>42531.052152777775</v>
      </c>
    </row>
    <row r="1732" spans="1:20" ht="12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12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12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12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12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12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12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12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12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12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12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12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12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12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12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12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12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12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12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12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12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12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12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12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12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12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12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12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12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12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12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12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12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12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12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12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12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12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12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12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12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12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12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12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12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12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12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12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12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12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12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12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12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12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12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12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12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12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12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12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12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12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12" hidden="1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12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 1,1)</f>
        <v>41940.89166666667</v>
      </c>
      <c r="T1795" s="16">
        <f t="shared" ref="T1795:T1858" si="115">(((I1795/60)/60)/24)+DATE(1970,1,1)</f>
        <v>41970.933333333334</v>
      </c>
    </row>
    <row r="1796" spans="1:20" ht="12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12" hidden="1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12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12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12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12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12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12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12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12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12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12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12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12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12" hidden="1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12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12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12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12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12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12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12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12" hidden="1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12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12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12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12" hidden="1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12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12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12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t="12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12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12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12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12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12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12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12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12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12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12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12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12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12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12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12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12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12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12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12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12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12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12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12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12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12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12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12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12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12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12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12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12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12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 1,1)</f>
        <v>41864.76866898148</v>
      </c>
      <c r="T1859" s="16">
        <f t="shared" ref="T1859:T1922" si="119">(((I1859/60)/60)/24)+DATE(1970,1,1)</f>
        <v>41894.76866898148</v>
      </c>
    </row>
    <row r="1860" spans="1:20" ht="12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12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12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12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12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12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12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12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12" hidden="1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12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12" hidden="1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12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12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12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12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12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12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12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12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12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12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12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12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12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12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12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12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12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12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12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12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12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12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12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12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12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12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12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12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12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12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12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12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12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12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12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12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12" hidden="1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12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12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12" hidden="1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12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12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12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12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12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12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12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12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12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12" hidden="1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12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12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12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 1,1)</f>
        <v>41074.221562500003</v>
      </c>
      <c r="T1923" s="16">
        <f t="shared" ref="T1923:T1986" si="123">(((I1923/60)/60)/24)+DATE(1970,1,1)</f>
        <v>41104.221562500003</v>
      </c>
    </row>
    <row r="1924" spans="1:20" ht="12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12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12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12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12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t="12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12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12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12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12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12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12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12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12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12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12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12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12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12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12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12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12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12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12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12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12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12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12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12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12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12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12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12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12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12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12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12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12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12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12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12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12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12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12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12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12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12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12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12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12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12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12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12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12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12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12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12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12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12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12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12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12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12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12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 1,1)</f>
        <v>42555.698738425926</v>
      </c>
      <c r="T1987" s="16">
        <f t="shared" ref="T1987:T2050" si="127">(((I1987/60)/60)/24)+DATE(1970,1,1)</f>
        <v>42584.958333333328</v>
      </c>
    </row>
    <row r="1988" spans="1:20" ht="12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12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t="12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12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12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12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12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12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12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12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12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12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12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12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12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12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12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12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12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12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12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12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12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12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12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12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12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12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12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12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12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12" hidden="1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12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12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12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12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12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12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12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12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12" hidden="1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12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12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12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12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12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12" hidden="1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12" hidden="1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12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12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12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12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12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12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12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12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12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12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12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12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12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12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12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t="12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 1,1)</f>
        <v>41575.527349537035</v>
      </c>
      <c r="T2051" s="16">
        <f t="shared" ref="T2051:T2114" si="131">(((I2051/60)/60)/24)+DATE(1970,1,1)</f>
        <v>41610.957638888889</v>
      </c>
    </row>
    <row r="2052" spans="1:20" ht="12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12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12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12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12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12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12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12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12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12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12" hidden="1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12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12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12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12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12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12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12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12" hidden="1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12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12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12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12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12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12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12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12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12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12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12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12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12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12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12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12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12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12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12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12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12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12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12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12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12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12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12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12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12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12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t="12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12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12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12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12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12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12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12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12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12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12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12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12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12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12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 1,1)</f>
        <v>41870.86546296296</v>
      </c>
      <c r="T2115" s="16">
        <f t="shared" ref="T2115:T2178" si="135">(((I2115/60)/60)/24)+DATE(1970,1,1)</f>
        <v>41905.86546296296</v>
      </c>
    </row>
    <row r="2116" spans="1:20" ht="12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12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12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12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12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12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12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12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12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12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12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12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12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12" hidden="1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12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12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12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12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12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12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12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12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12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12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12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12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12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12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12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12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12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12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12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t="12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12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12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t="12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12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12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12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12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12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12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12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12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12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12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12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12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12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12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12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12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12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12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12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12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12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12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12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12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12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12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12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 1,1)</f>
        <v>42502.250775462962</v>
      </c>
      <c r="T2179" s="16">
        <f t="shared" ref="T2179:T2242" si="139">(((I2179/60)/60)/24)+DATE(1970,1,1)</f>
        <v>42527.250775462962</v>
      </c>
    </row>
    <row r="2180" spans="1:20" ht="12" hidden="1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12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12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12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12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12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12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12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12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12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12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12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12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12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12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12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12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12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12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12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12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12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12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12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12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12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12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12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12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12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12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12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12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12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12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12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12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12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12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12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12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12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12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12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12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12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12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12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12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12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12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12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12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12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12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12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12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12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12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12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12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12" hidden="1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12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12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 1,1)</f>
        <v>42766.827546296292</v>
      </c>
      <c r="T2243" s="16">
        <f t="shared" ref="T2243:T2306" si="143">(((I2243/60)/60)/24)+DATE(1970,1,1)</f>
        <v>42796.827546296292</v>
      </c>
    </row>
    <row r="2244" spans="1:20" ht="12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12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12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12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12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12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12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12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12" hidden="1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12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12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12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12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12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12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12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12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12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12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12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12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12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12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12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12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12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12" hidden="1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12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12" hidden="1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12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12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12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12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12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12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12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12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12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12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12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12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12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12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12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12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12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12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12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12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12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12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12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12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12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12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12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12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12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12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12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12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12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12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12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 1,1)</f>
        <v>41834.695277777777</v>
      </c>
      <c r="T2307" s="16">
        <f t="shared" ref="T2307:T2370" si="147">(((I2307/60)/60)/24)+DATE(1970,1,1)</f>
        <v>41859.75</v>
      </c>
    </row>
    <row r="2308" spans="1:20" ht="12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12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12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12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12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12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12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12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12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12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12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12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12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12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12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12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12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12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12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12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12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12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12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12" hidden="1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12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12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12" hidden="1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12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12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12" hidden="1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12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12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12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12" hidden="1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12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12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12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12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12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12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12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12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12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12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12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12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12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12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12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12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12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12" hidden="1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12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12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12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12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12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12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12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12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12" hidden="1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12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12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12" hidden="1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 1,1)</f>
        <v>42380.812627314815</v>
      </c>
      <c r="T2371" s="16">
        <f t="shared" ref="T2371:T2434" si="151">(((I2371/60)/60)/24)+DATE(1970,1,1)</f>
        <v>42410.812627314815</v>
      </c>
    </row>
    <row r="2372" spans="1:20" ht="12" hidden="1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12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12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12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12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12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12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12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12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12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12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12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12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12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12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12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12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12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12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12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12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12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12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12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12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12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12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12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12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12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12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12" hidden="1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12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12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12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12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12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12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12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12" hidden="1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12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12" hidden="1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12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12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12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12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12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12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t="12" hidden="1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12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12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12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12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12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12" hidden="1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12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12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12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12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12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12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12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12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12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 1,1)</f>
        <v>42397.89980324074</v>
      </c>
      <c r="T2435" s="16">
        <f t="shared" ref="T2435:T2498" si="155">(((I2435/60)/60)/24)+DATE(1970,1,1)</f>
        <v>42427.89980324074</v>
      </c>
    </row>
    <row r="2436" spans="1:20" ht="12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12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12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12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12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12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12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12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12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12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12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12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12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12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12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12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12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12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12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12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12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12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12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12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12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12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12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12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12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12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12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12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12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12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12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12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12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12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12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12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12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12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12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12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12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12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12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12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12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12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12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12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12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12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12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12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12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12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12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12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12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12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12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12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 1,1)</f>
        <v>40730.878912037035</v>
      </c>
      <c r="T2499" s="16">
        <f t="shared" ref="T2499:T2562" si="159">(((I2499/60)/60)/24)+DATE(1970,1,1)</f>
        <v>40760.878912037035</v>
      </c>
    </row>
    <row r="2500" spans="1:20" ht="12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12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12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12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12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12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12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12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12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t="12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12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12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12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12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12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12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12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12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12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12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12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12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12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12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12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12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12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12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12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12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12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12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12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12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12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12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12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t="12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12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12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12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12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12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12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12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12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12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12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12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12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12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12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12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12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12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12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12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12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12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12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12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12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12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12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 1,1)</f>
        <v>42260.528807870374</v>
      </c>
      <c r="T2563" s="16">
        <f t="shared" ref="T2563:T2626" si="163">(((I2563/60)/60)/24)+DATE(1970,1,1)</f>
        <v>42290.528807870374</v>
      </c>
    </row>
    <row r="2564" spans="1:20" ht="12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12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12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12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12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12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12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12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12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12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12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12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12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12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12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12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12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12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12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12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12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12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12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12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12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12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12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12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12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12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12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12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12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12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12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12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12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12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12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12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12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12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12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12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12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12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12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12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12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12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12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12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12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12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12" hidden="1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12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12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12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12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12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12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12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12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12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 1,1)</f>
        <v>42658.810277777782</v>
      </c>
      <c r="T2627" s="16">
        <f t="shared" ref="T2627:T2690" si="167">(((I2627/60)/60)/24)+DATE(1970,1,1)</f>
        <v>42683.851944444439</v>
      </c>
    </row>
    <row r="2628" spans="1:20" ht="12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12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12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12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12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12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12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12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12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12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12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12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12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12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12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12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12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12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12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12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12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12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12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12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12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12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12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12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12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t="12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12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12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12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t="12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12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12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12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12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12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12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12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12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12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12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12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12" hidden="1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12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12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12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12" hidden="1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12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12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12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12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t="12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12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12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12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12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12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12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12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12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12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 1,1)</f>
        <v>42551.961689814809</v>
      </c>
      <c r="T2691" s="16">
        <f t="shared" ref="T2691:T2754" si="171">(((I2691/60)/60)/24)+DATE(1970,1,1)</f>
        <v>42581.961689814809</v>
      </c>
    </row>
    <row r="2692" spans="1:20" ht="12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12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12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12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12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12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12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12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12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12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12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12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12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12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12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12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12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12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12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12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12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12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12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12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12" hidden="1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12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12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12" hidden="1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12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12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12" hidden="1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12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12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12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12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12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t="12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12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12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12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12" hidden="1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12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12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12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12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12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12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12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12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12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12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12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12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12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12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12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12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12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12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12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12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12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12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12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 1,1)</f>
        <v>41117.900729166664</v>
      </c>
      <c r="T2755" s="16">
        <f t="shared" ref="T2755:T2818" si="175">(((I2755/60)/60)/24)+DATE(1970,1,1)</f>
        <v>41147.900729166664</v>
      </c>
    </row>
    <row r="2756" spans="1:20" ht="12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12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12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12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12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12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12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12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12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12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12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12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12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12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12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12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12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12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12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12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12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12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12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12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12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12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12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12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12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12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12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12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12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12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12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12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12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12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12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12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12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12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12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12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12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12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12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12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12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12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12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12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12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12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12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12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12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12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12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12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12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12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12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12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 1,1)</f>
        <v>42023.634976851856</v>
      </c>
      <c r="T2819" s="16">
        <f t="shared" ref="T2819:T2882" si="179">(((I2819/60)/60)/24)+DATE(1970,1,1)</f>
        <v>42063.634976851856</v>
      </c>
    </row>
    <row r="2820" spans="1:20" ht="12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12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12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12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12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12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12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12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12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12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12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12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12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12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12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t="12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12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12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12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12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12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12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12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12" hidden="1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12" hidden="1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12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12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12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12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12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12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12" hidden="1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12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12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12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12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12" hidden="1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12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12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12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12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12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12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12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12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12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t="12" hidden="1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12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12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12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12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12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12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12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12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12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12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12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12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12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12" hidden="1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12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12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12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 1,1)</f>
        <v>41916.597638888888</v>
      </c>
      <c r="T2883" s="16">
        <f t="shared" ref="T2883:T2946" si="183">(((I2883/60)/60)/24)+DATE(1970,1,1)</f>
        <v>41976.639305555553</v>
      </c>
    </row>
    <row r="2884" spans="1:20" ht="12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12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12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12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12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12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12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12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12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12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12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12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12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12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12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12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12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12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12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12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12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12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12" hidden="1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12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12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12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12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12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12" hidden="1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12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12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12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12" hidden="1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12" hidden="1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12" hidden="1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12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12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12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12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12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12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12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12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12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12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12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12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12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12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12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12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12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12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12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12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12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12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12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12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12" hidden="1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12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12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12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12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 1,1)</f>
        <v>42118.139583333337</v>
      </c>
      <c r="T2947" s="16">
        <f t="shared" ref="T2947:T3010" si="187">(((I2947/60)/60)/24)+DATE(1970,1,1)</f>
        <v>42148.139583333337</v>
      </c>
    </row>
    <row r="2948" spans="1:20" ht="12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12" hidden="1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12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12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12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12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12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12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12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12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12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12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12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12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12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12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12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12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12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12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12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12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12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12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12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12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12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12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12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12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12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12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12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12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12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12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12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12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12" hidden="1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12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12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12" hidden="1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12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t="12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12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12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12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t="12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12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12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12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12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12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12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12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12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12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12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12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12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12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12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12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12" hidden="1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 1,1)</f>
        <v>41939.569907407407</v>
      </c>
      <c r="T3011" s="16">
        <f t="shared" ref="T3011:T3074" si="191">(((I3011/60)/60)/24)+DATE(1970,1,1)</f>
        <v>41969.611574074079</v>
      </c>
    </row>
    <row r="3012" spans="1:20" ht="12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12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12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12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12" hidden="1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12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12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12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12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12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12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12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12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12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12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12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12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12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12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12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12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12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12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12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12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12" hidden="1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12" hidden="1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12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12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12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12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12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12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12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12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12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12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12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12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12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12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12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12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12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12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12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12" hidden="1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12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12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12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12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t="12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12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12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12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12" hidden="1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12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12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12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12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12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12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12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12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 1,1)</f>
        <v>42111.684027777781</v>
      </c>
      <c r="T3075" s="16">
        <f t="shared" ref="T3075:T3138" si="195">(((I3075/60)/60)/24)+DATE(1970,1,1)</f>
        <v>42169.804861111115</v>
      </c>
    </row>
    <row r="3076" spans="1:20" ht="12" hidden="1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12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12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12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12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12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12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12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12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12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12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12" hidden="1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12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12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12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12" hidden="1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12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12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12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12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12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12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12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12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12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12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12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12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12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12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12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12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12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12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12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12" hidden="1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12" hidden="1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12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12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12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12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12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12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12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12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12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12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12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t="12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12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12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t="12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12" hidden="1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12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12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12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12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12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12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12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12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12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12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12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 1,1)</f>
        <v>42807.885057870371</v>
      </c>
      <c r="T3139" s="16">
        <f t="shared" ref="T3139:T3202" si="199">(((I3139/60)/60)/24)+DATE(1970,1,1)</f>
        <v>42858.8</v>
      </c>
    </row>
    <row r="3140" spans="1:20" ht="12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12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12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12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12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12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12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12" hidden="1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12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12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12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12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12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12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12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12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12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12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12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12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12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12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12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12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12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12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12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12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12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12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12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12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12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12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12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12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12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12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12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12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12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12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12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12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12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12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12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12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12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12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12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12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12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12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12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12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12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12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12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12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12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12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12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12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 1,1)</f>
        <v>41861.767094907409</v>
      </c>
      <c r="T3203" s="16">
        <f t="shared" ref="T3203:T3266" si="203">(((I3203/60)/60)/24)+DATE(1970,1,1)</f>
        <v>41882.767094907409</v>
      </c>
    </row>
    <row r="3204" spans="1:20" ht="12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12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12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12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12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12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12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12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12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12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12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12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12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12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12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12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12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12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12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12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12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12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12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12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12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12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12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12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12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12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12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12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12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12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12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12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12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12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12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12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12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12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12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12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12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12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12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12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12" hidden="1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12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12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12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12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12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12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12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12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12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12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12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12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12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12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12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 1,1)</f>
        <v>42311.711979166663</v>
      </c>
      <c r="T3267" s="16">
        <f t="shared" ref="T3267:T3330" si="207">(((I3267/60)/60)/24)+DATE(1970,1,1)</f>
        <v>42341.708333333328</v>
      </c>
    </row>
    <row r="3268" spans="1:20" ht="12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12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12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12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12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12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12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12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12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12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12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12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12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12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12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12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12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12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12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t="12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12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12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12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12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12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12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12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12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12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12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12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12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12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12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12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12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t="12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12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12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12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12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12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12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12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12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12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12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12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12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12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12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12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12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12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12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12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12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12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12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12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12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12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12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12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 1,1)</f>
        <v>41837.323009259257</v>
      </c>
      <c r="T3331" s="16">
        <f t="shared" ref="T3331:T3394" si="211">(((I3331/60)/60)/24)+DATE(1970,1,1)</f>
        <v>41847.958333333336</v>
      </c>
    </row>
    <row r="3332" spans="1:20" ht="12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12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12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12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12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12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12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12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12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12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12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12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12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12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12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12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12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12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12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12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12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12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12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12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12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12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12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12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12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12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12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12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12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12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12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12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12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12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12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12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12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12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12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12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12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12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12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12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12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12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12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12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12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12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12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12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12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12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12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12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12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12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12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12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 1,1)</f>
        <v>41923.921643518523</v>
      </c>
      <c r="T3395" s="16">
        <f t="shared" ref="T3395:T3458" si="215">(((I3395/60)/60)/24)+DATE(1970,1,1)</f>
        <v>41949.031944444447</v>
      </c>
    </row>
    <row r="3396" spans="1:20" ht="12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12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12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12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12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12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12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12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12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12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12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12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12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12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12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12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12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12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12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12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12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12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12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12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12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12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12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12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12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12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12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12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12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12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12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12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12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12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12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12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12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12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12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12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12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12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12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12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12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12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12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12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12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12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12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12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12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12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12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12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12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12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12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12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 1,1)</f>
        <v>42016.706678240742</v>
      </c>
      <c r="T3459" s="16">
        <f t="shared" ref="T3459:T3522" si="219">(((I3459/60)/60)/24)+DATE(1970,1,1)</f>
        <v>42047.249305555553</v>
      </c>
    </row>
    <row r="3460" spans="1:20" ht="12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12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12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12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12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12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12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12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12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t="12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12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12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12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12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12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12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12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12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12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12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12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12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12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12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12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12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12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12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12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12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12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12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12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12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12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12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12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12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12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12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12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12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12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12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12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12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12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12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12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12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12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12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12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12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12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12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12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12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12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12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12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12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12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12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 1,1)</f>
        <v>41881.361342592594</v>
      </c>
      <c r="T3523" s="16">
        <f t="shared" ref="T3523:T3586" si="223">(((I3523/60)/60)/24)+DATE(1970,1,1)</f>
        <v>41911.361342592594</v>
      </c>
    </row>
    <row r="3524" spans="1:20" ht="12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12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12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12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12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12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12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12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12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t="12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12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12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12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12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12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12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12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12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12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12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12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12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12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12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12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12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12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12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12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12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12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12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12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12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12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12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12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12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12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12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12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12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12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12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12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12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12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12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12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12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12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12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12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12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12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12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12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12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12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12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12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12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12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 1,1)</f>
        <v>41964.716319444444</v>
      </c>
      <c r="T3587" s="16">
        <f t="shared" ref="T3587:T3650" si="227">(((I3587/60)/60)/24)+DATE(1970,1,1)</f>
        <v>41994.716319444444</v>
      </c>
    </row>
    <row r="3588" spans="1:20" ht="12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12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12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12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12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12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12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12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12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12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12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12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12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12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12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12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12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12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12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12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12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12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12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12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12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12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12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12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12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12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12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12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12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12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12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12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12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12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12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12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12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12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12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12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12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12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12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12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12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12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12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12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12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12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12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12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12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12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12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12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12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12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12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12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 1,1)</f>
        <v>41780.712893518517</v>
      </c>
      <c r="T3651" s="16">
        <f t="shared" ref="T3651:T3714" si="231">(((I3651/60)/60)/24)+DATE(1970,1,1)</f>
        <v>41806.712893518517</v>
      </c>
    </row>
    <row r="3652" spans="1:20" ht="12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12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12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12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12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12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12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12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12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12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12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12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12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12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12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12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12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12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12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12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12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12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12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12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12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12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12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12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12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12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12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12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12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12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12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12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12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12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12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12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12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12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12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12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12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12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12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12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12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12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12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12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12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12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12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12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12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12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12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12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12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12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12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12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 1,1)</f>
        <v>42505.738032407404</v>
      </c>
      <c r="T3715" s="16">
        <f t="shared" ref="T3715:T3778" si="235">(((I3715/60)/60)/24)+DATE(1970,1,1)</f>
        <v>42525.738032407404</v>
      </c>
    </row>
    <row r="3716" spans="1:20" ht="12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12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12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12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12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12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12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12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12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12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12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12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12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12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12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12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12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12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12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12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12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12" hidden="1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12" hidden="1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12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12" hidden="1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12" hidden="1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12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12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12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12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12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12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12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12" hidden="1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12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12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2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12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12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12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12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12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12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12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12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12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12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12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12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12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12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12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12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12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12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12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12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12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12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12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12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12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12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12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 1,1)</f>
        <v>41887.111354166671</v>
      </c>
      <c r="T3779" s="16">
        <f t="shared" ref="T3779:T3842" si="239">(((I3779/60)/60)/24)+DATE(1970,1,1)</f>
        <v>41909.166666666664</v>
      </c>
    </row>
    <row r="3780" spans="1:20" ht="12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12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12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12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12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12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12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12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12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12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12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12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12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12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12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12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12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12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12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12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12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12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12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12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12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12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12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12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12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12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12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12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12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12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12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12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12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12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12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12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12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12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12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12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12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12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12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12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12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12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12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12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12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12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12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12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12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12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12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12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12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12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12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12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 1,1)</f>
        <v>41780.785729166666</v>
      </c>
      <c r="T3843" s="16">
        <f t="shared" ref="T3843:T3906" si="243">(((I3843/60)/60)/24)+DATE(1970,1,1)</f>
        <v>41840.785729166666</v>
      </c>
    </row>
    <row r="3844" spans="1:20" ht="12" hidden="1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12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12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12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12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12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12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12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12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12" hidden="1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12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12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12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12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12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12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12" hidden="1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12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12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t="12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12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12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12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12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12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12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12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12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12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12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12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12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12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12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12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12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12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12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12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12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12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12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12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12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t="12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12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12" hidden="1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12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12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12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12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12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12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12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12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12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12" hidden="1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12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12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12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12" hidden="1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12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12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12" hidden="1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 1,1)</f>
        <v>42124.623877314814</v>
      </c>
      <c r="T3907" s="16">
        <f t="shared" ref="T3907:T3970" si="247">(((I3907/60)/60)/24)+DATE(1970,1,1)</f>
        <v>42166.958333333328</v>
      </c>
    </row>
    <row r="3908" spans="1:20" ht="12" hidden="1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12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12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12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12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12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12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12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12" hidden="1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12" hidden="1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12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12" hidden="1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12" hidden="1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12" hidden="1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12" hidden="1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12" hidden="1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12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12" hidden="1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12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12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12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12" hidden="1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12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12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12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12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12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12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12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12" hidden="1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12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12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12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12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12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12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12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12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12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12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12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12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12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12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12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12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12" hidden="1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12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12" hidden="1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12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12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12" hidden="1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12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12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12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12" hidden="1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12" hidden="1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12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12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12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12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12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12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12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 1,1)</f>
        <v>42601.854699074072</v>
      </c>
      <c r="T3971" s="16">
        <f t="shared" ref="T3971:T4034" si="251">(((I3971/60)/60)/24)+DATE(1970,1,1)</f>
        <v>42611.163194444445</v>
      </c>
    </row>
    <row r="3972" spans="1:20" ht="12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12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12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12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12" hidden="1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12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12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12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12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12" hidden="1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12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12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12" hidden="1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12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12" hidden="1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12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12" hidden="1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12" hidden="1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12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12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12" hidden="1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12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12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12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12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12" hidden="1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12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12" hidden="1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12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12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12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12" hidden="1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12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12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t="12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12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12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12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12" hidden="1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12" hidden="1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12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12" hidden="1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12" hidden="1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12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12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12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12" hidden="1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12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12" hidden="1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12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12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12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12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12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12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12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12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12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12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12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12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12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12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12" hidden="1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 1,1)</f>
        <v>42614.268796296295</v>
      </c>
      <c r="T4035" s="16">
        <f t="shared" ref="T4035:T4098" si="255">(((I4035/60)/60)/24)+DATE(1970,1,1)</f>
        <v>42645.375</v>
      </c>
    </row>
    <row r="4036" spans="1:20" ht="12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12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12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12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12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12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12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12" hidden="1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12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12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12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12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12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12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12" hidden="1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12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12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12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12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12" hidden="1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12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12" hidden="1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12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12" hidden="1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12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12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12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12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12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12" hidden="1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12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12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12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12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12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12" hidden="1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12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12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12" hidden="1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12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12" hidden="1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12" hidden="1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12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12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12" hidden="1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12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12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12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12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12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12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12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12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t="12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12" hidden="1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12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12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12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12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12" hidden="1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12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12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12" hidden="1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12" hidden="1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 1,1)</f>
        <v>42344.824502314819</v>
      </c>
      <c r="T4099" s="16">
        <f t="shared" ref="T4099:T4115" si="259">(((I4099/60)/60)/24)+DATE(1970,1,1)</f>
        <v>42400.996527777781</v>
      </c>
    </row>
    <row r="4100" spans="1:20" ht="12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12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12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12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12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12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12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12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12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12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12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12" hidden="1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12" hidden="1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12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12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12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17">
      <filters>
        <filter val="musical"/>
      </filters>
    </filterColumn>
  </autoFilter>
  <conditionalFormatting sqref="F1:F1048576">
    <cfRule type="cellIs" dxfId="8" priority="4" operator="equal">
      <formula>"Live"</formula>
    </cfRule>
    <cfRule type="cellIs" dxfId="7" priority="3" operator="equal">
      <formula>"Successful"</formula>
    </cfRule>
    <cfRule type="cellIs" dxfId="6" priority="2" operator="equal">
      <formula>"Failed"</formula>
    </cfRule>
  </conditionalFormatting>
  <conditionalFormatting sqref="O1:O1048576">
    <cfRule type="colorScale" priority="1">
      <colorScale>
        <cfvo type="min"/>
        <cfvo type="max"/>
        <color rgb="FFFF2F2F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21293-6685-4AD0-90D1-3AF6B1B1B9CD}">
  <dimension ref="A1:T251"/>
  <sheetViews>
    <sheetView workbookViewId="0">
      <selection activeCell="D1" sqref="D1:D1048576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2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5" t="s">
        <v>8366</v>
      </c>
      <c r="T1" s="15" t="s">
        <v>8367</v>
      </c>
    </row>
    <row r="2" spans="1:20" ht="12" customHeight="1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2" customHeight="1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12" customHeight="1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2" customHeight="1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12" customHeight="1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2" customHeight="1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2" customHeight="1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12" customHeight="1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12" customHeight="1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12" customHeight="1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2" customHeight="1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12" customHeight="1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2" customHeight="1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2" customHeight="1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12" customHeight="1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12" customHeight="1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12" customHeight="1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2" customHeight="1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2" customHeight="1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2" customHeight="1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12" customHeight="1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2" customHeight="1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2" customHeight="1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2" customHeight="1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2" customHeight="1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2" customHeight="1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12" customHeight="1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2" customHeight="1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12" customHeight="1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12" customHeight="1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2" customHeight="1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" customHeight="1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2" customHeight="1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12" customHeight="1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12" customHeight="1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12" customHeight="1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12" customHeight="1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2" customHeight="1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2" customHeight="1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12" customHeight="1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12" customHeight="1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12" customHeight="1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" customHeight="1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2" customHeight="1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12" customHeight="1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12" customHeight="1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12" customHeight="1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2" customHeight="1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2" customHeight="1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12" customHeight="1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2" customHeight="1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12" customHeight="1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2" customHeight="1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12" customHeight="1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12" customHeight="1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12" customHeight="1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2" customHeight="1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12" customHeight="1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12" customHeight="1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12" customHeight="1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2" customHeight="1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2" customHeight="1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12" customHeight="1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12" customHeight="1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12" customHeight="1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2" customHeight="1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12" customHeight="1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2" customHeight="1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12" customHeight="1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2" customHeight="1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2" customHeight="1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2" customHeight="1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2" customHeight="1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2" customHeight="1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12" customHeight="1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12" customHeight="1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2" customHeight="1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12" customHeight="1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2" customHeight="1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2" customHeight="1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2" customHeight="1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12" customHeight="1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2" customHeight="1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2" customHeight="1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2" customHeight="1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2" customHeight="1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12" customHeight="1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12" customHeight="1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12" customHeight="1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2" customHeight="1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2" customHeight="1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12" customHeight="1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" customHeight="1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12" customHeight="1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12" customHeight="1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2" customHeight="1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2" customHeight="1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2" customHeight="1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12" customHeight="1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2" customHeight="1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12" customHeight="1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12" customHeight="1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12" customHeight="1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12" customHeight="1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12" customHeight="1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2" customHeight="1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2" customHeight="1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12" customHeight="1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12" customHeight="1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12" customHeight="1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2" customHeight="1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2" customHeight="1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2" customHeight="1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2" customHeight="1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2" customHeight="1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2" customHeight="1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12" customHeight="1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12" customHeight="1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12" customHeight="1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2" customHeight="1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12" customHeight="1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2" customHeight="1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12" customHeight="1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2" customHeight="1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2" customHeight="1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12" customHeight="1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12" customHeight="1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2" customHeight="1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2" customHeight="1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12" customHeight="1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12" customHeight="1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12" customHeight="1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2" customHeight="1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12" customHeight="1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12" customHeight="1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" customHeight="1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2" customHeight="1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12" customHeight="1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12" customHeight="1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2" customHeight="1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12" customHeight="1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2" customHeight="1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2" customHeight="1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12" customHeight="1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2" customHeight="1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12" customHeight="1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2" customHeight="1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12" customHeight="1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12" customHeight="1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12" customHeight="1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2" customHeight="1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12" customHeight="1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12" customHeight="1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2" customHeight="1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2" customHeight="1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12" customHeight="1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12" customHeight="1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12" customHeight="1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2" customHeight="1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12" customHeight="1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12" customHeight="1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" customHeight="1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2" customHeight="1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12" customHeight="1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12" customHeight="1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2" customHeight="1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2" customHeight="1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2" customHeight="1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2" customHeight="1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2" customHeight="1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12" customHeight="1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2" customHeight="1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2" customHeight="1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12" customHeight="1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2" customHeight="1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2" customHeight="1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12" customHeight="1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2" customHeight="1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12" customHeight="1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2" customHeight="1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2" customHeight="1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12" customHeight="1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2" customHeight="1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12" customHeight="1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12" customHeight="1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12" customHeight="1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2" customHeight="1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2" customHeight="1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2" customHeight="1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2" customHeight="1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12" customHeight="1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2" customHeight="1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12" customHeight="1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2" customHeight="1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12" customHeight="1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2" customHeight="1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12" customHeight="1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12" customHeight="1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12" customHeight="1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2" customHeight="1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2" customHeight="1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12" customHeight="1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12" customHeight="1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2" customHeight="1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2" customHeight="1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2" customHeight="1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12" customHeight="1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12" customHeight="1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2" customHeight="1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2" customHeight="1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12" customHeight="1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2" customHeight="1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12" customHeight="1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2" customHeight="1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2" customHeight="1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12" customHeight="1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2" customHeight="1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12" customHeight="1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2" customHeight="1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12" customHeight="1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12" customHeight="1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2" customHeight="1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2" customHeight="1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12" customHeight="1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2" customHeight="1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12" customHeight="1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2" customHeight="1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2" customHeight="1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2" customHeight="1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12" customHeight="1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12" customHeight="1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12" customHeight="1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2" customHeight="1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12" customHeight="1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12" customHeight="1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2" customHeight="1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12" customHeight="1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12" customHeight="1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2" customHeight="1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2" customHeight="1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12" customHeight="1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2" customHeight="1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12" customHeight="1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2" customHeight="1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2" customHeight="1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12" customHeight="1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12" customHeight="1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12" customHeight="1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2" customHeight="1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2" customHeight="1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0" priority="2" operator="equal">
      <formula>"Failed"</formula>
    </cfRule>
    <cfRule type="cellIs" dxfId="1" priority="3" operator="equal">
      <formula>"Successful"</formula>
    </cfRule>
    <cfRule type="cellIs" dxfId="2" priority="4" operator="equal">
      <formula>"Live"</formula>
    </cfRule>
  </conditionalFormatting>
  <conditionalFormatting sqref="O1:O251">
    <cfRule type="colorScale" priority="1">
      <colorScale>
        <cfvo type="min"/>
        <cfvo type="max"/>
        <color rgb="FFFF2F2F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A374A-7706-49B2-9E51-6D1123F81C13}">
  <dimension ref="A1:C14"/>
  <sheetViews>
    <sheetView workbookViewId="0">
      <selection activeCell="F11" sqref="F11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3.140625" customWidth="1"/>
  </cols>
  <sheetData>
    <row r="1" spans="1:3" x14ac:dyDescent="0.25">
      <c r="B1" s="19" t="s">
        <v>8399</v>
      </c>
      <c r="C1" s="19" t="s">
        <v>8400</v>
      </c>
    </row>
    <row r="2" spans="1:3" x14ac:dyDescent="0.25">
      <c r="A2" s="19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25">
      <c r="A3" s="19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25">
      <c r="A4" s="19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19" t="s">
        <v>8390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s="19" t="s">
        <v>8391</v>
      </c>
      <c r="B6" s="21">
        <f>_xlfn.QUARTILE.EXC('Successful US Kickstarters'!D:D,1)</f>
        <v>1500</v>
      </c>
      <c r="C6" s="21">
        <f>_xlfn.QUARTILE.EXC(Kickstarter!D:D,1)</f>
        <v>2000</v>
      </c>
    </row>
    <row r="7" spans="1:3" x14ac:dyDescent="0.25">
      <c r="A7" s="19" t="s">
        <v>8392</v>
      </c>
      <c r="B7" s="21">
        <f>B5-B6</f>
        <v>3500</v>
      </c>
      <c r="C7" s="21">
        <f>C5-C6</f>
        <v>8000</v>
      </c>
    </row>
    <row r="8" spans="1:3" x14ac:dyDescent="0.25">
      <c r="A8" s="19"/>
      <c r="B8" s="20"/>
      <c r="C8" s="20"/>
    </row>
    <row r="9" spans="1:3" x14ac:dyDescent="0.25">
      <c r="A9" s="19" t="s">
        <v>8393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25">
      <c r="A10" s="19" t="s">
        <v>8394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25">
      <c r="A11" s="19" t="s">
        <v>8395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</row>
    <row r="12" spans="1:3" x14ac:dyDescent="0.25">
      <c r="A12" s="19" t="s">
        <v>8396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25">
      <c r="A13" s="19" t="s">
        <v>8397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25">
      <c r="A14" s="19" t="s">
        <v>8398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DFB76-E3E8-4943-B883-B276905A1C1E}">
  <dimension ref="A1:T413"/>
  <sheetViews>
    <sheetView workbookViewId="0">
      <selection activeCell="Q18" sqref="Q18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2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2" t="s">
        <v>8359</v>
      </c>
      <c r="S1" s="15" t="s">
        <v>8366</v>
      </c>
      <c r="T1" s="15" t="s">
        <v>8367</v>
      </c>
    </row>
    <row r="2" spans="1:20" ht="12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2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2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2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12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12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12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12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12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2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12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12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12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2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12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12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12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2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2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12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12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2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2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2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2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2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2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2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12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2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12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2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2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12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12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12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12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12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2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2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12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2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12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12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2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2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12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12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2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12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12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12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12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2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12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12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2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2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12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2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12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12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12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12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12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2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12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12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12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12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2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2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12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12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12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12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2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12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12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2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2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2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12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12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2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2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2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12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12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12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12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12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12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2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12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2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2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12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2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12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12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12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12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2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2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12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2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2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12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2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12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2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12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2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2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12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12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12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2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12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2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12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2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2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2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2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12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2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2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2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2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2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12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2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2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12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12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2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12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2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12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12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12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2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12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2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12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12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12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2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12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2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12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2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2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2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12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2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2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2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2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2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2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2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2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2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2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2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12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2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2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2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12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2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2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2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12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2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12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12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2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12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12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2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2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12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12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2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12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12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2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2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2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12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2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12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2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12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2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2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12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2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12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12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2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2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12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12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2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12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2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2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2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12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12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12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2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2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12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12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2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12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2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2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2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2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2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12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12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2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12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2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12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2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2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2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2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12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12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12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2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2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12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12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2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12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2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12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2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12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2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12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12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12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12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2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2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2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12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2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2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12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12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12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2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12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12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12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12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12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12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2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12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2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12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2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12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12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12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2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2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12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2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12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2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2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2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12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12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12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12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12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2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12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12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2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12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12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2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2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12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2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2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12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12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12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2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2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12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12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2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2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2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2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2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2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12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2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12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2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2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12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2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2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12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2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12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12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12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2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2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12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12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12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2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12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12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2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2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12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2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2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12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12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12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12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12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12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2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12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2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12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2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2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12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2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2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12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12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2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2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2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12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2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12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12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12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2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2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2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12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2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2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12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2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12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2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2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12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2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2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2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12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12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2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12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12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2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12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2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12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12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2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2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12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12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2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12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"Failed"</formula>
    </cfRule>
    <cfRule type="cellIs" dxfId="4" priority="3" operator="equal">
      <formula>"Successful"</formula>
    </cfRule>
    <cfRule type="cellIs" dxfId="5" priority="4" operator="equal">
      <formula>"Live"</formula>
    </cfRule>
  </conditionalFormatting>
  <conditionalFormatting sqref="O1:O413">
    <cfRule type="colorScale" priority="1">
      <colorScale>
        <cfvo type="min"/>
        <cfvo type="max"/>
        <color rgb="FFFF2F2F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7C705-F975-426D-BEBE-B599FA06D1AC}">
  <dimension ref="A1:H16"/>
  <sheetViews>
    <sheetView workbookViewId="0">
      <selection activeCell="B20" sqref="B20"/>
    </sheetView>
  </sheetViews>
  <sheetFormatPr defaultRowHeight="15" x14ac:dyDescent="0.25"/>
  <cols>
    <col min="1" max="1" width="33.5703125" bestFit="1" customWidth="1"/>
    <col min="2" max="2" width="124.5703125" style="18" customWidth="1"/>
    <col min="3" max="3" width="5.140625" bestFit="1" customWidth="1"/>
    <col min="4" max="4" width="7.140625" bestFit="1" customWidth="1"/>
    <col min="5" max="5" width="12.85546875" bestFit="1" customWidth="1"/>
    <col min="6" max="6" width="7.7109375" bestFit="1" customWidth="1"/>
  </cols>
  <sheetData>
    <row r="1" spans="1:8" x14ac:dyDescent="0.25">
      <c r="A1" s="12" t="s">
        <v>8380</v>
      </c>
      <c r="B1" s="17" t="s">
        <v>8381</v>
      </c>
      <c r="C1" s="12" t="s">
        <v>8382</v>
      </c>
      <c r="D1" s="12" t="s">
        <v>8383</v>
      </c>
      <c r="E1" s="12" t="s">
        <v>8384</v>
      </c>
      <c r="F1" s="12" t="s">
        <v>8385</v>
      </c>
      <c r="G1" s="12"/>
    </row>
    <row r="2" spans="1:8" x14ac:dyDescent="0.25">
      <c r="A2" t="s">
        <v>3473</v>
      </c>
      <c r="B2" s="18" t="str">
        <f>VLOOKUP(A2, Kickstarter!B:C,2,FALSE)</f>
        <v>Help us get actor-writer Ian Bonar's debut play - a hilarious, heartbreaking story of grief and loss - to the 2016 Edinburgh Fringe.</v>
      </c>
      <c r="C2">
        <f>VLOOKUP(A2, Kickstarter!B:D,3,FALSE)</f>
        <v>2000</v>
      </c>
      <c r="D2">
        <f>VLOOKUP(A2, Kickstarter!B:E, 4, FALSE)</f>
        <v>2020</v>
      </c>
      <c r="E2">
        <f>VLOOKUP(A2, Kickstarter!B:Q, 15, FALSE)</f>
        <v>51.79</v>
      </c>
      <c r="F2">
        <f>VLOOKUP(A2, Kickstarter!B:L, 11, FALSE)</f>
        <v>39</v>
      </c>
    </row>
    <row r="3" spans="1:8" x14ac:dyDescent="0.25">
      <c r="A3" t="s">
        <v>3616</v>
      </c>
      <c r="B3" s="18" t="str">
        <f>VLOOKUP(A3, Kickstarter!B:C,2,FALSE)</f>
        <v>The play yet to be described as "A surefire Edinburgh Fringe Festival Cult Hit". Coming to the Underbelly, Edinburgh, 5th-30th August.</v>
      </c>
      <c r="C3">
        <f>VLOOKUP(A3, Kickstarter!B:D,3,FALSE)</f>
        <v>2000</v>
      </c>
      <c r="D3">
        <f>VLOOKUP(A3, Kickstarter!B:E, 4, FALSE)</f>
        <v>2020</v>
      </c>
      <c r="E3">
        <f>VLOOKUP(A3, Kickstarter!B:Q, 15, FALSE)</f>
        <v>36.07</v>
      </c>
      <c r="F3">
        <f>VLOOKUP(A3, Kickstarter!B:L, 11, FALSE)</f>
        <v>56</v>
      </c>
    </row>
    <row r="4" spans="1:8" x14ac:dyDescent="0.25">
      <c r="A4" t="s">
        <v>8386</v>
      </c>
      <c r="B4" s="18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Kickstarter!B:D,3,FALSE)</f>
        <v>1500</v>
      </c>
      <c r="D4">
        <f>VLOOKUP(A4, Kickstarter!B:E, 4, FALSE)</f>
        <v>2576</v>
      </c>
      <c r="E4">
        <f>VLOOKUP(A4, Kickstarter!B:Q, 15, FALSE)</f>
        <v>33.03</v>
      </c>
      <c r="F4">
        <f>VLOOKUP(A4, Kickstarter!B:L, 11, FALSE)</f>
        <v>78</v>
      </c>
    </row>
    <row r="5" spans="1:8" x14ac:dyDescent="0.25">
      <c r="A5" t="s">
        <v>3329</v>
      </c>
      <c r="B5" s="18" t="str">
        <f>VLOOKUP(A5, Kickstarter!B:C,2,FALSE)</f>
        <v>Jestia and Raedon is a brand new romantic comedy play going to the Edinburgh Fringe Festival this summer.</v>
      </c>
      <c r="C5">
        <f>VLOOKUP(A5, Kickstarter!B:D,3,FALSE)</f>
        <v>1000</v>
      </c>
      <c r="D5">
        <f>VLOOKUP(A5, Kickstarter!B:E, 4, FALSE)</f>
        <v>1168</v>
      </c>
      <c r="E5">
        <f>VLOOKUP(A5, Kickstarter!B:Q, 15, FALSE)</f>
        <v>44.92</v>
      </c>
      <c r="F5">
        <f>VLOOKUP(A5, Kickstarter!B:L, 11, FALSE)</f>
        <v>26</v>
      </c>
    </row>
    <row r="6" spans="1:8" x14ac:dyDescent="0.25">
      <c r="A6" t="s">
        <v>3221</v>
      </c>
      <c r="B6" s="18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Kickstarter!B:D,3,FALSE)</f>
        <v>4000</v>
      </c>
      <c r="D6">
        <f>VLOOKUP(A6, Kickstarter!B:E, 4, FALSE)</f>
        <v>4137</v>
      </c>
      <c r="E6">
        <f>VLOOKUP(A6, Kickstarter!B:Q, 15, FALSE)</f>
        <v>36.61</v>
      </c>
      <c r="F6">
        <f>VLOOKUP(A6, Kickstarter!B:L, 11, FALSE)</f>
        <v>113</v>
      </c>
    </row>
    <row r="15" spans="1:8" x14ac:dyDescent="0.25">
      <c r="H15" s="3"/>
    </row>
    <row r="16" spans="1:8" x14ac:dyDescent="0.25">
      <c r="H1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Parent Category Statistics</vt:lpstr>
      <vt:lpstr>Subcategory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My Info Mason</cp:lastModifiedBy>
  <dcterms:created xsi:type="dcterms:W3CDTF">2017-04-20T15:17:24Z</dcterms:created>
  <dcterms:modified xsi:type="dcterms:W3CDTF">2021-12-18T01:08:04Z</dcterms:modified>
</cp:coreProperties>
</file>