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Fa21\DS4A\Project Data\state unemployment monthly rates\"/>
    </mc:Choice>
  </mc:AlternateContent>
  <xr:revisionPtr revIDLastSave="0" documentId="8_{D6280D8C-D642-407A-B869-E86BD49EA0F0}" xr6:coauthVersionLast="47" xr6:coauthVersionMax="47" xr10:uidLastSave="{00000000-0000-0000-0000-000000000000}"/>
  <bookViews>
    <workbookView xWindow="28680" yWindow="-120" windowWidth="29040" windowHeight="15840" xr2:uid="{C65900CF-C7F6-4F72-B450-0FD6EDC41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T2" i="1" s="1"/>
  <c r="V3" i="1"/>
  <c r="V4" i="1"/>
  <c r="V9" i="1"/>
  <c r="T3" i="1"/>
  <c r="T4" i="1"/>
  <c r="S3" i="1"/>
  <c r="S4" i="1"/>
  <c r="S10" i="1"/>
  <c r="S11" i="1"/>
  <c r="S2" i="1"/>
  <c r="Q2" i="1"/>
  <c r="Q3" i="1"/>
  <c r="R3" i="1"/>
  <c r="Q4" i="1"/>
  <c r="R4" i="1"/>
  <c r="Q5" i="1"/>
  <c r="S5" i="1" s="1"/>
  <c r="R5" i="1"/>
  <c r="Q6" i="1"/>
  <c r="S6" i="1" s="1"/>
  <c r="R6" i="1"/>
  <c r="Q7" i="1"/>
  <c r="S7" i="1" s="1"/>
  <c r="R7" i="1"/>
  <c r="Q8" i="1"/>
  <c r="S8" i="1" s="1"/>
  <c r="R8" i="1"/>
  <c r="Q9" i="1"/>
  <c r="S9" i="1" s="1"/>
  <c r="R9" i="1"/>
  <c r="Q10" i="1"/>
  <c r="R10" i="1"/>
  <c r="Q11" i="1"/>
  <c r="R11" i="1"/>
  <c r="Q12" i="1"/>
  <c r="S12" i="1" s="1"/>
  <c r="R12" i="1"/>
  <c r="R2" i="1"/>
  <c r="N2" i="1"/>
  <c r="P3" i="1"/>
  <c r="P4" i="1"/>
  <c r="P5" i="1"/>
  <c r="T5" i="1" s="1"/>
  <c r="P6" i="1"/>
  <c r="N3" i="1"/>
  <c r="O3" i="1"/>
  <c r="N4" i="1"/>
  <c r="O4" i="1"/>
  <c r="N5" i="1"/>
  <c r="O5" i="1"/>
  <c r="V5" i="1" s="1"/>
  <c r="N6" i="1"/>
  <c r="O6" i="1"/>
  <c r="V6" i="1" s="1"/>
  <c r="N7" i="1"/>
  <c r="P7" i="1" s="1"/>
  <c r="O7" i="1"/>
  <c r="V7" i="1" s="1"/>
  <c r="N8" i="1"/>
  <c r="P8" i="1" s="1"/>
  <c r="T8" i="1" s="1"/>
  <c r="O8" i="1"/>
  <c r="V8" i="1" s="1"/>
  <c r="N9" i="1"/>
  <c r="P9" i="1" s="1"/>
  <c r="O9" i="1"/>
  <c r="N10" i="1"/>
  <c r="P10" i="1" s="1"/>
  <c r="T10" i="1" s="1"/>
  <c r="O10" i="1"/>
  <c r="V10" i="1" s="1"/>
  <c r="N11" i="1"/>
  <c r="P11" i="1" s="1"/>
  <c r="T11" i="1" s="1"/>
  <c r="O11" i="1"/>
  <c r="V11" i="1" s="1"/>
  <c r="N12" i="1"/>
  <c r="P12" i="1" s="1"/>
  <c r="O12" i="1"/>
  <c r="V1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T12" i="1" l="1"/>
  <c r="T7" i="1"/>
  <c r="T6" i="1"/>
  <c r="T9" i="1"/>
  <c r="V2" i="1"/>
</calcChain>
</file>

<file path=xl/sharedStrings.xml><?xml version="1.0" encoding="utf-8"?>
<sst xmlns="http://schemas.openxmlformats.org/spreadsheetml/2006/main" count="72" uniqueCount="25">
  <si>
    <t>state</t>
  </si>
  <si>
    <t>Industry</t>
  </si>
  <si>
    <t>StateSize</t>
  </si>
  <si>
    <t>Industry State %</t>
  </si>
  <si>
    <t>arizona</t>
  </si>
  <si>
    <t>Trade</t>
  </si>
  <si>
    <t>nevada</t>
  </si>
  <si>
    <t>Professional</t>
  </si>
  <si>
    <t>Other Services</t>
  </si>
  <si>
    <t>Total Non Farm</t>
  </si>
  <si>
    <t>Mining</t>
  </si>
  <si>
    <t>Manufacturing</t>
  </si>
  <si>
    <t>Leisure</t>
  </si>
  <si>
    <t>Information</t>
  </si>
  <si>
    <t>Government</t>
  </si>
  <si>
    <t>Financial</t>
  </si>
  <si>
    <t>Education</t>
  </si>
  <si>
    <t>Construction</t>
  </si>
  <si>
    <t>state &amp; industry</t>
  </si>
  <si>
    <t>Industry Size</t>
  </si>
  <si>
    <t>p0-p1</t>
  </si>
  <si>
    <t>n0</t>
  </si>
  <si>
    <t>n1</t>
  </si>
  <si>
    <t>p</t>
  </si>
  <si>
    <t>Z-val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</si>
</sst>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%;\-0.00%;0.00%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8" fontId="2" fillId="0" borderId="0" xfId="0" applyNumberFormat="1" applyFont="1" applyFill="1" applyBorder="1" applyAlignment="1" applyProtection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4CDF-70F7-433D-B395-073049BB6ECF}">
  <dimension ref="A1:V25"/>
  <sheetViews>
    <sheetView tabSelected="1" workbookViewId="0">
      <selection activeCell="J12" sqref="J12"/>
    </sheetView>
  </sheetViews>
  <sheetFormatPr defaultRowHeight="15" x14ac:dyDescent="0.25"/>
  <cols>
    <col min="4" max="4" width="12.28515625" bestFit="1" customWidth="1"/>
    <col min="6" max="6" width="15.42578125" bestFit="1" customWidth="1"/>
    <col min="13" max="13" width="14.5703125" bestFit="1" customWidth="1"/>
  </cols>
  <sheetData>
    <row r="1" spans="1:22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</v>
      </c>
      <c r="F1" s="1" t="s">
        <v>3</v>
      </c>
      <c r="G1" s="1"/>
      <c r="N1" t="s">
        <v>4</v>
      </c>
      <c r="O1" t="s">
        <v>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2" x14ac:dyDescent="0.25">
      <c r="A2" s="1" t="s">
        <v>4</v>
      </c>
      <c r="B2" s="1" t="s">
        <v>5</v>
      </c>
      <c r="C2" s="2" t="str">
        <f>_xlfn.CONCAT(A2,B2)</f>
        <v>arizonaTrade</v>
      </c>
      <c r="D2" s="1">
        <v>583</v>
      </c>
      <c r="E2" s="1">
        <v>3638</v>
      </c>
      <c r="F2" s="3">
        <v>0.160252886201209</v>
      </c>
      <c r="M2" s="1" t="s">
        <v>5</v>
      </c>
      <c r="N2" s="4">
        <f>VLOOKUP( _xlfn.CONCAT(N$1,$M2), $C:$F, 4, FALSE)</f>
        <v>0.160252886201209</v>
      </c>
      <c r="O2" s="4">
        <f>VLOOKUP( _xlfn.CONCAT(O$1,$M2), $C:$F, 4, FALSE)</f>
        <v>0.178596424253992</v>
      </c>
      <c r="P2" s="4">
        <f>N2-O2</f>
        <v>-1.8343538052782993E-2</v>
      </c>
      <c r="Q2">
        <f>VLOOKUP( _xlfn.CONCAT("arizona",$M2), $C:$F,3, FALSE)</f>
        <v>3638</v>
      </c>
      <c r="R2">
        <f>VLOOKUP( _xlfn.CONCAT("nevada",$M2), $C:$F,3, FALSE)</f>
        <v>1571.7</v>
      </c>
      <c r="S2">
        <f>(VLOOKUP( _xlfn.CONCAT("arizona",$M2), $C:$F,2, FALSE) + VLOOKUP( _xlfn.CONCAT("nevada",$M2), $C:$F,2, FALSE))/(Q2+R2)</f>
        <v>0.16578689751809128</v>
      </c>
      <c r="T2">
        <f>P2/(SQRT(S2*(1-S2))/SQRT(1/Q2 + 1/R2))</f>
        <v>-1.4888799552704825E-3</v>
      </c>
      <c r="V2">
        <f>((O2-N2)^2)/N2</f>
        <v>2.0997149959060086E-3</v>
      </c>
    </row>
    <row r="3" spans="1:22" x14ac:dyDescent="0.25">
      <c r="A3" s="1" t="s">
        <v>6</v>
      </c>
      <c r="B3" s="1" t="s">
        <v>5</v>
      </c>
      <c r="C3" s="2" t="str">
        <f t="shared" ref="C3:C25" si="0">_xlfn.CONCAT(A3,B3)</f>
        <v>nevadaTrade</v>
      </c>
      <c r="D3" s="1">
        <v>280.7</v>
      </c>
      <c r="E3" s="1">
        <v>1571.7</v>
      </c>
      <c r="F3" s="3">
        <v>0.178596424253992</v>
      </c>
      <c r="M3" s="1" t="s">
        <v>7</v>
      </c>
      <c r="N3" s="4">
        <f t="shared" ref="N3:O13" si="1">VLOOKUP( _xlfn.CONCAT(N$1,$M3), $C:$F, 4, FALSE)</f>
        <v>0.12506871907641601</v>
      </c>
      <c r="O3" s="4">
        <f t="shared" si="1"/>
        <v>0.12489660876757699</v>
      </c>
      <c r="P3" s="4">
        <f t="shared" ref="P3:P13" si="2">N3-O3</f>
        <v>1.7211030883901302E-4</v>
      </c>
      <c r="Q3">
        <f t="shared" ref="Q3:Q13" si="3">VLOOKUP( _xlfn.CONCAT("arizona",$M3), $C:$F,3, FALSE)</f>
        <v>3638</v>
      </c>
      <c r="R3">
        <f t="shared" ref="R3:R13" si="4">VLOOKUP( _xlfn.CONCAT("nevada",$M3), $C:$F,3, FALSE)</f>
        <v>1571.7</v>
      </c>
      <c r="S3">
        <f t="shared" ref="S3:S13" si="5">(VLOOKUP( _xlfn.CONCAT("arizona",$M3), $C:$F,2, FALSE) + VLOOKUP( _xlfn.CONCAT("nevada",$M3), $C:$F,2, FALSE))/(Q3+R3)</f>
        <v>0.12501679559283643</v>
      </c>
      <c r="T3">
        <f t="shared" ref="T3:T13" si="6">P3/(SQRT(S3*(1-S3))/SQRT(1/Q3 + 1/R3))</f>
        <v>1.5707715539144257E-5</v>
      </c>
      <c r="V3">
        <f t="shared" ref="V3:V13" si="7">((O3-N3)^2)/N3</f>
        <v>2.3684546085869527E-7</v>
      </c>
    </row>
    <row r="4" spans="1:22" x14ac:dyDescent="0.25">
      <c r="A4" s="1" t="s">
        <v>4</v>
      </c>
      <c r="B4" s="1" t="s">
        <v>7</v>
      </c>
      <c r="C4" s="2" t="str">
        <f t="shared" si="0"/>
        <v>arizonaProfessional</v>
      </c>
      <c r="D4" s="1">
        <v>455</v>
      </c>
      <c r="E4" s="1">
        <v>3638</v>
      </c>
      <c r="F4" s="3">
        <v>0.12506871907641601</v>
      </c>
      <c r="M4" s="1" t="s">
        <v>8</v>
      </c>
      <c r="N4" s="4">
        <f t="shared" si="1"/>
        <v>2.5920835623969199E-2</v>
      </c>
      <c r="O4" s="4">
        <f t="shared" si="1"/>
        <v>2.72316599860024E-2</v>
      </c>
      <c r="P4" s="4">
        <f t="shared" si="2"/>
        <v>-1.3108243620332007E-3</v>
      </c>
      <c r="Q4">
        <f t="shared" si="3"/>
        <v>3638</v>
      </c>
      <c r="R4">
        <f t="shared" si="4"/>
        <v>1571.7</v>
      </c>
      <c r="S4">
        <f t="shared" si="5"/>
        <v>2.6316294604295833E-2</v>
      </c>
      <c r="T4">
        <f t="shared" si="6"/>
        <v>-2.4718002229468227E-4</v>
      </c>
      <c r="V4">
        <f t="shared" si="7"/>
        <v>6.6288777608344482E-5</v>
      </c>
    </row>
    <row r="5" spans="1:22" x14ac:dyDescent="0.25">
      <c r="A5" s="1" t="s">
        <v>6</v>
      </c>
      <c r="B5" s="1" t="s">
        <v>7</v>
      </c>
      <c r="C5" s="2" t="str">
        <f t="shared" si="0"/>
        <v>nevadaProfessional</v>
      </c>
      <c r="D5" s="1">
        <v>196.3</v>
      </c>
      <c r="E5" s="1">
        <v>1571.7</v>
      </c>
      <c r="F5" s="3">
        <v>0.12489660876757699</v>
      </c>
      <c r="M5" s="1" t="s">
        <v>10</v>
      </c>
      <c r="N5" s="4">
        <f t="shared" si="1"/>
        <v>3.4634414513468898E-3</v>
      </c>
      <c r="O5" s="4">
        <f t="shared" si="1"/>
        <v>9.4165553222625206E-3</v>
      </c>
      <c r="P5" s="4">
        <f t="shared" si="2"/>
        <v>-5.9531138709156307E-3</v>
      </c>
      <c r="Q5">
        <f t="shared" si="3"/>
        <v>3638</v>
      </c>
      <c r="R5">
        <f t="shared" si="4"/>
        <v>1571.7</v>
      </c>
      <c r="S5">
        <f t="shared" si="5"/>
        <v>5.2594199282108376E-3</v>
      </c>
      <c r="T5">
        <f t="shared" si="6"/>
        <v>-2.4843371405812494E-3</v>
      </c>
      <c r="V5">
        <f t="shared" si="7"/>
        <v>1.0232471158507984E-2</v>
      </c>
    </row>
    <row r="6" spans="1:22" x14ac:dyDescent="0.25">
      <c r="A6" s="1" t="s">
        <v>4</v>
      </c>
      <c r="B6" s="1" t="s">
        <v>8</v>
      </c>
      <c r="C6" s="2" t="str">
        <f t="shared" si="0"/>
        <v>arizonaOther Services</v>
      </c>
      <c r="D6" s="1">
        <v>94.3</v>
      </c>
      <c r="E6" s="1">
        <v>3638</v>
      </c>
      <c r="F6" s="3">
        <v>2.5920835623969199E-2</v>
      </c>
      <c r="M6" s="1" t="s">
        <v>11</v>
      </c>
      <c r="N6" s="4">
        <f t="shared" si="1"/>
        <v>4.9340296866410102E-2</v>
      </c>
      <c r="O6" s="4">
        <f t="shared" si="1"/>
        <v>3.8175224279442602E-2</v>
      </c>
      <c r="P6" s="4">
        <f t="shared" si="2"/>
        <v>1.11650725869675E-2</v>
      </c>
      <c r="Q6">
        <f t="shared" si="3"/>
        <v>3638</v>
      </c>
      <c r="R6">
        <f t="shared" si="4"/>
        <v>1571.7</v>
      </c>
      <c r="S6">
        <f t="shared" si="5"/>
        <v>4.5971936963740717E-2</v>
      </c>
      <c r="T6">
        <f t="shared" si="6"/>
        <v>1.6092545968599745E-3</v>
      </c>
      <c r="V6">
        <f t="shared" si="7"/>
        <v>2.5265118734443294E-3</v>
      </c>
    </row>
    <row r="7" spans="1:22" x14ac:dyDescent="0.25">
      <c r="A7" s="1" t="s">
        <v>6</v>
      </c>
      <c r="B7" s="1" t="s">
        <v>8</v>
      </c>
      <c r="C7" s="2" t="str">
        <f t="shared" si="0"/>
        <v>nevadaOther Services</v>
      </c>
      <c r="D7" s="1">
        <v>42.8</v>
      </c>
      <c r="E7" s="1">
        <v>1571.7</v>
      </c>
      <c r="F7" s="3">
        <v>2.72316599860024E-2</v>
      </c>
      <c r="M7" s="1" t="s">
        <v>12</v>
      </c>
      <c r="N7" s="4">
        <f t="shared" si="1"/>
        <v>8.6063771302913705E-2</v>
      </c>
      <c r="O7" s="4">
        <f t="shared" si="1"/>
        <v>0.17522427944264199</v>
      </c>
      <c r="P7" s="4">
        <f t="shared" si="2"/>
        <v>-8.9160508139728284E-2</v>
      </c>
      <c r="Q7">
        <f t="shared" si="3"/>
        <v>3638</v>
      </c>
      <c r="R7">
        <f t="shared" si="4"/>
        <v>1571.7</v>
      </c>
      <c r="S7">
        <f t="shared" si="5"/>
        <v>0.11296235867708314</v>
      </c>
      <c r="T7">
        <f t="shared" si="6"/>
        <v>-8.5020727714198614E-3</v>
      </c>
      <c r="V7">
        <f t="shared" si="7"/>
        <v>9.236867140942287E-2</v>
      </c>
    </row>
    <row r="8" spans="1:22" x14ac:dyDescent="0.25">
      <c r="A8" s="1" t="s">
        <v>4</v>
      </c>
      <c r="B8" s="1" t="s">
        <v>9</v>
      </c>
      <c r="C8" s="2" t="str">
        <f t="shared" si="0"/>
        <v>arizonaTotal Non Farm</v>
      </c>
      <c r="D8" s="1">
        <v>2983.5</v>
      </c>
      <c r="E8" s="1">
        <v>3638</v>
      </c>
      <c r="F8" s="3">
        <v>0.82009345794392496</v>
      </c>
      <c r="M8" s="1" t="s">
        <v>13</v>
      </c>
      <c r="N8" s="4">
        <f t="shared" si="1"/>
        <v>1.2177020340846599E-2</v>
      </c>
      <c r="O8" s="4">
        <f t="shared" si="1"/>
        <v>8.9711777056690201E-3</v>
      </c>
      <c r="P8" s="4">
        <f t="shared" si="2"/>
        <v>3.2058426351775794E-3</v>
      </c>
      <c r="Q8">
        <f t="shared" si="3"/>
        <v>3638</v>
      </c>
      <c r="R8">
        <f t="shared" si="4"/>
        <v>1571.7</v>
      </c>
      <c r="S8">
        <f t="shared" si="5"/>
        <v>1.120985853312091E-2</v>
      </c>
      <c r="T8">
        <f t="shared" si="6"/>
        <v>9.1913701098068803E-4</v>
      </c>
      <c r="V8">
        <f t="shared" si="7"/>
        <v>8.4400179303698161E-4</v>
      </c>
    </row>
    <row r="9" spans="1:22" x14ac:dyDescent="0.25">
      <c r="A9" s="1" t="s">
        <v>6</v>
      </c>
      <c r="B9" s="1" t="s">
        <v>9</v>
      </c>
      <c r="C9" s="2" t="str">
        <f t="shared" si="0"/>
        <v>nevadaTotal Non Farm</v>
      </c>
      <c r="D9" s="1">
        <v>1350.4</v>
      </c>
      <c r="E9" s="1">
        <v>1571.7</v>
      </c>
      <c r="F9" s="3">
        <v>0.85919704778265604</v>
      </c>
      <c r="M9" s="1" t="s">
        <v>14</v>
      </c>
      <c r="N9" s="4">
        <f t="shared" si="1"/>
        <v>0.113084112149533</v>
      </c>
      <c r="O9" s="4">
        <f t="shared" si="1"/>
        <v>0.102691353311701</v>
      </c>
      <c r="P9" s="4">
        <f t="shared" si="2"/>
        <v>1.0392758837832E-2</v>
      </c>
      <c r="Q9">
        <f t="shared" si="3"/>
        <v>3638</v>
      </c>
      <c r="R9">
        <f t="shared" si="4"/>
        <v>1571.7</v>
      </c>
      <c r="S9">
        <f t="shared" si="5"/>
        <v>0.1099487494481448</v>
      </c>
      <c r="T9">
        <f t="shared" si="6"/>
        <v>1.0028093600496371E-3</v>
      </c>
      <c r="V9">
        <f t="shared" si="7"/>
        <v>9.5512476693907704E-4</v>
      </c>
    </row>
    <row r="10" spans="1:22" x14ac:dyDescent="0.25">
      <c r="A10" s="1" t="s">
        <v>4</v>
      </c>
      <c r="B10" s="1" t="s">
        <v>10</v>
      </c>
      <c r="C10" s="2" t="str">
        <f t="shared" si="0"/>
        <v>arizonaMining</v>
      </c>
      <c r="D10" s="1">
        <v>12.6</v>
      </c>
      <c r="E10" s="1">
        <v>3638</v>
      </c>
      <c r="F10" s="3">
        <v>3.4634414513468898E-3</v>
      </c>
      <c r="M10" s="1" t="s">
        <v>15</v>
      </c>
      <c r="N10" s="4">
        <f t="shared" si="1"/>
        <v>6.4513468938977497E-2</v>
      </c>
      <c r="O10" s="4">
        <f t="shared" si="1"/>
        <v>4.3710631799961798E-2</v>
      </c>
      <c r="P10" s="4">
        <f t="shared" si="2"/>
        <v>2.0802837139015699E-2</v>
      </c>
      <c r="Q10">
        <f t="shared" si="3"/>
        <v>3638</v>
      </c>
      <c r="R10">
        <f t="shared" si="4"/>
        <v>1571.7</v>
      </c>
      <c r="S10">
        <f t="shared" si="5"/>
        <v>5.8237518475152121E-2</v>
      </c>
      <c r="T10">
        <f t="shared" si="6"/>
        <v>2.6812704984512581E-3</v>
      </c>
      <c r="V10">
        <f t="shared" si="7"/>
        <v>6.7080260936170002E-3</v>
      </c>
    </row>
    <row r="11" spans="1:22" x14ac:dyDescent="0.25">
      <c r="A11" s="1" t="s">
        <v>6</v>
      </c>
      <c r="B11" s="1" t="s">
        <v>10</v>
      </c>
      <c r="C11" s="2" t="str">
        <f t="shared" si="0"/>
        <v>nevadaMining</v>
      </c>
      <c r="D11" s="1">
        <v>14.8</v>
      </c>
      <c r="E11" s="1">
        <v>1571.7</v>
      </c>
      <c r="F11" s="3">
        <v>9.4165553222625206E-3</v>
      </c>
      <c r="M11" s="1" t="s">
        <v>16</v>
      </c>
      <c r="N11" s="4">
        <f t="shared" si="1"/>
        <v>0.13191313908741101</v>
      </c>
      <c r="O11" s="4">
        <f t="shared" si="1"/>
        <v>9.0602532289877205E-2</v>
      </c>
      <c r="P11" s="4">
        <f t="shared" si="2"/>
        <v>4.1310606797533803E-2</v>
      </c>
      <c r="Q11">
        <f t="shared" si="3"/>
        <v>3638</v>
      </c>
      <c r="R11">
        <f t="shared" si="4"/>
        <v>1571.7</v>
      </c>
      <c r="S11">
        <f t="shared" si="5"/>
        <v>0.11945025625275928</v>
      </c>
      <c r="T11">
        <f t="shared" si="6"/>
        <v>3.8448665221668577E-3</v>
      </c>
      <c r="V11">
        <f t="shared" si="7"/>
        <v>1.2937045132779426E-2</v>
      </c>
    </row>
    <row r="12" spans="1:22" x14ac:dyDescent="0.25">
      <c r="A12" s="1" t="s">
        <v>4</v>
      </c>
      <c r="B12" s="1" t="s">
        <v>11</v>
      </c>
      <c r="C12" s="2" t="str">
        <f t="shared" si="0"/>
        <v>arizonaManufacturing</v>
      </c>
      <c r="D12" s="1">
        <v>179.5</v>
      </c>
      <c r="E12" s="1">
        <v>3638</v>
      </c>
      <c r="F12" s="3">
        <v>4.9340296866410102E-2</v>
      </c>
      <c r="M12" s="1" t="s">
        <v>17</v>
      </c>
      <c r="N12" s="4">
        <f t="shared" si="1"/>
        <v>4.8295766904892803E-2</v>
      </c>
      <c r="O12" s="4">
        <f t="shared" si="1"/>
        <v>5.9680600623528701E-2</v>
      </c>
      <c r="P12" s="4">
        <f t="shared" si="2"/>
        <v>-1.1384833718635898E-2</v>
      </c>
      <c r="Q12">
        <f t="shared" si="3"/>
        <v>3638</v>
      </c>
      <c r="R12">
        <f t="shared" si="4"/>
        <v>1571.7</v>
      </c>
      <c r="S12">
        <f t="shared" si="5"/>
        <v>5.1730425936234337E-2</v>
      </c>
      <c r="T12">
        <f t="shared" si="6"/>
        <v>-1.5515934599357581E-3</v>
      </c>
      <c r="V12">
        <f t="shared" si="7"/>
        <v>2.6837639633352163E-3</v>
      </c>
    </row>
    <row r="13" spans="1:22" x14ac:dyDescent="0.25">
      <c r="A13" s="1" t="s">
        <v>6</v>
      </c>
      <c r="B13" s="1" t="s">
        <v>11</v>
      </c>
      <c r="C13" s="2" t="str">
        <f t="shared" si="0"/>
        <v>nevadaManufacturing</v>
      </c>
      <c r="D13" s="1">
        <v>60</v>
      </c>
      <c r="E13" s="1">
        <v>1571.7</v>
      </c>
      <c r="F13" s="3">
        <v>3.8175224279442602E-2</v>
      </c>
      <c r="M13" s="1"/>
      <c r="N13" s="4"/>
      <c r="O13" s="4"/>
      <c r="P13" s="4"/>
    </row>
    <row r="14" spans="1:22" x14ac:dyDescent="0.25">
      <c r="A14" s="1" t="s">
        <v>4</v>
      </c>
      <c r="B14" s="1" t="s">
        <v>12</v>
      </c>
      <c r="C14" s="2" t="str">
        <f t="shared" si="0"/>
        <v>arizonaLeisure</v>
      </c>
      <c r="D14" s="1">
        <v>313.10000000000002</v>
      </c>
      <c r="E14" s="1">
        <v>3638</v>
      </c>
      <c r="F14" s="3">
        <v>8.6063771302913705E-2</v>
      </c>
    </row>
    <row r="15" spans="1:22" x14ac:dyDescent="0.25">
      <c r="A15" s="1" t="s">
        <v>6</v>
      </c>
      <c r="B15" s="1" t="s">
        <v>12</v>
      </c>
      <c r="C15" s="2" t="str">
        <f t="shared" si="0"/>
        <v>nevadaLeisure</v>
      </c>
      <c r="D15" s="1">
        <v>275.39999999999998</v>
      </c>
      <c r="E15" s="1">
        <v>1571.7</v>
      </c>
      <c r="F15" s="3">
        <v>0.17522427944264199</v>
      </c>
    </row>
    <row r="16" spans="1:22" x14ac:dyDescent="0.25">
      <c r="A16" s="1" t="s">
        <v>4</v>
      </c>
      <c r="B16" s="1" t="s">
        <v>13</v>
      </c>
      <c r="C16" s="2" t="str">
        <f t="shared" si="0"/>
        <v>arizonaInformation</v>
      </c>
      <c r="D16" s="1">
        <v>44.3</v>
      </c>
      <c r="E16" s="1">
        <v>3638</v>
      </c>
      <c r="F16" s="3">
        <v>1.2177020340846599E-2</v>
      </c>
    </row>
    <row r="17" spans="1:6" x14ac:dyDescent="0.25">
      <c r="A17" s="1" t="s">
        <v>6</v>
      </c>
      <c r="B17" s="1" t="s">
        <v>13</v>
      </c>
      <c r="C17" s="2" t="str">
        <f t="shared" si="0"/>
        <v>nevadaInformation</v>
      </c>
      <c r="D17" s="1">
        <v>14.1</v>
      </c>
      <c r="E17" s="1">
        <v>1571.7</v>
      </c>
      <c r="F17" s="3">
        <v>8.9711777056690201E-3</v>
      </c>
    </row>
    <row r="18" spans="1:6" x14ac:dyDescent="0.25">
      <c r="A18" s="1" t="s">
        <v>4</v>
      </c>
      <c r="B18" s="1" t="s">
        <v>14</v>
      </c>
      <c r="C18" s="2" t="str">
        <f t="shared" si="0"/>
        <v>arizonaGovernment</v>
      </c>
      <c r="D18" s="1">
        <v>411.4</v>
      </c>
      <c r="E18" s="1">
        <v>3638</v>
      </c>
      <c r="F18" s="3">
        <v>0.113084112149533</v>
      </c>
    </row>
    <row r="19" spans="1:6" x14ac:dyDescent="0.25">
      <c r="A19" s="1" t="s">
        <v>6</v>
      </c>
      <c r="B19" s="1" t="s">
        <v>14</v>
      </c>
      <c r="C19" s="2" t="str">
        <f t="shared" si="0"/>
        <v>nevadaGovernment</v>
      </c>
      <c r="D19" s="1">
        <v>161.4</v>
      </c>
      <c r="E19" s="1">
        <v>1571.7</v>
      </c>
      <c r="F19" s="3">
        <v>0.102691353311701</v>
      </c>
    </row>
    <row r="20" spans="1:6" x14ac:dyDescent="0.25">
      <c r="A20" s="1" t="s">
        <v>4</v>
      </c>
      <c r="B20" s="1" t="s">
        <v>15</v>
      </c>
      <c r="C20" s="2" t="str">
        <f t="shared" si="0"/>
        <v>arizonaFinancial</v>
      </c>
      <c r="D20" s="1">
        <v>234.7</v>
      </c>
      <c r="E20" s="1">
        <v>3638</v>
      </c>
      <c r="F20" s="3">
        <v>6.4513468938977497E-2</v>
      </c>
    </row>
    <row r="21" spans="1:6" x14ac:dyDescent="0.25">
      <c r="A21" s="1" t="s">
        <v>6</v>
      </c>
      <c r="B21" s="1" t="s">
        <v>15</v>
      </c>
      <c r="C21" s="2" t="str">
        <f t="shared" si="0"/>
        <v>nevadaFinancial</v>
      </c>
      <c r="D21" s="1">
        <v>68.7</v>
      </c>
      <c r="E21" s="1">
        <v>1571.7</v>
      </c>
      <c r="F21" s="3">
        <v>4.3710631799961798E-2</v>
      </c>
    </row>
    <row r="22" spans="1:6" x14ac:dyDescent="0.25">
      <c r="A22" s="1" t="s">
        <v>4</v>
      </c>
      <c r="B22" s="1" t="s">
        <v>16</v>
      </c>
      <c r="C22" s="2" t="str">
        <f t="shared" si="0"/>
        <v>arizonaEducation</v>
      </c>
      <c r="D22" s="1">
        <v>479.9</v>
      </c>
      <c r="E22" s="1">
        <v>3638</v>
      </c>
      <c r="F22" s="3">
        <v>0.13191313908741101</v>
      </c>
    </row>
    <row r="23" spans="1:6" x14ac:dyDescent="0.25">
      <c r="A23" s="1" t="s">
        <v>6</v>
      </c>
      <c r="B23" s="1" t="s">
        <v>16</v>
      </c>
      <c r="C23" s="2" t="str">
        <f t="shared" si="0"/>
        <v>nevadaEducation</v>
      </c>
      <c r="D23" s="1">
        <v>142.4</v>
      </c>
      <c r="E23" s="1">
        <v>1571.7</v>
      </c>
      <c r="F23" s="3">
        <v>9.0602532289877205E-2</v>
      </c>
    </row>
    <row r="24" spans="1:6" x14ac:dyDescent="0.25">
      <c r="A24" s="1" t="s">
        <v>4</v>
      </c>
      <c r="B24" s="1" t="s">
        <v>17</v>
      </c>
      <c r="C24" s="2" t="str">
        <f t="shared" si="0"/>
        <v>arizonaConstruction</v>
      </c>
      <c r="D24" s="1">
        <v>175.7</v>
      </c>
      <c r="E24" s="1">
        <v>3638</v>
      </c>
      <c r="F24" s="3">
        <v>4.8295766904892803E-2</v>
      </c>
    </row>
    <row r="25" spans="1:6" x14ac:dyDescent="0.25">
      <c r="A25" s="1" t="s">
        <v>6</v>
      </c>
      <c r="B25" s="1" t="s">
        <v>17</v>
      </c>
      <c r="C25" s="2" t="str">
        <f t="shared" si="0"/>
        <v>nevadaConstruction</v>
      </c>
      <c r="D25" s="1">
        <v>93.8</v>
      </c>
      <c r="E25" s="1">
        <v>1571.7</v>
      </c>
      <c r="F25" s="3">
        <v>5.9680600623528701E-2</v>
      </c>
    </row>
  </sheetData>
  <conditionalFormatting sqref="P2:P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{882165C1-1635-43AD-A4FB-584E46018763}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165C1-1635-43AD-A4FB-584E460187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P2:P13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2021-10-14T01:25:43Z</dcterms:created>
  <dcterms:modified xsi:type="dcterms:W3CDTF">2021-10-14T01:38:27Z</dcterms:modified>
</cp:coreProperties>
</file>