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9A1080F-713B-4961-93C1-D7522D2882A8}" xr6:coauthVersionLast="46" xr6:coauthVersionMax="46" xr10:uidLastSave="{00000000-0000-0000-0000-000000000000}"/>
  <bookViews>
    <workbookView xWindow="-110" yWindow="-110" windowWidth="19420" windowHeight="10420" firstSheet="1" activeTab="8" xr2:uid="{00000000-000D-0000-FFFF-FFFF00000000}"/>
  </bookViews>
  <sheets>
    <sheet name="PvT 4" sheetId="3" r:id="rId1"/>
    <sheet name="PvT 3" sheetId="4" r:id="rId2"/>
    <sheet name="PvT 2" sheetId="10" r:id="rId3"/>
    <sheet name="PvT 1" sheetId="6" r:id="rId4"/>
    <sheet name="PIVOT TABLE " sheetId="1" r:id="rId5"/>
    <sheet name="GETPIVOTDATA" sheetId="5" r:id="rId6"/>
    <sheet name="1 Jan 2021" sheetId="7" r:id="rId7"/>
    <sheet name="Sheet4" sheetId="8" r:id="rId8"/>
    <sheet name="22 Jan 2021" sheetId="9" r:id="rId9"/>
  </sheets>
  <calcPr calcId="191028"/>
  <pivotCaches>
    <pivotCache cacheId="0" r:id="rId10"/>
    <pivotCache cacheId="1" r:id="rId11"/>
    <pivotCache cacheId="1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9" l="1"/>
  <c r="G19" i="9"/>
  <c r="G20" i="9"/>
  <c r="G21" i="9"/>
  <c r="G22" i="9"/>
  <c r="G18" i="9"/>
  <c r="D19" i="9"/>
  <c r="D20" i="9"/>
  <c r="D21" i="9"/>
  <c r="D22" i="9"/>
  <c r="D18" i="9"/>
  <c r="B24" i="9" s="1"/>
  <c r="C14" i="9"/>
  <c r="D14" i="9"/>
  <c r="B14" i="9"/>
  <c r="C12" i="9"/>
  <c r="D12" i="9"/>
  <c r="B12" i="9"/>
  <c r="A5" i="7"/>
  <c r="E22" i="9" l="1"/>
  <c r="F22" i="9" s="1"/>
  <c r="E18" i="9"/>
  <c r="F18" i="9" s="1"/>
  <c r="E19" i="9"/>
  <c r="F19" i="9" s="1"/>
  <c r="E20" i="9"/>
  <c r="F20" i="9" s="1"/>
  <c r="E21" i="9"/>
  <c r="F21" i="9" s="1"/>
  <c r="B7" i="5"/>
  <c r="D7" i="5"/>
  <c r="D11" i="5"/>
  <c r="C11" i="5"/>
  <c r="D8" i="5"/>
  <c r="B11" i="5"/>
  <c r="C8" i="5"/>
  <c r="B8" i="5"/>
  <c r="C7" i="5"/>
  <c r="C2" i="5"/>
  <c r="B4" i="5"/>
  <c r="B3" i="5"/>
  <c r="D4" i="5"/>
  <c r="D3" i="5"/>
  <c r="D2" i="5"/>
  <c r="B2" i="5"/>
  <c r="C4" i="5"/>
  <c r="C3" i="5"/>
</calcChain>
</file>

<file path=xl/sharedStrings.xml><?xml version="1.0" encoding="utf-8"?>
<sst xmlns="http://schemas.openxmlformats.org/spreadsheetml/2006/main" count="695" uniqueCount="271">
  <si>
    <t>Row Labels</t>
  </si>
  <si>
    <t>Average of Maths</t>
  </si>
  <si>
    <t>F</t>
  </si>
  <si>
    <t>M</t>
  </si>
  <si>
    <t>(blank)</t>
  </si>
  <si>
    <t>Grand Total</t>
  </si>
  <si>
    <t>Students</t>
  </si>
  <si>
    <t>Science</t>
  </si>
  <si>
    <t>Maths</t>
  </si>
  <si>
    <t>Accounts</t>
  </si>
  <si>
    <t>Stats</t>
  </si>
  <si>
    <t>Economics</t>
  </si>
  <si>
    <t>Age</t>
  </si>
  <si>
    <t>Gender</t>
  </si>
  <si>
    <t>Section</t>
  </si>
  <si>
    <t>S1</t>
  </si>
  <si>
    <t>A</t>
  </si>
  <si>
    <t>S2</t>
  </si>
  <si>
    <t>B</t>
  </si>
  <si>
    <t>S3</t>
  </si>
  <si>
    <t>C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</si>
  <si>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</si>
  <si>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</si>
  <si>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</si>
  <si>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</si>
  <si>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</si>
  <si>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</si>
  <si>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</si>
  <si>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</si>
  <si>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</si>
  <si>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</si>
  <si>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</si>
  <si>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</si>
  <si>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</si>
  <si>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</si>
  <si>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</si>
  <si>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</si>
  <si>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</si>
  <si>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</si>
  <si>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</si>
  <si>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</si>
  <si>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</si>
  <si>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</si>
  <si>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</si>
  <si>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</si>
  <si>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</si>
  <si>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</si>
  <si>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</si>
  <si>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</si>
  <si>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</si>
  <si>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</si>
  <si>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</si>
  <si>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</si>
  <si>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</si>
  <si>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</si>
  <si>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</si>
  <si>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</si>
  <si>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</si>
  <si>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</si>
  <si>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</si>
  <si>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</si>
  <si>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</si>
  <si>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</si>
  <si>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</si>
  <si>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</si>
  <si>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</si>
  <si>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</si>
  <si>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</si>
  <si>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</si>
  <si>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</si>
  <si>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</si>
  <si>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</si>
  <si>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</si>
  <si>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</si>
  <si>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</si>
  <si>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</si>
  <si>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</si>
  <si>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</si>
  <si>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</si>
  <si>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</si>
  <si>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</si>
  <si>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</si>
  <si>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</si>
  <si>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</si>
  <si>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</si>
  <si>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</si>
  <si>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</si>
  <si>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</si>
  <si>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</si>
  <si>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</si>
  <si>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</si>
  <si>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</si>
  <si>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</si>
  <si>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</si>
  <si>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</si>
  <si>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</si>
  <si>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</si>
  <si>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</si>
  <si>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</si>
  <si>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</si>
  <si>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</si>
  <si>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</si>
  <si>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</si>
  <si>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</si>
  <si>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</si>
  <si>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</si>
  <si>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</si>
  <si>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</si>
  <si>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</si>
  <si>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</si>
  <si>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</si>
  <si>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</si>
  <si>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</si>
  <si>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</si>
  <si>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</si>
  <si>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</si>
  <si>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</si>
  <si>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</si>
  <si>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</si>
  <si>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</si>
  <si>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</si>
  <si>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</si>
  <si>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</si>
  <si>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</si>
  <si>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</si>
  <si>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</si>
  <si>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</si>
  <si>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</si>
  <si>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</si>
  <si>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</si>
  <si>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</si>
  <si>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</si>
  <si>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</si>
  <si>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</si>
  <si>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</si>
  <si>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</si>
  <si>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</si>
  <si>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</si>
  <si>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</si>
  <si>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</si>
  <si>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</si>
  <si>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</si>
  <si>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</si>
  <si>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</si>
  <si>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</si>
  <si>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</si>
  <si>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</si>
  <si>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</si>
  <si>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</si>
  <si>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</si>
  <si>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</si>
  <si>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</si>
  <si>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</si>
  <si>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</si>
  <si>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</si>
  <si>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</si>
  <si>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</si>
  <si>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</si>
  <si>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</si>
  <si>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</si>
  <si>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</si>
  <si>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</si>
  <si>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</si>
  <si>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</si>
  <si>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</si>
  <si>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</si>
  <si>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</si>
  <si>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</si>
  <si>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</si>
  <si>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</si>
  <si>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</si>
  <si>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</si>
  <si>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</si>
  <si>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</si>
  <si>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</si>
  <si>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</si>
  <si>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</si>
  <si>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</si>
  <si>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</si>
  <si>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</si>
  <si>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</si>
  <si>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</si>
  <si>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</si>
  <si>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</si>
  <si>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</si>
  <si>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</si>
  <si>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</si>
  <si>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</si>
  <si>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</si>
  <si>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</si>
  <si>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</si>
  <si>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</si>
  <si>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</si>
  <si>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</si>
  <si>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</si>
  <si>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</si>
  <si>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</si>
  <si>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</si>
  <si>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</si>
  <si>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</si>
  <si>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</si>
  <si>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</si>
  <si>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</si>
  <si>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</si>
  <si>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</si>
  <si>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</si>
  <si>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</si>
  <si>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</si>
  <si>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</si>
  <si>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</si>
  <si>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</si>
  <si>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</si>
  <si>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</si>
  <si>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</si>
  <si>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</si>
  <si>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</si>
  <si>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</si>
  <si>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Average of Stats</t>
  </si>
  <si>
    <t>Which section has least avg. age for females?</t>
  </si>
  <si>
    <t>Average of Age</t>
  </si>
  <si>
    <t>Average of Science</t>
  </si>
  <si>
    <t>avg. of age</t>
  </si>
  <si>
    <t>Avg. of Stats</t>
  </si>
  <si>
    <t>SECTION</t>
  </si>
  <si>
    <t>avg. of Science</t>
  </si>
  <si>
    <t>Avg of Age</t>
  </si>
  <si>
    <t>Avg of Maths</t>
  </si>
  <si>
    <t>Avg of Science</t>
  </si>
  <si>
    <t>2) Ram wants to buy a home worth Rs 60 Lakhs. He wants to take 80% loan at 7.5% per year for 20 years. What will be his monthly payment?</t>
  </si>
  <si>
    <t>1) B has taken an edu. Loan of Rs. 5 Lakhs at an interest rate of 8% per year. He wants to repay the loan in 10 yaers . What will be his monthly payment? What is the loan remaining after 6 years</t>
  </si>
  <si>
    <t>Jessica took a loan of 6 lakhs for 24 months at 10% per year. Cal the principle and interest components for every month?</t>
  </si>
  <si>
    <t>Pujara</t>
  </si>
  <si>
    <t>Pant</t>
  </si>
  <si>
    <t>Gill</t>
  </si>
  <si>
    <t>Balls Faced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</si>
  <si>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</si>
  <si>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</si>
  <si>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</si>
  <si>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</si>
  <si>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</si>
  <si>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</si>
  <si>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</si>
  <si>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</si>
  <si>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</si>
  <si>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</si>
  <si>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 xml:space="preserve">1) </t>
  </si>
  <si>
    <t>Who is more consistant?</t>
  </si>
  <si>
    <t>Average</t>
  </si>
  <si>
    <t>Std.Deviation</t>
  </si>
  <si>
    <t>Prce Product</t>
  </si>
  <si>
    <t>No of Product(f)</t>
  </si>
  <si>
    <t>100-200</t>
  </si>
  <si>
    <t>200-300</t>
  </si>
  <si>
    <t>300-400</t>
  </si>
  <si>
    <t>400-500</t>
  </si>
  <si>
    <t>500-600</t>
  </si>
  <si>
    <t>2)</t>
  </si>
  <si>
    <t>Cal. Mean and std.dev</t>
  </si>
  <si>
    <t>FX</t>
  </si>
  <si>
    <t>MIDPT.(X)</t>
  </si>
  <si>
    <t>MEAN</t>
  </si>
  <si>
    <t>X-MEAN</t>
  </si>
  <si>
    <t>(X-MEAN)^2</t>
  </si>
  <si>
    <t>F*(X-MEAN)^2</t>
  </si>
  <si>
    <t>STD.DEV</t>
  </si>
  <si>
    <r>
      <t xml:space="preserve">&gt; </t>
    </r>
    <r>
      <rPr>
        <sz val="11"/>
        <color rgb="FFFF0000"/>
        <rFont val="Calibri"/>
        <family val="2"/>
        <scheme val="minor"/>
      </rPr>
      <t>Unecessary data may be given when asked to cal. Std.Deviation, here it was the 'Balls Faced'</t>
    </r>
  </si>
  <si>
    <t>Which section is most consistant in Stat subject</t>
  </si>
  <si>
    <t>StdDev of Stats</t>
  </si>
  <si>
    <t>ANS</t>
  </si>
  <si>
    <t>(All)</t>
  </si>
  <si>
    <t>What is the average marks for All students in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</si>
</sst>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2"/>
    </xf>
    <xf numFmtId="0" fontId="0" fillId="2" borderId="4" xfId="0" applyFill="1" applyBorder="1" applyAlignment="1">
      <alignment horizontal="left" indent="2"/>
    </xf>
    <xf numFmtId="0" fontId="0" fillId="2" borderId="5" xfId="0" applyFill="1" applyBorder="1" applyAlignment="1">
      <alignment horizontal="left" indent="2"/>
    </xf>
    <xf numFmtId="0" fontId="0" fillId="2" borderId="1" xfId="0" applyFill="1" applyBorder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3" borderId="1" xfId="0" applyFill="1" applyBorder="1"/>
    <xf numFmtId="0" fontId="0" fillId="3" borderId="6" xfId="0" applyFill="1" applyBorder="1"/>
    <xf numFmtId="0" fontId="2" fillId="0" borderId="1" xfId="0" applyFont="1" applyBorder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yal, Raunak" refreshedDate="44175.604254861108" createdVersion="6" refreshedVersion="6" minRefreshableVersion="3" recordCount="201" xr:uid="{00000000-000A-0000-FFFF-FFFF09000000}">
  <cacheSource type="worksheet">
    <worksheetSource ref="A1:H1048576" sheet="PIVOT TABLE "/>
  </cacheSource>
  <cacheFields count="8">
    <cacheField name="Students" numFmtId="0">
      <sharedItems containsBlank="1" count="200">
        <s v="S1"/>
        <s v="S2"/>
        <s v="S3"/>
        <s v="S4"/>
        <s v="S5"/>
        <s v="S6"/>
        <s v="S7"/>
        <s v="S8"/>
        <s v="S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  <s v="S53"/>
        <s v="S54"/>
        <s v="S55"/>
        <s v="S56"/>
        <s v="S57"/>
        <s v="S58"/>
        <s v="S59"/>
        <s v="S60"/>
        <s v="S61"/>
        <s v="S62"/>
        <s v="S63"/>
        <s v="S64"/>
        <s v="S65"/>
        <s v="S66"/>
        <s v="S67"/>
        <s v="S68"/>
        <s v="S69"/>
        <s v="S70"/>
        <s v="S71"/>
        <s v="S72"/>
        <s v="S73"/>
        <s v="S74"/>
        <s v="S75"/>
        <s v="S76"/>
        <s v="S77"/>
        <s v="S78"/>
        <s v="S79"/>
        <s v="S80"/>
        <s v="S81"/>
        <s v="S82"/>
        <s v="S83"/>
        <s v="S84"/>
        <s v="S85"/>
        <s v="S86"/>
        <s v="S87"/>
        <s v="S88"/>
        <s v="S89"/>
        <s v="S90"/>
        <s v="S91"/>
        <s v="S92"/>
        <s v="S93"/>
        <s v="S94"/>
        <s v="S95"/>
        <s v="S96"/>
        <s v="S97"/>
        <s v="S98"/>
        <s v="S99"/>
        <s v="S100"/>
        <s v="S101"/>
        <s v="S102"/>
        <s v="S103"/>
        <s v="S104"/>
        <s v="S105"/>
        <s v="S106"/>
        <s v="S107"/>
        <s v="S108"/>
        <s v="S109"/>
        <s v="S110"/>
        <s v="S111"/>
        <s v="S112"/>
        <s v="S113"/>
        <s v="S114"/>
        <s v="S115"/>
        <s v="S116"/>
        <s v="S117"/>
        <s v="S118"/>
        <s v="S119"/>
        <s v="S120"/>
        <s v="S121"/>
        <s v="S122"/>
        <s v="S123"/>
        <s v="S124"/>
        <s v="S125"/>
        <s v="S126"/>
        <s v="S127"/>
        <s v="S128"/>
        <s v="S129"/>
        <s v="S130"/>
        <s v="S131"/>
        <s v="S132"/>
        <s v="S133"/>
        <s v="S134"/>
        <s v="S135"/>
        <s v="S136"/>
        <s v="S137"/>
        <s v="S138"/>
        <s v="S139"/>
        <s v="S140"/>
        <s v="S141"/>
        <s v="S142"/>
        <s v="S143"/>
        <s v="S144"/>
        <s v="S145"/>
        <s v="S146"/>
        <s v="S147"/>
        <s v="S148"/>
        <s v="S149"/>
        <s v="S150"/>
        <s v="S151"/>
        <s v="S152"/>
        <s v="S153"/>
        <s v="S154"/>
        <s v="S155"/>
        <s v="S156"/>
        <s v="S157"/>
        <s v="S158"/>
        <s v="S159"/>
        <s v="S160"/>
        <s v="S161"/>
        <s v="S162"/>
        <s v="S163"/>
        <s v="S164"/>
        <s v="S165"/>
        <s v="S166"/>
        <s v="S167"/>
        <s v="S168"/>
        <s v="S169"/>
        <s v="S170"/>
        <s v="S171"/>
        <s v="S172"/>
        <s v="S173"/>
        <s v="S174"/>
        <s v="S175"/>
        <s v="S176"/>
        <s v="S177"/>
        <s v="S178"/>
        <s v="S179"/>
        <s v="S180"/>
        <s v="S181"/>
        <s v="S182"/>
        <s v="S183"/>
        <s v="S184"/>
        <s v="S185"/>
        <s v="S186"/>
        <s v="S187"/>
        <s v="S188"/>
        <s v="S189"/>
        <s v="S190"/>
        <s v="S191"/>
        <s v="S192"/>
        <s v="S193"/>
        <s v="S194"/>
        <s v="S195"/>
        <s v="S196"/>
        <s v="S197"/>
        <s v="S198"/>
        <s v="S199"/>
        <m/>
      </sharedItems>
    </cacheField>
    <cacheField name="Science" numFmtId="0">
      <sharedItems containsString="0" containsBlank="1" containsNumber="1" containsInteger="1" minValue="50" maxValue="70"/>
    </cacheField>
    <cacheField name="Maths" numFmtId="0">
      <sharedItems containsString="0" containsBlank="1" containsNumber="1" containsInteger="1" minValue="60" maxValue="80"/>
    </cacheField>
    <cacheField name="Accounts" numFmtId="0">
      <sharedItems containsString="0" containsBlank="1" containsNumber="1" containsInteger="1" minValue="70" maxValue="90"/>
    </cacheField>
    <cacheField name="Stats" numFmtId="0">
      <sharedItems containsString="0" containsBlank="1" containsNumber="1" containsInteger="1" minValue="70" maxValue="90"/>
    </cacheField>
    <cacheField name="Economics" numFmtId="0">
      <sharedItems containsString="0" containsBlank="1" containsNumber="1" containsInteger="1" minValue="70" maxValue="90"/>
    </cacheField>
    <cacheField name="Age" numFmtId="0">
      <sharedItems containsString="0" containsBlank="1" containsNumber="1" containsInteger="1" minValue="17" maxValue="24"/>
    </cacheField>
    <cacheField name="Gender" numFmtId="0">
      <sharedItems containsBlank="1" count="3">
        <s v="M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196.5934494213" createdVersion="6" refreshedVersion="6" minRefreshableVersion="3" recordCount="199" xr:uid="{12024864-A837-41E9-973E-422487E007DC}">
  <cacheSource type="worksheet">
    <worksheetSource ref="A1:I200" sheet="PIVOT TABLE "/>
  </cacheSource>
  <cacheFields count="9">
    <cacheField name="Students" numFmtId="0">
      <sharedItems count="199">
        <s v="S1"/>
        <s v="S2"/>
        <s v="S3"/>
        <s v="S4"/>
        <s v="S5"/>
        <s v="S6"/>
        <s v="S7"/>
        <s v="S8"/>
        <s v="S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  <s v="S53"/>
        <s v="S54"/>
        <s v="S55"/>
        <s v="S56"/>
        <s v="S57"/>
        <s v="S58"/>
        <s v="S59"/>
        <s v="S60"/>
        <s v="S61"/>
        <s v="S62"/>
        <s v="S63"/>
        <s v="S64"/>
        <s v="S65"/>
        <s v="S66"/>
        <s v="S67"/>
        <s v="S68"/>
        <s v="S69"/>
        <s v="S70"/>
        <s v="S71"/>
        <s v="S72"/>
        <s v="S73"/>
        <s v="S74"/>
        <s v="S75"/>
        <s v="S76"/>
        <s v="S77"/>
        <s v="S78"/>
        <s v="S79"/>
        <s v="S80"/>
        <s v="S81"/>
        <s v="S82"/>
        <s v="S83"/>
        <s v="S84"/>
        <s v="S85"/>
        <s v="S86"/>
        <s v="S87"/>
        <s v="S88"/>
        <s v="S89"/>
        <s v="S90"/>
        <s v="S91"/>
        <s v="S92"/>
        <s v="S93"/>
        <s v="S94"/>
        <s v="S95"/>
        <s v="S96"/>
        <s v="S97"/>
        <s v="S98"/>
        <s v="S99"/>
        <s v="S100"/>
        <s v="S101"/>
        <s v="S102"/>
        <s v="S103"/>
        <s v="S104"/>
        <s v="S105"/>
        <s v="S106"/>
        <s v="S107"/>
        <s v="S108"/>
        <s v="S109"/>
        <s v="S110"/>
        <s v="S111"/>
        <s v="S112"/>
        <s v="S113"/>
        <s v="S114"/>
        <s v="S115"/>
        <s v="S116"/>
        <s v="S117"/>
        <s v="S118"/>
        <s v="S119"/>
        <s v="S120"/>
        <s v="S121"/>
        <s v="S122"/>
        <s v="S123"/>
        <s v="S124"/>
        <s v="S125"/>
        <s v="S126"/>
        <s v="S127"/>
        <s v="S128"/>
        <s v="S129"/>
        <s v="S130"/>
        <s v="S131"/>
        <s v="S132"/>
        <s v="S133"/>
        <s v="S134"/>
        <s v="S135"/>
        <s v="S136"/>
        <s v="S137"/>
        <s v="S138"/>
        <s v="S139"/>
        <s v="S140"/>
        <s v="S141"/>
        <s v="S142"/>
        <s v="S143"/>
        <s v="S144"/>
        <s v="S145"/>
        <s v="S146"/>
        <s v="S147"/>
        <s v="S148"/>
        <s v="S149"/>
        <s v="S150"/>
        <s v="S151"/>
        <s v="S152"/>
        <s v="S153"/>
        <s v="S154"/>
        <s v="S155"/>
        <s v="S156"/>
        <s v="S157"/>
        <s v="S158"/>
        <s v="S159"/>
        <s v="S160"/>
        <s v="S161"/>
        <s v="S162"/>
        <s v="S163"/>
        <s v="S164"/>
        <s v="S165"/>
        <s v="S166"/>
        <s v="S167"/>
        <s v="S168"/>
        <s v="S169"/>
        <s v="S170"/>
        <s v="S171"/>
        <s v="S172"/>
        <s v="S173"/>
        <s v="S174"/>
        <s v="S175"/>
        <s v="S176"/>
        <s v="S177"/>
        <s v="S178"/>
        <s v="S179"/>
        <s v="S180"/>
        <s v="S181"/>
        <s v="S182"/>
        <s v="S183"/>
        <s v="S184"/>
        <s v="S185"/>
        <s v="S186"/>
        <s v="S187"/>
        <s v="S188"/>
        <s v="S189"/>
        <s v="S190"/>
        <s v="S191"/>
        <s v="S192"/>
        <s v="S193"/>
        <s v="S194"/>
        <s v="S195"/>
        <s v="S196"/>
        <s v="S197"/>
        <s v="S198"/>
        <s v="S199"/>
      </sharedItems>
    </cacheField>
    <cacheField name="Science" numFmtId="0">
      <sharedItems containsSemiMixedTypes="0" containsString="0" containsNumber="1" containsInteger="1" minValue="50" maxValue="70"/>
    </cacheField>
    <cacheField name="Maths" numFmtId="0">
      <sharedItems containsSemiMixedTypes="0" containsString="0" containsNumber="1" containsInteger="1" minValue="60" maxValue="80"/>
    </cacheField>
    <cacheField name="Accounts" numFmtId="0">
      <sharedItems containsSemiMixedTypes="0" containsString="0" containsNumber="1" containsInteger="1" minValue="70" maxValue="90"/>
    </cacheField>
    <cacheField name="Stats" numFmtId="0">
      <sharedItems containsSemiMixedTypes="0" containsString="0" containsNumber="1" containsInteger="1" minValue="70" maxValue="90" count="21">
        <n v="87"/>
        <n v="75"/>
        <n v="77"/>
        <n v="86"/>
        <n v="80"/>
        <n v="74"/>
        <n v="89"/>
        <n v="84"/>
        <n v="79"/>
        <n v="83"/>
        <n v="85"/>
        <n v="82"/>
        <n v="78"/>
        <n v="73"/>
        <n v="71"/>
        <n v="81"/>
        <n v="70"/>
        <n v="76"/>
        <n v="72"/>
        <n v="90"/>
        <n v="88"/>
      </sharedItems>
    </cacheField>
    <cacheField name="Economics" numFmtId="0">
      <sharedItems containsSemiMixedTypes="0" containsString="0" containsNumber="1" containsInteger="1" minValue="70" maxValue="90"/>
    </cacheField>
    <cacheField name="Age" numFmtId="0">
      <sharedItems containsSemiMixedTypes="0" containsString="0" containsNumber="1" containsInteger="1" minValue="17" maxValue="24"/>
    </cacheField>
    <cacheField name="Gender" numFmtId="0">
      <sharedItems count="2">
        <s v="M"/>
        <s v="F"/>
      </sharedItems>
    </cacheField>
    <cacheField name="Section" numFmtId="0">
      <sharedItems count="3">
        <s v="A"/>
        <s v="B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238.601958680556" createdVersion="6" refreshedVersion="6" minRefreshableVersion="3" recordCount="199" xr:uid="{706D88D1-2A25-489A-89F6-8BD57EA89D6A}">
  <cacheSource type="worksheet">
    <worksheetSource ref="A1:J200" sheet="PIVOT TABLE "/>
  </cacheSource>
  <cacheFields count="10">
    <cacheField name="Students" numFmtId="0">
      <sharedItems count="199">
        <s v="S1"/>
        <s v="S2"/>
        <s v="S3"/>
        <s v="S4"/>
        <s v="S5"/>
        <s v="S6"/>
        <s v="S7"/>
        <s v="S8"/>
        <s v="S9"/>
        <s v="S10"/>
        <s v="S11"/>
        <s v="S12"/>
        <s v="S13"/>
        <s v="S14"/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7"/>
        <s v="S38"/>
        <s v="S39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  <s v="S53"/>
        <s v="S54"/>
        <s v="S55"/>
        <s v="S56"/>
        <s v="S57"/>
        <s v="S58"/>
        <s v="S59"/>
        <s v="S60"/>
        <s v="S61"/>
        <s v="S62"/>
        <s v="S63"/>
        <s v="S64"/>
        <s v="S65"/>
        <s v="S66"/>
        <s v="S67"/>
        <s v="S68"/>
        <s v="S69"/>
        <s v="S70"/>
        <s v="S71"/>
        <s v="S72"/>
        <s v="S73"/>
        <s v="S74"/>
        <s v="S75"/>
        <s v="S76"/>
        <s v="S77"/>
        <s v="S78"/>
        <s v="S79"/>
        <s v="S80"/>
        <s v="S81"/>
        <s v="S82"/>
        <s v="S83"/>
        <s v="S84"/>
        <s v="S85"/>
        <s v="S86"/>
        <s v="S87"/>
        <s v="S88"/>
        <s v="S89"/>
        <s v="S90"/>
        <s v="S91"/>
        <s v="S92"/>
        <s v="S93"/>
        <s v="S94"/>
        <s v="S95"/>
        <s v="S96"/>
        <s v="S97"/>
        <s v="S98"/>
        <s v="S99"/>
        <s v="S100"/>
        <s v="S101"/>
        <s v="S102"/>
        <s v="S103"/>
        <s v="S104"/>
        <s v="S105"/>
        <s v="S106"/>
        <s v="S107"/>
        <s v="S108"/>
        <s v="S109"/>
        <s v="S110"/>
        <s v="S111"/>
        <s v="S112"/>
        <s v="S113"/>
        <s v="S114"/>
        <s v="S115"/>
        <s v="S116"/>
        <s v="S117"/>
        <s v="S118"/>
        <s v="S119"/>
        <s v="S120"/>
        <s v="S121"/>
        <s v="S122"/>
        <s v="S123"/>
        <s v="S124"/>
        <s v="S125"/>
        <s v="S126"/>
        <s v="S127"/>
        <s v="S128"/>
        <s v="S129"/>
        <s v="S130"/>
        <s v="S131"/>
        <s v="S132"/>
        <s v="S133"/>
        <s v="S134"/>
        <s v="S135"/>
        <s v="S136"/>
        <s v="S137"/>
        <s v="S138"/>
        <s v="S139"/>
        <s v="S140"/>
        <s v="S141"/>
        <s v="S142"/>
        <s v="S143"/>
        <s v="S144"/>
        <s v="S145"/>
        <s v="S146"/>
        <s v="S147"/>
        <s v="S148"/>
        <s v="S149"/>
        <s v="S150"/>
        <s v="S151"/>
        <s v="S152"/>
        <s v="S153"/>
        <s v="S154"/>
        <s v="S155"/>
        <s v="S156"/>
        <s v="S157"/>
        <s v="S158"/>
        <s v="S159"/>
        <s v="S160"/>
        <s v="S161"/>
        <s v="S162"/>
        <s v="S163"/>
        <s v="S164"/>
        <s v="S165"/>
        <s v="S166"/>
        <s v="S167"/>
        <s v="S168"/>
        <s v="S169"/>
        <s v="S170"/>
        <s v="S171"/>
        <s v="S172"/>
        <s v="S173"/>
        <s v="S174"/>
        <s v="S175"/>
        <s v="S176"/>
        <s v="S177"/>
        <s v="S178"/>
        <s v="S179"/>
        <s v="S180"/>
        <s v="S181"/>
        <s v="S182"/>
        <s v="S183"/>
        <s v="S184"/>
        <s v="S185"/>
        <s v="S186"/>
        <s v="S187"/>
        <s v="S188"/>
        <s v="S189"/>
        <s v="S190"/>
        <s v="S191"/>
        <s v="S192"/>
        <s v="S193"/>
        <s v="S194"/>
        <s v="S195"/>
        <s v="S196"/>
        <s v="S197"/>
        <s v="S198"/>
        <s v="S199"/>
      </sharedItems>
    </cacheField>
    <cacheField name="Science" numFmtId="0">
      <sharedItems containsSemiMixedTypes="0" containsString="0" containsNumber="1" containsInteger="1" minValue="50" maxValue="70"/>
    </cacheField>
    <cacheField name="Maths" numFmtId="0">
      <sharedItems containsSemiMixedTypes="0" containsString="0" containsNumber="1" containsInteger="1" minValue="60" maxValue="80" count="21">
        <n v="80"/>
        <n v="72"/>
        <n v="67"/>
        <n v="71"/>
        <n v="63"/>
        <n v="65"/>
        <n v="75"/>
        <n v="73"/>
        <n v="74"/>
        <n v="79"/>
        <n v="76"/>
        <n v="69"/>
        <n v="64"/>
        <n v="77"/>
        <n v="62"/>
        <n v="66"/>
        <n v="60"/>
        <n v="78"/>
        <n v="68"/>
        <n v="61"/>
        <n v="70"/>
      </sharedItems>
    </cacheField>
    <cacheField name="Accounts" numFmtId="0">
      <sharedItems containsSemiMixedTypes="0" containsString="0" containsNumber="1" containsInteger="1" minValue="70" maxValue="90"/>
    </cacheField>
    <cacheField name="Stats" numFmtId="0">
      <sharedItems containsSemiMixedTypes="0" containsString="0" containsNumber="1" containsInteger="1" minValue="70" maxValue="90"/>
    </cacheField>
    <cacheField name="Economics" numFmtId="0">
      <sharedItems containsSemiMixedTypes="0" containsString="0" containsNumber="1" containsInteger="1" minValue="70" maxValue="90"/>
    </cacheField>
    <cacheField name="Age" numFmtId="0">
      <sharedItems containsSemiMixedTypes="0" containsString="0" containsNumber="1" containsInteger="1" minValue="17" maxValue="24" count="8">
        <n v="21"/>
        <n v="23"/>
        <n v="17"/>
        <n v="18"/>
        <n v="20"/>
        <n v="19"/>
        <n v="24"/>
        <n v="22"/>
      </sharedItems>
    </cacheField>
    <cacheField name="Gender" numFmtId="0">
      <sharedItems count="2">
        <s v="M"/>
        <s v="F"/>
      </sharedItems>
    </cacheField>
    <cacheField name="Section" numFmtId="0">
      <sharedItems count="3">
        <s v="A"/>
        <s v="B"/>
        <s v="C"/>
      </sharedItems>
    </cacheField>
    <cacheField name="TOTAL" numFmtId="0">
      <sharedItems containsSemiMixedTypes="0" containsString="0" containsNumber="1" containsInteger="1" minValue="331" maxValue="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67"/>
    <n v="80"/>
    <n v="75"/>
    <n v="87"/>
    <n v="72"/>
    <n v="21"/>
    <x v="0"/>
  </r>
  <r>
    <x v="1"/>
    <n v="52"/>
    <n v="80"/>
    <n v="83"/>
    <n v="75"/>
    <n v="81"/>
    <n v="23"/>
    <x v="1"/>
  </r>
  <r>
    <x v="2"/>
    <n v="53"/>
    <n v="72"/>
    <n v="87"/>
    <n v="77"/>
    <n v="76"/>
    <n v="17"/>
    <x v="1"/>
  </r>
  <r>
    <x v="3"/>
    <n v="56"/>
    <n v="67"/>
    <n v="84"/>
    <n v="86"/>
    <n v="88"/>
    <n v="23"/>
    <x v="0"/>
  </r>
  <r>
    <x v="4"/>
    <n v="67"/>
    <n v="71"/>
    <n v="86"/>
    <n v="80"/>
    <n v="85"/>
    <n v="18"/>
    <x v="1"/>
  </r>
  <r>
    <x v="5"/>
    <n v="54"/>
    <n v="63"/>
    <n v="86"/>
    <n v="74"/>
    <n v="90"/>
    <n v="23"/>
    <x v="1"/>
  </r>
  <r>
    <x v="6"/>
    <n v="58"/>
    <n v="65"/>
    <n v="83"/>
    <n v="89"/>
    <n v="72"/>
    <n v="17"/>
    <x v="0"/>
  </r>
  <r>
    <x v="7"/>
    <n v="65"/>
    <n v="75"/>
    <n v="89"/>
    <n v="86"/>
    <n v="90"/>
    <n v="20"/>
    <x v="1"/>
  </r>
  <r>
    <x v="8"/>
    <n v="59"/>
    <n v="73"/>
    <n v="85"/>
    <n v="75"/>
    <n v="79"/>
    <n v="21"/>
    <x v="1"/>
  </r>
  <r>
    <x v="9"/>
    <n v="64"/>
    <n v="72"/>
    <n v="90"/>
    <n v="84"/>
    <n v="90"/>
    <n v="21"/>
    <x v="0"/>
  </r>
  <r>
    <x v="10"/>
    <n v="62"/>
    <n v="72"/>
    <n v="71"/>
    <n v="75"/>
    <n v="71"/>
    <n v="19"/>
    <x v="1"/>
  </r>
  <r>
    <x v="11"/>
    <n v="67"/>
    <n v="71"/>
    <n v="79"/>
    <n v="79"/>
    <n v="79"/>
    <n v="23"/>
    <x v="1"/>
  </r>
  <r>
    <x v="12"/>
    <n v="50"/>
    <n v="67"/>
    <n v="87"/>
    <n v="83"/>
    <n v="71"/>
    <n v="17"/>
    <x v="0"/>
  </r>
  <r>
    <x v="13"/>
    <n v="67"/>
    <n v="74"/>
    <n v="76"/>
    <n v="85"/>
    <n v="80"/>
    <n v="19"/>
    <x v="1"/>
  </r>
  <r>
    <x v="14"/>
    <n v="52"/>
    <n v="80"/>
    <n v="78"/>
    <n v="86"/>
    <n v="85"/>
    <n v="18"/>
    <x v="1"/>
  </r>
  <r>
    <x v="15"/>
    <n v="64"/>
    <n v="79"/>
    <n v="75"/>
    <n v="84"/>
    <n v="73"/>
    <n v="24"/>
    <x v="0"/>
  </r>
  <r>
    <x v="16"/>
    <n v="63"/>
    <n v="72"/>
    <n v="81"/>
    <n v="82"/>
    <n v="80"/>
    <n v="17"/>
    <x v="1"/>
  </r>
  <r>
    <x v="17"/>
    <n v="54"/>
    <n v="71"/>
    <n v="70"/>
    <n v="74"/>
    <n v="86"/>
    <n v="22"/>
    <x v="1"/>
  </r>
  <r>
    <x v="18"/>
    <n v="68"/>
    <n v="80"/>
    <n v="72"/>
    <n v="78"/>
    <n v="74"/>
    <n v="20"/>
    <x v="0"/>
  </r>
  <r>
    <x v="19"/>
    <n v="50"/>
    <n v="76"/>
    <n v="86"/>
    <n v="75"/>
    <n v="83"/>
    <n v="23"/>
    <x v="1"/>
  </r>
  <r>
    <x v="20"/>
    <n v="52"/>
    <n v="69"/>
    <n v="87"/>
    <n v="83"/>
    <n v="85"/>
    <n v="21"/>
    <x v="1"/>
  </r>
  <r>
    <x v="21"/>
    <n v="65"/>
    <n v="79"/>
    <n v="82"/>
    <n v="84"/>
    <n v="80"/>
    <n v="17"/>
    <x v="0"/>
  </r>
  <r>
    <x v="22"/>
    <n v="50"/>
    <n v="63"/>
    <n v="70"/>
    <n v="73"/>
    <n v="82"/>
    <n v="19"/>
    <x v="1"/>
  </r>
  <r>
    <x v="23"/>
    <n v="58"/>
    <n v="64"/>
    <n v="89"/>
    <n v="84"/>
    <n v="87"/>
    <n v="18"/>
    <x v="1"/>
  </r>
  <r>
    <x v="24"/>
    <n v="54"/>
    <n v="67"/>
    <n v="75"/>
    <n v="80"/>
    <n v="76"/>
    <n v="19"/>
    <x v="0"/>
  </r>
  <r>
    <x v="25"/>
    <n v="57"/>
    <n v="77"/>
    <n v="80"/>
    <n v="74"/>
    <n v="87"/>
    <n v="21"/>
    <x v="1"/>
  </r>
  <r>
    <x v="26"/>
    <n v="70"/>
    <n v="71"/>
    <n v="88"/>
    <n v="86"/>
    <n v="83"/>
    <n v="19"/>
    <x v="1"/>
  </r>
  <r>
    <x v="27"/>
    <n v="66"/>
    <n v="74"/>
    <n v="86"/>
    <n v="71"/>
    <n v="72"/>
    <n v="23"/>
    <x v="0"/>
  </r>
  <r>
    <x v="28"/>
    <n v="65"/>
    <n v="62"/>
    <n v="71"/>
    <n v="71"/>
    <n v="81"/>
    <n v="24"/>
    <x v="1"/>
  </r>
  <r>
    <x v="29"/>
    <n v="55"/>
    <n v="71"/>
    <n v="87"/>
    <n v="87"/>
    <n v="87"/>
    <n v="19"/>
    <x v="1"/>
  </r>
  <r>
    <x v="30"/>
    <n v="63"/>
    <n v="80"/>
    <n v="82"/>
    <n v="89"/>
    <n v="84"/>
    <n v="21"/>
    <x v="0"/>
  </r>
  <r>
    <x v="31"/>
    <n v="68"/>
    <n v="66"/>
    <n v="79"/>
    <n v="81"/>
    <n v="88"/>
    <n v="17"/>
    <x v="1"/>
  </r>
  <r>
    <x v="32"/>
    <n v="68"/>
    <n v="60"/>
    <n v="79"/>
    <n v="73"/>
    <n v="90"/>
    <n v="19"/>
    <x v="1"/>
  </r>
  <r>
    <x v="33"/>
    <n v="54"/>
    <n v="69"/>
    <n v="81"/>
    <n v="77"/>
    <n v="83"/>
    <n v="22"/>
    <x v="0"/>
  </r>
  <r>
    <x v="34"/>
    <n v="51"/>
    <n v="78"/>
    <n v="90"/>
    <n v="80"/>
    <n v="70"/>
    <n v="23"/>
    <x v="1"/>
  </r>
  <r>
    <x v="35"/>
    <n v="51"/>
    <n v="76"/>
    <n v="90"/>
    <n v="70"/>
    <n v="74"/>
    <n v="22"/>
    <x v="1"/>
  </r>
  <r>
    <x v="36"/>
    <n v="50"/>
    <n v="68"/>
    <n v="73"/>
    <n v="76"/>
    <n v="87"/>
    <n v="17"/>
    <x v="0"/>
  </r>
  <r>
    <x v="37"/>
    <n v="51"/>
    <n v="79"/>
    <n v="71"/>
    <n v="80"/>
    <n v="73"/>
    <n v="17"/>
    <x v="1"/>
  </r>
  <r>
    <x v="38"/>
    <n v="51"/>
    <n v="74"/>
    <n v="89"/>
    <n v="81"/>
    <n v="88"/>
    <n v="18"/>
    <x v="1"/>
  </r>
  <r>
    <x v="39"/>
    <n v="58"/>
    <n v="61"/>
    <n v="78"/>
    <n v="76"/>
    <n v="77"/>
    <n v="22"/>
    <x v="0"/>
  </r>
  <r>
    <x v="40"/>
    <n v="62"/>
    <n v="79"/>
    <n v="90"/>
    <n v="82"/>
    <n v="73"/>
    <n v="18"/>
    <x v="1"/>
  </r>
  <r>
    <x v="41"/>
    <n v="61"/>
    <n v="78"/>
    <n v="72"/>
    <n v="83"/>
    <n v="76"/>
    <n v="22"/>
    <x v="1"/>
  </r>
  <r>
    <x v="42"/>
    <n v="50"/>
    <n v="65"/>
    <n v="89"/>
    <n v="72"/>
    <n v="78"/>
    <n v="20"/>
    <x v="0"/>
  </r>
  <r>
    <x v="43"/>
    <n v="50"/>
    <n v="75"/>
    <n v="90"/>
    <n v="71"/>
    <n v="90"/>
    <n v="22"/>
    <x v="1"/>
  </r>
  <r>
    <x v="44"/>
    <n v="67"/>
    <n v="63"/>
    <n v="88"/>
    <n v="80"/>
    <n v="71"/>
    <n v="18"/>
    <x v="1"/>
  </r>
  <r>
    <x v="45"/>
    <n v="53"/>
    <n v="78"/>
    <n v="76"/>
    <n v="80"/>
    <n v="74"/>
    <n v="24"/>
    <x v="0"/>
  </r>
  <r>
    <x v="46"/>
    <n v="50"/>
    <n v="65"/>
    <n v="84"/>
    <n v="78"/>
    <n v="88"/>
    <n v="23"/>
    <x v="1"/>
  </r>
  <r>
    <x v="47"/>
    <n v="66"/>
    <n v="68"/>
    <n v="90"/>
    <n v="74"/>
    <n v="76"/>
    <n v="22"/>
    <x v="1"/>
  </r>
  <r>
    <x v="48"/>
    <n v="66"/>
    <n v="66"/>
    <n v="87"/>
    <n v="90"/>
    <n v="77"/>
    <n v="23"/>
    <x v="0"/>
  </r>
  <r>
    <x v="49"/>
    <n v="50"/>
    <n v="60"/>
    <n v="73"/>
    <n v="84"/>
    <n v="88"/>
    <n v="20"/>
    <x v="1"/>
  </r>
  <r>
    <x v="50"/>
    <n v="59"/>
    <n v="64"/>
    <n v="77"/>
    <n v="85"/>
    <n v="81"/>
    <n v="24"/>
    <x v="1"/>
  </r>
  <r>
    <x v="51"/>
    <n v="64"/>
    <n v="72"/>
    <n v="84"/>
    <n v="76"/>
    <n v="73"/>
    <n v="24"/>
    <x v="0"/>
  </r>
  <r>
    <x v="52"/>
    <n v="59"/>
    <n v="60"/>
    <n v="71"/>
    <n v="89"/>
    <n v="78"/>
    <n v="18"/>
    <x v="1"/>
  </r>
  <r>
    <x v="53"/>
    <n v="55"/>
    <n v="74"/>
    <n v="77"/>
    <n v="86"/>
    <n v="84"/>
    <n v="24"/>
    <x v="1"/>
  </r>
  <r>
    <x v="54"/>
    <n v="61"/>
    <n v="78"/>
    <n v="72"/>
    <n v="85"/>
    <n v="89"/>
    <n v="20"/>
    <x v="0"/>
  </r>
  <r>
    <x v="55"/>
    <n v="54"/>
    <n v="64"/>
    <n v="72"/>
    <n v="82"/>
    <n v="83"/>
    <n v="24"/>
    <x v="1"/>
  </r>
  <r>
    <x v="56"/>
    <n v="53"/>
    <n v="72"/>
    <n v="70"/>
    <n v="83"/>
    <n v="88"/>
    <n v="19"/>
    <x v="1"/>
  </r>
  <r>
    <x v="57"/>
    <n v="56"/>
    <n v="69"/>
    <n v="79"/>
    <n v="76"/>
    <n v="88"/>
    <n v="19"/>
    <x v="0"/>
  </r>
  <r>
    <x v="58"/>
    <n v="66"/>
    <n v="72"/>
    <n v="87"/>
    <n v="88"/>
    <n v="83"/>
    <n v="24"/>
    <x v="1"/>
  </r>
  <r>
    <x v="59"/>
    <n v="68"/>
    <n v="68"/>
    <n v="89"/>
    <n v="86"/>
    <n v="70"/>
    <n v="23"/>
    <x v="1"/>
  </r>
  <r>
    <x v="60"/>
    <n v="53"/>
    <n v="69"/>
    <n v="80"/>
    <n v="75"/>
    <n v="75"/>
    <n v="18"/>
    <x v="0"/>
  </r>
  <r>
    <x v="61"/>
    <n v="63"/>
    <n v="60"/>
    <n v="81"/>
    <n v="73"/>
    <n v="75"/>
    <n v="20"/>
    <x v="1"/>
  </r>
  <r>
    <x v="62"/>
    <n v="62"/>
    <n v="66"/>
    <n v="84"/>
    <n v="72"/>
    <n v="85"/>
    <n v="20"/>
    <x v="1"/>
  </r>
  <r>
    <x v="63"/>
    <n v="60"/>
    <n v="61"/>
    <n v="82"/>
    <n v="79"/>
    <n v="81"/>
    <n v="21"/>
    <x v="0"/>
  </r>
  <r>
    <x v="64"/>
    <n v="61"/>
    <n v="62"/>
    <n v="86"/>
    <n v="72"/>
    <n v="86"/>
    <n v="22"/>
    <x v="1"/>
  </r>
  <r>
    <x v="65"/>
    <n v="60"/>
    <n v="60"/>
    <n v="75"/>
    <n v="90"/>
    <n v="70"/>
    <n v="20"/>
    <x v="1"/>
  </r>
  <r>
    <x v="66"/>
    <n v="69"/>
    <n v="78"/>
    <n v="89"/>
    <n v="77"/>
    <n v="89"/>
    <n v="20"/>
    <x v="0"/>
  </r>
  <r>
    <x v="67"/>
    <n v="50"/>
    <n v="65"/>
    <n v="80"/>
    <n v="70"/>
    <n v="88"/>
    <n v="21"/>
    <x v="1"/>
  </r>
  <r>
    <x v="68"/>
    <n v="55"/>
    <n v="72"/>
    <n v="81"/>
    <n v="77"/>
    <n v="88"/>
    <n v="20"/>
    <x v="1"/>
  </r>
  <r>
    <x v="69"/>
    <n v="63"/>
    <n v="62"/>
    <n v="82"/>
    <n v="84"/>
    <n v="73"/>
    <n v="21"/>
    <x v="0"/>
  </r>
  <r>
    <x v="70"/>
    <n v="58"/>
    <n v="62"/>
    <n v="90"/>
    <n v="71"/>
    <n v="87"/>
    <n v="21"/>
    <x v="1"/>
  </r>
  <r>
    <x v="71"/>
    <n v="53"/>
    <n v="75"/>
    <n v="76"/>
    <n v="88"/>
    <n v="82"/>
    <n v="19"/>
    <x v="1"/>
  </r>
  <r>
    <x v="72"/>
    <n v="60"/>
    <n v="69"/>
    <n v="76"/>
    <n v="75"/>
    <n v="77"/>
    <n v="24"/>
    <x v="0"/>
  </r>
  <r>
    <x v="73"/>
    <n v="58"/>
    <n v="72"/>
    <n v="84"/>
    <n v="83"/>
    <n v="84"/>
    <n v="17"/>
    <x v="1"/>
  </r>
  <r>
    <x v="74"/>
    <n v="68"/>
    <n v="61"/>
    <n v="76"/>
    <n v="76"/>
    <n v="76"/>
    <n v="20"/>
    <x v="1"/>
  </r>
  <r>
    <x v="75"/>
    <n v="53"/>
    <n v="80"/>
    <n v="83"/>
    <n v="75"/>
    <n v="74"/>
    <n v="17"/>
    <x v="0"/>
  </r>
  <r>
    <x v="76"/>
    <n v="54"/>
    <n v="76"/>
    <n v="71"/>
    <n v="90"/>
    <n v="78"/>
    <n v="19"/>
    <x v="1"/>
  </r>
  <r>
    <x v="77"/>
    <n v="68"/>
    <n v="69"/>
    <n v="72"/>
    <n v="81"/>
    <n v="87"/>
    <n v="22"/>
    <x v="1"/>
  </r>
  <r>
    <x v="78"/>
    <n v="65"/>
    <n v="68"/>
    <n v="70"/>
    <n v="86"/>
    <n v="70"/>
    <n v="22"/>
    <x v="0"/>
  </r>
  <r>
    <x v="79"/>
    <n v="50"/>
    <n v="61"/>
    <n v="90"/>
    <n v="71"/>
    <n v="70"/>
    <n v="24"/>
    <x v="1"/>
  </r>
  <r>
    <x v="80"/>
    <n v="60"/>
    <n v="68"/>
    <n v="72"/>
    <n v="86"/>
    <n v="86"/>
    <n v="24"/>
    <x v="1"/>
  </r>
  <r>
    <x v="81"/>
    <n v="69"/>
    <n v="69"/>
    <n v="70"/>
    <n v="80"/>
    <n v="74"/>
    <n v="21"/>
    <x v="0"/>
  </r>
  <r>
    <x v="82"/>
    <n v="51"/>
    <n v="65"/>
    <n v="83"/>
    <n v="79"/>
    <n v="85"/>
    <n v="21"/>
    <x v="1"/>
  </r>
  <r>
    <x v="83"/>
    <n v="59"/>
    <n v="79"/>
    <n v="86"/>
    <n v="76"/>
    <n v="73"/>
    <n v="19"/>
    <x v="1"/>
  </r>
  <r>
    <x v="84"/>
    <n v="55"/>
    <n v="62"/>
    <n v="75"/>
    <n v="85"/>
    <n v="80"/>
    <n v="22"/>
    <x v="0"/>
  </r>
  <r>
    <x v="85"/>
    <n v="50"/>
    <n v="75"/>
    <n v="85"/>
    <n v="86"/>
    <n v="77"/>
    <n v="20"/>
    <x v="1"/>
  </r>
  <r>
    <x v="86"/>
    <n v="60"/>
    <n v="64"/>
    <n v="82"/>
    <n v="79"/>
    <n v="87"/>
    <n v="22"/>
    <x v="1"/>
  </r>
  <r>
    <x v="87"/>
    <n v="50"/>
    <n v="78"/>
    <n v="74"/>
    <n v="75"/>
    <n v="85"/>
    <n v="19"/>
    <x v="0"/>
  </r>
  <r>
    <x v="88"/>
    <n v="62"/>
    <n v="62"/>
    <n v="78"/>
    <n v="70"/>
    <n v="74"/>
    <n v="21"/>
    <x v="1"/>
  </r>
  <r>
    <x v="89"/>
    <n v="61"/>
    <n v="75"/>
    <n v="78"/>
    <n v="89"/>
    <n v="82"/>
    <n v="24"/>
    <x v="1"/>
  </r>
  <r>
    <x v="90"/>
    <n v="58"/>
    <n v="65"/>
    <n v="82"/>
    <n v="79"/>
    <n v="90"/>
    <n v="20"/>
    <x v="0"/>
  </r>
  <r>
    <x v="91"/>
    <n v="53"/>
    <n v="80"/>
    <n v="79"/>
    <n v="86"/>
    <n v="80"/>
    <n v="23"/>
    <x v="1"/>
  </r>
  <r>
    <x v="92"/>
    <n v="52"/>
    <n v="77"/>
    <n v="81"/>
    <n v="86"/>
    <n v="74"/>
    <n v="19"/>
    <x v="1"/>
  </r>
  <r>
    <x v="93"/>
    <n v="56"/>
    <n v="73"/>
    <n v="72"/>
    <n v="74"/>
    <n v="89"/>
    <n v="19"/>
    <x v="0"/>
  </r>
  <r>
    <x v="94"/>
    <n v="68"/>
    <n v="62"/>
    <n v="89"/>
    <n v="70"/>
    <n v="82"/>
    <n v="18"/>
    <x v="1"/>
  </r>
  <r>
    <x v="95"/>
    <n v="65"/>
    <n v="64"/>
    <n v="78"/>
    <n v="71"/>
    <n v="84"/>
    <n v="22"/>
    <x v="1"/>
  </r>
  <r>
    <x v="96"/>
    <n v="63"/>
    <n v="66"/>
    <n v="80"/>
    <n v="75"/>
    <n v="81"/>
    <n v="22"/>
    <x v="0"/>
  </r>
  <r>
    <x v="97"/>
    <n v="67"/>
    <n v="72"/>
    <n v="73"/>
    <n v="83"/>
    <n v="84"/>
    <n v="17"/>
    <x v="1"/>
  </r>
  <r>
    <x v="98"/>
    <n v="64"/>
    <n v="63"/>
    <n v="89"/>
    <n v="72"/>
    <n v="82"/>
    <n v="18"/>
    <x v="1"/>
  </r>
  <r>
    <x v="99"/>
    <n v="54"/>
    <n v="68"/>
    <n v="85"/>
    <n v="88"/>
    <n v="76"/>
    <n v="18"/>
    <x v="0"/>
  </r>
  <r>
    <x v="100"/>
    <n v="57"/>
    <n v="61"/>
    <n v="87"/>
    <n v="80"/>
    <n v="80"/>
    <n v="21"/>
    <x v="1"/>
  </r>
  <r>
    <x v="101"/>
    <n v="61"/>
    <n v="76"/>
    <n v="78"/>
    <n v="84"/>
    <n v="74"/>
    <n v="23"/>
    <x v="1"/>
  </r>
  <r>
    <x v="102"/>
    <n v="68"/>
    <n v="80"/>
    <n v="79"/>
    <n v="84"/>
    <n v="82"/>
    <n v="19"/>
    <x v="0"/>
  </r>
  <r>
    <x v="103"/>
    <n v="61"/>
    <n v="61"/>
    <n v="85"/>
    <n v="73"/>
    <n v="84"/>
    <n v="18"/>
    <x v="1"/>
  </r>
  <r>
    <x v="104"/>
    <n v="58"/>
    <n v="64"/>
    <n v="89"/>
    <n v="85"/>
    <n v="79"/>
    <n v="23"/>
    <x v="1"/>
  </r>
  <r>
    <x v="105"/>
    <n v="56"/>
    <n v="61"/>
    <n v="82"/>
    <n v="76"/>
    <n v="74"/>
    <n v="24"/>
    <x v="0"/>
  </r>
  <r>
    <x v="106"/>
    <n v="62"/>
    <n v="74"/>
    <n v="84"/>
    <n v="73"/>
    <n v="87"/>
    <n v="19"/>
    <x v="1"/>
  </r>
  <r>
    <x v="107"/>
    <n v="52"/>
    <n v="74"/>
    <n v="90"/>
    <n v="77"/>
    <n v="73"/>
    <n v="20"/>
    <x v="1"/>
  </r>
  <r>
    <x v="108"/>
    <n v="50"/>
    <n v="61"/>
    <n v="76"/>
    <n v="73"/>
    <n v="71"/>
    <n v="23"/>
    <x v="0"/>
  </r>
  <r>
    <x v="109"/>
    <n v="68"/>
    <n v="65"/>
    <n v="79"/>
    <n v="90"/>
    <n v="85"/>
    <n v="20"/>
    <x v="1"/>
  </r>
  <r>
    <x v="110"/>
    <n v="62"/>
    <n v="78"/>
    <n v="75"/>
    <n v="84"/>
    <n v="85"/>
    <n v="19"/>
    <x v="1"/>
  </r>
  <r>
    <x v="111"/>
    <n v="64"/>
    <n v="77"/>
    <n v="81"/>
    <n v="76"/>
    <n v="85"/>
    <n v="20"/>
    <x v="0"/>
  </r>
  <r>
    <x v="112"/>
    <n v="67"/>
    <n v="78"/>
    <n v="73"/>
    <n v="70"/>
    <n v="77"/>
    <n v="19"/>
    <x v="1"/>
  </r>
  <r>
    <x v="113"/>
    <n v="70"/>
    <n v="67"/>
    <n v="76"/>
    <n v="78"/>
    <n v="90"/>
    <n v="23"/>
    <x v="1"/>
  </r>
  <r>
    <x v="114"/>
    <n v="50"/>
    <n v="65"/>
    <n v="87"/>
    <n v="80"/>
    <n v="71"/>
    <n v="23"/>
    <x v="0"/>
  </r>
  <r>
    <x v="115"/>
    <n v="70"/>
    <n v="68"/>
    <n v="73"/>
    <n v="82"/>
    <n v="81"/>
    <n v="21"/>
    <x v="1"/>
  </r>
  <r>
    <x v="116"/>
    <n v="69"/>
    <n v="61"/>
    <n v="70"/>
    <n v="88"/>
    <n v="73"/>
    <n v="22"/>
    <x v="1"/>
  </r>
  <r>
    <x v="117"/>
    <n v="57"/>
    <n v="69"/>
    <n v="90"/>
    <n v="78"/>
    <n v="78"/>
    <n v="17"/>
    <x v="0"/>
  </r>
  <r>
    <x v="118"/>
    <n v="64"/>
    <n v="65"/>
    <n v="86"/>
    <n v="86"/>
    <n v="86"/>
    <n v="18"/>
    <x v="1"/>
  </r>
  <r>
    <x v="119"/>
    <n v="65"/>
    <n v="80"/>
    <n v="82"/>
    <n v="82"/>
    <n v="71"/>
    <n v="20"/>
    <x v="1"/>
  </r>
  <r>
    <x v="120"/>
    <n v="56"/>
    <n v="79"/>
    <n v="79"/>
    <n v="81"/>
    <n v="74"/>
    <n v="24"/>
    <x v="0"/>
  </r>
  <r>
    <x v="121"/>
    <n v="53"/>
    <n v="68"/>
    <n v="89"/>
    <n v="81"/>
    <n v="85"/>
    <n v="23"/>
    <x v="1"/>
  </r>
  <r>
    <x v="122"/>
    <n v="50"/>
    <n v="74"/>
    <n v="71"/>
    <n v="87"/>
    <n v="75"/>
    <n v="17"/>
    <x v="1"/>
  </r>
  <r>
    <x v="123"/>
    <n v="69"/>
    <n v="66"/>
    <n v="90"/>
    <n v="79"/>
    <n v="74"/>
    <n v="17"/>
    <x v="0"/>
  </r>
  <r>
    <x v="124"/>
    <n v="57"/>
    <n v="66"/>
    <n v="79"/>
    <n v="83"/>
    <n v="76"/>
    <n v="18"/>
    <x v="1"/>
  </r>
  <r>
    <x v="125"/>
    <n v="50"/>
    <n v="64"/>
    <n v="70"/>
    <n v="72"/>
    <n v="78"/>
    <n v="17"/>
    <x v="1"/>
  </r>
  <r>
    <x v="126"/>
    <n v="64"/>
    <n v="70"/>
    <n v="72"/>
    <n v="74"/>
    <n v="83"/>
    <n v="22"/>
    <x v="0"/>
  </r>
  <r>
    <x v="127"/>
    <n v="55"/>
    <n v="76"/>
    <n v="90"/>
    <n v="70"/>
    <n v="87"/>
    <n v="21"/>
    <x v="1"/>
  </r>
  <r>
    <x v="128"/>
    <n v="60"/>
    <n v="77"/>
    <n v="71"/>
    <n v="85"/>
    <n v="70"/>
    <n v="21"/>
    <x v="1"/>
  </r>
  <r>
    <x v="129"/>
    <n v="53"/>
    <n v="68"/>
    <n v="86"/>
    <n v="84"/>
    <n v="87"/>
    <n v="20"/>
    <x v="0"/>
  </r>
  <r>
    <x v="130"/>
    <n v="63"/>
    <n v="65"/>
    <n v="83"/>
    <n v="80"/>
    <n v="86"/>
    <n v="21"/>
    <x v="1"/>
  </r>
  <r>
    <x v="131"/>
    <n v="61"/>
    <n v="73"/>
    <n v="84"/>
    <n v="81"/>
    <n v="76"/>
    <n v="20"/>
    <x v="1"/>
  </r>
  <r>
    <x v="132"/>
    <n v="58"/>
    <n v="63"/>
    <n v="85"/>
    <n v="83"/>
    <n v="72"/>
    <n v="20"/>
    <x v="0"/>
  </r>
  <r>
    <x v="133"/>
    <n v="70"/>
    <n v="72"/>
    <n v="88"/>
    <n v="73"/>
    <n v="71"/>
    <n v="24"/>
    <x v="1"/>
  </r>
  <r>
    <x v="134"/>
    <n v="63"/>
    <n v="75"/>
    <n v="84"/>
    <n v="86"/>
    <n v="71"/>
    <n v="19"/>
    <x v="1"/>
  </r>
  <r>
    <x v="135"/>
    <n v="61"/>
    <n v="69"/>
    <n v="87"/>
    <n v="82"/>
    <n v="72"/>
    <n v="18"/>
    <x v="0"/>
  </r>
  <r>
    <x v="136"/>
    <n v="68"/>
    <n v="80"/>
    <n v="81"/>
    <n v="89"/>
    <n v="87"/>
    <n v="22"/>
    <x v="1"/>
  </r>
  <r>
    <x v="137"/>
    <n v="57"/>
    <n v="61"/>
    <n v="75"/>
    <n v="73"/>
    <n v="89"/>
    <n v="22"/>
    <x v="1"/>
  </r>
  <r>
    <x v="138"/>
    <n v="66"/>
    <n v="67"/>
    <n v="86"/>
    <n v="75"/>
    <n v="77"/>
    <n v="22"/>
    <x v="0"/>
  </r>
  <r>
    <x v="139"/>
    <n v="66"/>
    <n v="61"/>
    <n v="81"/>
    <n v="77"/>
    <n v="80"/>
    <n v="21"/>
    <x v="1"/>
  </r>
  <r>
    <x v="140"/>
    <n v="69"/>
    <n v="80"/>
    <n v="74"/>
    <n v="74"/>
    <n v="77"/>
    <n v="23"/>
    <x v="1"/>
  </r>
  <r>
    <x v="141"/>
    <n v="70"/>
    <n v="65"/>
    <n v="75"/>
    <n v="85"/>
    <n v="71"/>
    <n v="22"/>
    <x v="0"/>
  </r>
  <r>
    <x v="142"/>
    <n v="60"/>
    <n v="71"/>
    <n v="82"/>
    <n v="72"/>
    <n v="86"/>
    <n v="18"/>
    <x v="1"/>
  </r>
  <r>
    <x v="143"/>
    <n v="55"/>
    <n v="73"/>
    <n v="89"/>
    <n v="76"/>
    <n v="71"/>
    <n v="17"/>
    <x v="1"/>
  </r>
  <r>
    <x v="144"/>
    <n v="63"/>
    <n v="63"/>
    <n v="84"/>
    <n v="89"/>
    <n v="83"/>
    <n v="21"/>
    <x v="0"/>
  </r>
  <r>
    <x v="145"/>
    <n v="68"/>
    <n v="69"/>
    <n v="77"/>
    <n v="81"/>
    <n v="84"/>
    <n v="23"/>
    <x v="1"/>
  </r>
  <r>
    <x v="146"/>
    <n v="61"/>
    <n v="64"/>
    <n v="85"/>
    <n v="74"/>
    <n v="79"/>
    <n v="23"/>
    <x v="1"/>
  </r>
  <r>
    <x v="147"/>
    <n v="51"/>
    <n v="73"/>
    <n v="83"/>
    <n v="72"/>
    <n v="79"/>
    <n v="17"/>
    <x v="0"/>
  </r>
  <r>
    <x v="148"/>
    <n v="54"/>
    <n v="79"/>
    <n v="83"/>
    <n v="86"/>
    <n v="73"/>
    <n v="17"/>
    <x v="1"/>
  </r>
  <r>
    <x v="149"/>
    <n v="70"/>
    <n v="67"/>
    <n v="71"/>
    <n v="75"/>
    <n v="70"/>
    <n v="23"/>
    <x v="1"/>
  </r>
  <r>
    <x v="150"/>
    <n v="53"/>
    <n v="79"/>
    <n v="71"/>
    <n v="79"/>
    <n v="88"/>
    <n v="22"/>
    <x v="0"/>
  </r>
  <r>
    <x v="151"/>
    <n v="61"/>
    <n v="71"/>
    <n v="76"/>
    <n v="87"/>
    <n v="84"/>
    <n v="24"/>
    <x v="1"/>
  </r>
  <r>
    <x v="152"/>
    <n v="69"/>
    <n v="79"/>
    <n v="81"/>
    <n v="83"/>
    <n v="72"/>
    <n v="21"/>
    <x v="1"/>
  </r>
  <r>
    <x v="153"/>
    <n v="58"/>
    <n v="71"/>
    <n v="88"/>
    <n v="70"/>
    <n v="89"/>
    <n v="19"/>
    <x v="0"/>
  </r>
  <r>
    <x v="154"/>
    <n v="55"/>
    <n v="72"/>
    <n v="80"/>
    <n v="76"/>
    <n v="70"/>
    <n v="24"/>
    <x v="1"/>
  </r>
  <r>
    <x v="155"/>
    <n v="64"/>
    <n v="67"/>
    <n v="82"/>
    <n v="85"/>
    <n v="70"/>
    <n v="19"/>
    <x v="1"/>
  </r>
  <r>
    <x v="156"/>
    <n v="60"/>
    <n v="63"/>
    <n v="90"/>
    <n v="76"/>
    <n v="88"/>
    <n v="17"/>
    <x v="0"/>
  </r>
  <r>
    <x v="157"/>
    <n v="56"/>
    <n v="72"/>
    <n v="87"/>
    <n v="82"/>
    <n v="89"/>
    <n v="21"/>
    <x v="1"/>
  </r>
  <r>
    <x v="158"/>
    <n v="51"/>
    <n v="72"/>
    <n v="75"/>
    <n v="81"/>
    <n v="81"/>
    <n v="22"/>
    <x v="1"/>
  </r>
  <r>
    <x v="159"/>
    <n v="60"/>
    <n v="72"/>
    <n v="88"/>
    <n v="76"/>
    <n v="76"/>
    <n v="24"/>
    <x v="0"/>
  </r>
  <r>
    <x v="160"/>
    <n v="52"/>
    <n v="68"/>
    <n v="84"/>
    <n v="72"/>
    <n v="70"/>
    <n v="17"/>
    <x v="1"/>
  </r>
  <r>
    <x v="161"/>
    <n v="60"/>
    <n v="70"/>
    <n v="71"/>
    <n v="87"/>
    <n v="74"/>
    <n v="20"/>
    <x v="1"/>
  </r>
  <r>
    <x v="162"/>
    <n v="61"/>
    <n v="79"/>
    <n v="88"/>
    <n v="81"/>
    <n v="76"/>
    <n v="24"/>
    <x v="0"/>
  </r>
  <r>
    <x v="163"/>
    <n v="66"/>
    <n v="70"/>
    <n v="80"/>
    <n v="78"/>
    <n v="81"/>
    <n v="19"/>
    <x v="1"/>
  </r>
  <r>
    <x v="164"/>
    <n v="70"/>
    <n v="71"/>
    <n v="76"/>
    <n v="79"/>
    <n v="71"/>
    <n v="24"/>
    <x v="1"/>
  </r>
  <r>
    <x v="165"/>
    <n v="57"/>
    <n v="72"/>
    <n v="84"/>
    <n v="83"/>
    <n v="87"/>
    <n v="24"/>
    <x v="0"/>
  </r>
  <r>
    <x v="166"/>
    <n v="55"/>
    <n v="66"/>
    <n v="74"/>
    <n v="81"/>
    <n v="87"/>
    <n v="17"/>
    <x v="1"/>
  </r>
  <r>
    <x v="167"/>
    <n v="63"/>
    <n v="75"/>
    <n v="85"/>
    <n v="86"/>
    <n v="83"/>
    <n v="21"/>
    <x v="1"/>
  </r>
  <r>
    <x v="168"/>
    <n v="61"/>
    <n v="77"/>
    <n v="86"/>
    <n v="89"/>
    <n v="79"/>
    <n v="19"/>
    <x v="0"/>
  </r>
  <r>
    <x v="169"/>
    <n v="66"/>
    <n v="68"/>
    <n v="78"/>
    <n v="90"/>
    <n v="76"/>
    <n v="20"/>
    <x v="1"/>
  </r>
  <r>
    <x v="170"/>
    <n v="50"/>
    <n v="68"/>
    <n v="90"/>
    <n v="73"/>
    <n v="78"/>
    <n v="21"/>
    <x v="1"/>
  </r>
  <r>
    <x v="171"/>
    <n v="52"/>
    <n v="68"/>
    <n v="81"/>
    <n v="81"/>
    <n v="70"/>
    <n v="19"/>
    <x v="0"/>
  </r>
  <r>
    <x v="172"/>
    <n v="63"/>
    <n v="77"/>
    <n v="83"/>
    <n v="86"/>
    <n v="82"/>
    <n v="21"/>
    <x v="1"/>
  </r>
  <r>
    <x v="173"/>
    <n v="60"/>
    <n v="76"/>
    <n v="90"/>
    <n v="84"/>
    <n v="83"/>
    <n v="22"/>
    <x v="1"/>
  </r>
  <r>
    <x v="174"/>
    <n v="52"/>
    <n v="72"/>
    <n v="80"/>
    <n v="90"/>
    <n v="72"/>
    <n v="24"/>
    <x v="0"/>
  </r>
  <r>
    <x v="175"/>
    <n v="70"/>
    <n v="76"/>
    <n v="76"/>
    <n v="84"/>
    <n v="86"/>
    <n v="20"/>
    <x v="1"/>
  </r>
  <r>
    <x v="176"/>
    <n v="57"/>
    <n v="70"/>
    <n v="89"/>
    <n v="72"/>
    <n v="79"/>
    <n v="20"/>
    <x v="1"/>
  </r>
  <r>
    <x v="177"/>
    <n v="58"/>
    <n v="70"/>
    <n v="88"/>
    <n v="77"/>
    <n v="70"/>
    <n v="23"/>
    <x v="0"/>
  </r>
  <r>
    <x v="178"/>
    <n v="56"/>
    <n v="60"/>
    <n v="86"/>
    <n v="72"/>
    <n v="77"/>
    <n v="20"/>
    <x v="1"/>
  </r>
  <r>
    <x v="179"/>
    <n v="70"/>
    <n v="72"/>
    <n v="80"/>
    <n v="78"/>
    <n v="79"/>
    <n v="19"/>
    <x v="1"/>
  </r>
  <r>
    <x v="180"/>
    <n v="69"/>
    <n v="61"/>
    <n v="83"/>
    <n v="75"/>
    <n v="88"/>
    <n v="24"/>
    <x v="0"/>
  </r>
  <r>
    <x v="181"/>
    <n v="52"/>
    <n v="73"/>
    <n v="88"/>
    <n v="83"/>
    <n v="74"/>
    <n v="21"/>
    <x v="1"/>
  </r>
  <r>
    <x v="182"/>
    <n v="51"/>
    <n v="69"/>
    <n v="83"/>
    <n v="77"/>
    <n v="72"/>
    <n v="17"/>
    <x v="1"/>
  </r>
  <r>
    <x v="183"/>
    <n v="57"/>
    <n v="66"/>
    <n v="74"/>
    <n v="88"/>
    <n v="87"/>
    <n v="17"/>
    <x v="0"/>
  </r>
  <r>
    <x v="184"/>
    <n v="64"/>
    <n v="71"/>
    <n v="75"/>
    <n v="75"/>
    <n v="85"/>
    <n v="18"/>
    <x v="1"/>
  </r>
  <r>
    <x v="185"/>
    <n v="56"/>
    <n v="64"/>
    <n v="78"/>
    <n v="83"/>
    <n v="87"/>
    <n v="24"/>
    <x v="1"/>
  </r>
  <r>
    <x v="186"/>
    <n v="67"/>
    <n v="66"/>
    <n v="81"/>
    <n v="81"/>
    <n v="77"/>
    <n v="19"/>
    <x v="0"/>
  </r>
  <r>
    <x v="187"/>
    <n v="69"/>
    <n v="75"/>
    <n v="70"/>
    <n v="90"/>
    <n v="84"/>
    <n v="20"/>
    <x v="1"/>
  </r>
  <r>
    <x v="188"/>
    <n v="65"/>
    <n v="71"/>
    <n v="84"/>
    <n v="74"/>
    <n v="74"/>
    <n v="18"/>
    <x v="1"/>
  </r>
  <r>
    <x v="189"/>
    <n v="50"/>
    <n v="68"/>
    <n v="84"/>
    <n v="84"/>
    <n v="77"/>
    <n v="18"/>
    <x v="0"/>
  </r>
  <r>
    <x v="190"/>
    <n v="70"/>
    <n v="79"/>
    <n v="72"/>
    <n v="72"/>
    <n v="70"/>
    <n v="24"/>
    <x v="1"/>
  </r>
  <r>
    <x v="191"/>
    <n v="52"/>
    <n v="72"/>
    <n v="82"/>
    <n v="82"/>
    <n v="82"/>
    <n v="17"/>
    <x v="1"/>
  </r>
  <r>
    <x v="192"/>
    <n v="50"/>
    <n v="64"/>
    <n v="88"/>
    <n v="75"/>
    <n v="82"/>
    <n v="17"/>
    <x v="0"/>
  </r>
  <r>
    <x v="193"/>
    <n v="57"/>
    <n v="78"/>
    <n v="86"/>
    <n v="73"/>
    <n v="76"/>
    <n v="17"/>
    <x v="1"/>
  </r>
  <r>
    <x v="194"/>
    <n v="66"/>
    <n v="74"/>
    <n v="73"/>
    <n v="73"/>
    <n v="72"/>
    <n v="23"/>
    <x v="1"/>
  </r>
  <r>
    <x v="195"/>
    <n v="68"/>
    <n v="66"/>
    <n v="72"/>
    <n v="88"/>
    <n v="89"/>
    <n v="17"/>
    <x v="0"/>
  </r>
  <r>
    <x v="196"/>
    <n v="64"/>
    <n v="80"/>
    <n v="81"/>
    <n v="76"/>
    <n v="76"/>
    <n v="19"/>
    <x v="1"/>
  </r>
  <r>
    <x v="197"/>
    <n v="55"/>
    <n v="69"/>
    <n v="86"/>
    <n v="79"/>
    <n v="84"/>
    <n v="19"/>
    <x v="1"/>
  </r>
  <r>
    <x v="198"/>
    <n v="50"/>
    <n v="72"/>
    <n v="87"/>
    <n v="77"/>
    <n v="84"/>
    <n v="23"/>
    <x v="0"/>
  </r>
  <r>
    <x v="199"/>
    <m/>
    <m/>
    <m/>
    <m/>
    <m/>
    <m/>
    <x v="2"/>
  </r>
  <r>
    <x v="19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n v="67"/>
    <n v="80"/>
    <n v="75"/>
    <x v="0"/>
    <n v="72"/>
    <n v="21"/>
    <x v="0"/>
    <x v="0"/>
  </r>
  <r>
    <x v="1"/>
    <n v="52"/>
    <n v="80"/>
    <n v="83"/>
    <x v="1"/>
    <n v="81"/>
    <n v="23"/>
    <x v="1"/>
    <x v="1"/>
  </r>
  <r>
    <x v="2"/>
    <n v="53"/>
    <n v="72"/>
    <n v="87"/>
    <x v="2"/>
    <n v="76"/>
    <n v="17"/>
    <x v="1"/>
    <x v="2"/>
  </r>
  <r>
    <x v="3"/>
    <n v="56"/>
    <n v="67"/>
    <n v="84"/>
    <x v="3"/>
    <n v="88"/>
    <n v="23"/>
    <x v="0"/>
    <x v="0"/>
  </r>
  <r>
    <x v="4"/>
    <n v="67"/>
    <n v="71"/>
    <n v="86"/>
    <x v="4"/>
    <n v="85"/>
    <n v="18"/>
    <x v="1"/>
    <x v="1"/>
  </r>
  <r>
    <x v="5"/>
    <n v="54"/>
    <n v="63"/>
    <n v="86"/>
    <x v="5"/>
    <n v="90"/>
    <n v="23"/>
    <x v="1"/>
    <x v="2"/>
  </r>
  <r>
    <x v="6"/>
    <n v="58"/>
    <n v="65"/>
    <n v="83"/>
    <x v="6"/>
    <n v="72"/>
    <n v="17"/>
    <x v="0"/>
    <x v="0"/>
  </r>
  <r>
    <x v="7"/>
    <n v="65"/>
    <n v="75"/>
    <n v="89"/>
    <x v="3"/>
    <n v="90"/>
    <n v="20"/>
    <x v="1"/>
    <x v="1"/>
  </r>
  <r>
    <x v="8"/>
    <n v="59"/>
    <n v="73"/>
    <n v="85"/>
    <x v="1"/>
    <n v="79"/>
    <n v="21"/>
    <x v="1"/>
    <x v="2"/>
  </r>
  <r>
    <x v="9"/>
    <n v="64"/>
    <n v="72"/>
    <n v="90"/>
    <x v="7"/>
    <n v="90"/>
    <n v="21"/>
    <x v="0"/>
    <x v="0"/>
  </r>
  <r>
    <x v="10"/>
    <n v="62"/>
    <n v="72"/>
    <n v="71"/>
    <x v="1"/>
    <n v="71"/>
    <n v="19"/>
    <x v="1"/>
    <x v="1"/>
  </r>
  <r>
    <x v="11"/>
    <n v="67"/>
    <n v="71"/>
    <n v="79"/>
    <x v="8"/>
    <n v="79"/>
    <n v="23"/>
    <x v="1"/>
    <x v="2"/>
  </r>
  <r>
    <x v="12"/>
    <n v="50"/>
    <n v="67"/>
    <n v="87"/>
    <x v="9"/>
    <n v="71"/>
    <n v="17"/>
    <x v="0"/>
    <x v="0"/>
  </r>
  <r>
    <x v="13"/>
    <n v="67"/>
    <n v="74"/>
    <n v="76"/>
    <x v="10"/>
    <n v="80"/>
    <n v="19"/>
    <x v="1"/>
    <x v="1"/>
  </r>
  <r>
    <x v="14"/>
    <n v="52"/>
    <n v="80"/>
    <n v="78"/>
    <x v="3"/>
    <n v="85"/>
    <n v="18"/>
    <x v="1"/>
    <x v="2"/>
  </r>
  <r>
    <x v="15"/>
    <n v="64"/>
    <n v="79"/>
    <n v="75"/>
    <x v="7"/>
    <n v="73"/>
    <n v="24"/>
    <x v="0"/>
    <x v="0"/>
  </r>
  <r>
    <x v="16"/>
    <n v="63"/>
    <n v="72"/>
    <n v="81"/>
    <x v="11"/>
    <n v="80"/>
    <n v="17"/>
    <x v="1"/>
    <x v="1"/>
  </r>
  <r>
    <x v="17"/>
    <n v="54"/>
    <n v="71"/>
    <n v="70"/>
    <x v="5"/>
    <n v="86"/>
    <n v="22"/>
    <x v="1"/>
    <x v="2"/>
  </r>
  <r>
    <x v="18"/>
    <n v="68"/>
    <n v="80"/>
    <n v="72"/>
    <x v="12"/>
    <n v="74"/>
    <n v="20"/>
    <x v="0"/>
    <x v="0"/>
  </r>
  <r>
    <x v="19"/>
    <n v="50"/>
    <n v="76"/>
    <n v="86"/>
    <x v="1"/>
    <n v="83"/>
    <n v="23"/>
    <x v="1"/>
    <x v="1"/>
  </r>
  <r>
    <x v="20"/>
    <n v="52"/>
    <n v="69"/>
    <n v="87"/>
    <x v="9"/>
    <n v="85"/>
    <n v="21"/>
    <x v="1"/>
    <x v="2"/>
  </r>
  <r>
    <x v="21"/>
    <n v="65"/>
    <n v="79"/>
    <n v="82"/>
    <x v="7"/>
    <n v="80"/>
    <n v="17"/>
    <x v="0"/>
    <x v="0"/>
  </r>
  <r>
    <x v="22"/>
    <n v="50"/>
    <n v="63"/>
    <n v="70"/>
    <x v="13"/>
    <n v="82"/>
    <n v="19"/>
    <x v="1"/>
    <x v="1"/>
  </r>
  <r>
    <x v="23"/>
    <n v="58"/>
    <n v="64"/>
    <n v="89"/>
    <x v="7"/>
    <n v="87"/>
    <n v="18"/>
    <x v="1"/>
    <x v="2"/>
  </r>
  <r>
    <x v="24"/>
    <n v="54"/>
    <n v="67"/>
    <n v="75"/>
    <x v="4"/>
    <n v="76"/>
    <n v="19"/>
    <x v="0"/>
    <x v="0"/>
  </r>
  <r>
    <x v="25"/>
    <n v="57"/>
    <n v="77"/>
    <n v="80"/>
    <x v="5"/>
    <n v="87"/>
    <n v="21"/>
    <x v="1"/>
    <x v="1"/>
  </r>
  <r>
    <x v="26"/>
    <n v="70"/>
    <n v="71"/>
    <n v="88"/>
    <x v="3"/>
    <n v="83"/>
    <n v="19"/>
    <x v="1"/>
    <x v="2"/>
  </r>
  <r>
    <x v="27"/>
    <n v="66"/>
    <n v="74"/>
    <n v="86"/>
    <x v="14"/>
    <n v="72"/>
    <n v="23"/>
    <x v="0"/>
    <x v="0"/>
  </r>
  <r>
    <x v="28"/>
    <n v="65"/>
    <n v="62"/>
    <n v="71"/>
    <x v="14"/>
    <n v="81"/>
    <n v="24"/>
    <x v="1"/>
    <x v="1"/>
  </r>
  <r>
    <x v="29"/>
    <n v="55"/>
    <n v="71"/>
    <n v="87"/>
    <x v="0"/>
    <n v="87"/>
    <n v="19"/>
    <x v="1"/>
    <x v="2"/>
  </r>
  <r>
    <x v="30"/>
    <n v="63"/>
    <n v="80"/>
    <n v="82"/>
    <x v="6"/>
    <n v="84"/>
    <n v="21"/>
    <x v="0"/>
    <x v="0"/>
  </r>
  <r>
    <x v="31"/>
    <n v="68"/>
    <n v="66"/>
    <n v="79"/>
    <x v="15"/>
    <n v="88"/>
    <n v="17"/>
    <x v="1"/>
    <x v="1"/>
  </r>
  <r>
    <x v="32"/>
    <n v="68"/>
    <n v="60"/>
    <n v="79"/>
    <x v="13"/>
    <n v="90"/>
    <n v="19"/>
    <x v="1"/>
    <x v="2"/>
  </r>
  <r>
    <x v="33"/>
    <n v="54"/>
    <n v="69"/>
    <n v="81"/>
    <x v="2"/>
    <n v="83"/>
    <n v="22"/>
    <x v="0"/>
    <x v="0"/>
  </r>
  <r>
    <x v="34"/>
    <n v="51"/>
    <n v="78"/>
    <n v="90"/>
    <x v="4"/>
    <n v="70"/>
    <n v="23"/>
    <x v="1"/>
    <x v="1"/>
  </r>
  <r>
    <x v="35"/>
    <n v="51"/>
    <n v="76"/>
    <n v="90"/>
    <x v="16"/>
    <n v="74"/>
    <n v="22"/>
    <x v="1"/>
    <x v="2"/>
  </r>
  <r>
    <x v="36"/>
    <n v="50"/>
    <n v="68"/>
    <n v="73"/>
    <x v="17"/>
    <n v="87"/>
    <n v="17"/>
    <x v="0"/>
    <x v="0"/>
  </r>
  <r>
    <x v="37"/>
    <n v="51"/>
    <n v="79"/>
    <n v="71"/>
    <x v="4"/>
    <n v="73"/>
    <n v="17"/>
    <x v="1"/>
    <x v="1"/>
  </r>
  <r>
    <x v="38"/>
    <n v="51"/>
    <n v="74"/>
    <n v="89"/>
    <x v="15"/>
    <n v="88"/>
    <n v="18"/>
    <x v="1"/>
    <x v="2"/>
  </r>
  <r>
    <x v="39"/>
    <n v="58"/>
    <n v="61"/>
    <n v="78"/>
    <x v="17"/>
    <n v="77"/>
    <n v="22"/>
    <x v="0"/>
    <x v="0"/>
  </r>
  <r>
    <x v="40"/>
    <n v="62"/>
    <n v="79"/>
    <n v="90"/>
    <x v="11"/>
    <n v="73"/>
    <n v="18"/>
    <x v="1"/>
    <x v="1"/>
  </r>
  <r>
    <x v="41"/>
    <n v="61"/>
    <n v="78"/>
    <n v="72"/>
    <x v="9"/>
    <n v="76"/>
    <n v="22"/>
    <x v="1"/>
    <x v="2"/>
  </r>
  <r>
    <x v="42"/>
    <n v="50"/>
    <n v="65"/>
    <n v="89"/>
    <x v="18"/>
    <n v="78"/>
    <n v="20"/>
    <x v="0"/>
    <x v="0"/>
  </r>
  <r>
    <x v="43"/>
    <n v="50"/>
    <n v="75"/>
    <n v="90"/>
    <x v="14"/>
    <n v="90"/>
    <n v="22"/>
    <x v="1"/>
    <x v="1"/>
  </r>
  <r>
    <x v="44"/>
    <n v="67"/>
    <n v="63"/>
    <n v="88"/>
    <x v="4"/>
    <n v="71"/>
    <n v="18"/>
    <x v="1"/>
    <x v="2"/>
  </r>
  <r>
    <x v="45"/>
    <n v="53"/>
    <n v="78"/>
    <n v="76"/>
    <x v="4"/>
    <n v="74"/>
    <n v="24"/>
    <x v="0"/>
    <x v="0"/>
  </r>
  <r>
    <x v="46"/>
    <n v="50"/>
    <n v="65"/>
    <n v="84"/>
    <x v="12"/>
    <n v="88"/>
    <n v="23"/>
    <x v="1"/>
    <x v="1"/>
  </r>
  <r>
    <x v="47"/>
    <n v="66"/>
    <n v="68"/>
    <n v="90"/>
    <x v="5"/>
    <n v="76"/>
    <n v="22"/>
    <x v="1"/>
    <x v="2"/>
  </r>
  <r>
    <x v="48"/>
    <n v="66"/>
    <n v="66"/>
    <n v="87"/>
    <x v="19"/>
    <n v="77"/>
    <n v="23"/>
    <x v="0"/>
    <x v="0"/>
  </r>
  <r>
    <x v="49"/>
    <n v="50"/>
    <n v="60"/>
    <n v="73"/>
    <x v="7"/>
    <n v="88"/>
    <n v="20"/>
    <x v="1"/>
    <x v="1"/>
  </r>
  <r>
    <x v="50"/>
    <n v="59"/>
    <n v="64"/>
    <n v="77"/>
    <x v="10"/>
    <n v="81"/>
    <n v="24"/>
    <x v="1"/>
    <x v="2"/>
  </r>
  <r>
    <x v="51"/>
    <n v="64"/>
    <n v="72"/>
    <n v="84"/>
    <x v="17"/>
    <n v="73"/>
    <n v="24"/>
    <x v="0"/>
    <x v="0"/>
  </r>
  <r>
    <x v="52"/>
    <n v="59"/>
    <n v="60"/>
    <n v="71"/>
    <x v="6"/>
    <n v="78"/>
    <n v="18"/>
    <x v="1"/>
    <x v="1"/>
  </r>
  <r>
    <x v="53"/>
    <n v="55"/>
    <n v="74"/>
    <n v="77"/>
    <x v="3"/>
    <n v="84"/>
    <n v="24"/>
    <x v="1"/>
    <x v="2"/>
  </r>
  <r>
    <x v="54"/>
    <n v="61"/>
    <n v="78"/>
    <n v="72"/>
    <x v="10"/>
    <n v="89"/>
    <n v="20"/>
    <x v="0"/>
    <x v="0"/>
  </r>
  <r>
    <x v="55"/>
    <n v="54"/>
    <n v="64"/>
    <n v="72"/>
    <x v="11"/>
    <n v="83"/>
    <n v="24"/>
    <x v="1"/>
    <x v="1"/>
  </r>
  <r>
    <x v="56"/>
    <n v="53"/>
    <n v="72"/>
    <n v="70"/>
    <x v="9"/>
    <n v="88"/>
    <n v="19"/>
    <x v="1"/>
    <x v="2"/>
  </r>
  <r>
    <x v="57"/>
    <n v="56"/>
    <n v="69"/>
    <n v="79"/>
    <x v="17"/>
    <n v="88"/>
    <n v="19"/>
    <x v="0"/>
    <x v="0"/>
  </r>
  <r>
    <x v="58"/>
    <n v="66"/>
    <n v="72"/>
    <n v="87"/>
    <x v="20"/>
    <n v="83"/>
    <n v="24"/>
    <x v="1"/>
    <x v="1"/>
  </r>
  <r>
    <x v="59"/>
    <n v="68"/>
    <n v="68"/>
    <n v="89"/>
    <x v="3"/>
    <n v="70"/>
    <n v="23"/>
    <x v="1"/>
    <x v="2"/>
  </r>
  <r>
    <x v="60"/>
    <n v="53"/>
    <n v="69"/>
    <n v="80"/>
    <x v="1"/>
    <n v="75"/>
    <n v="18"/>
    <x v="0"/>
    <x v="0"/>
  </r>
  <r>
    <x v="61"/>
    <n v="63"/>
    <n v="60"/>
    <n v="81"/>
    <x v="13"/>
    <n v="75"/>
    <n v="20"/>
    <x v="1"/>
    <x v="1"/>
  </r>
  <r>
    <x v="62"/>
    <n v="62"/>
    <n v="66"/>
    <n v="84"/>
    <x v="18"/>
    <n v="85"/>
    <n v="20"/>
    <x v="1"/>
    <x v="2"/>
  </r>
  <r>
    <x v="63"/>
    <n v="60"/>
    <n v="61"/>
    <n v="82"/>
    <x v="8"/>
    <n v="81"/>
    <n v="21"/>
    <x v="0"/>
    <x v="0"/>
  </r>
  <r>
    <x v="64"/>
    <n v="61"/>
    <n v="62"/>
    <n v="86"/>
    <x v="18"/>
    <n v="86"/>
    <n v="22"/>
    <x v="1"/>
    <x v="1"/>
  </r>
  <r>
    <x v="65"/>
    <n v="60"/>
    <n v="60"/>
    <n v="75"/>
    <x v="19"/>
    <n v="70"/>
    <n v="20"/>
    <x v="1"/>
    <x v="2"/>
  </r>
  <r>
    <x v="66"/>
    <n v="69"/>
    <n v="78"/>
    <n v="89"/>
    <x v="2"/>
    <n v="89"/>
    <n v="20"/>
    <x v="0"/>
    <x v="0"/>
  </r>
  <r>
    <x v="67"/>
    <n v="50"/>
    <n v="65"/>
    <n v="80"/>
    <x v="16"/>
    <n v="88"/>
    <n v="21"/>
    <x v="1"/>
    <x v="1"/>
  </r>
  <r>
    <x v="68"/>
    <n v="55"/>
    <n v="72"/>
    <n v="81"/>
    <x v="2"/>
    <n v="88"/>
    <n v="20"/>
    <x v="1"/>
    <x v="2"/>
  </r>
  <r>
    <x v="69"/>
    <n v="63"/>
    <n v="62"/>
    <n v="82"/>
    <x v="7"/>
    <n v="73"/>
    <n v="21"/>
    <x v="0"/>
    <x v="0"/>
  </r>
  <r>
    <x v="70"/>
    <n v="58"/>
    <n v="62"/>
    <n v="90"/>
    <x v="14"/>
    <n v="87"/>
    <n v="21"/>
    <x v="1"/>
    <x v="1"/>
  </r>
  <r>
    <x v="71"/>
    <n v="53"/>
    <n v="75"/>
    <n v="76"/>
    <x v="20"/>
    <n v="82"/>
    <n v="19"/>
    <x v="1"/>
    <x v="2"/>
  </r>
  <r>
    <x v="72"/>
    <n v="60"/>
    <n v="69"/>
    <n v="76"/>
    <x v="1"/>
    <n v="77"/>
    <n v="24"/>
    <x v="0"/>
    <x v="0"/>
  </r>
  <r>
    <x v="73"/>
    <n v="58"/>
    <n v="72"/>
    <n v="84"/>
    <x v="9"/>
    <n v="84"/>
    <n v="17"/>
    <x v="1"/>
    <x v="1"/>
  </r>
  <r>
    <x v="74"/>
    <n v="68"/>
    <n v="61"/>
    <n v="76"/>
    <x v="17"/>
    <n v="76"/>
    <n v="20"/>
    <x v="1"/>
    <x v="2"/>
  </r>
  <r>
    <x v="75"/>
    <n v="53"/>
    <n v="80"/>
    <n v="83"/>
    <x v="1"/>
    <n v="74"/>
    <n v="17"/>
    <x v="0"/>
    <x v="0"/>
  </r>
  <r>
    <x v="76"/>
    <n v="54"/>
    <n v="76"/>
    <n v="71"/>
    <x v="19"/>
    <n v="78"/>
    <n v="19"/>
    <x v="1"/>
    <x v="1"/>
  </r>
  <r>
    <x v="77"/>
    <n v="68"/>
    <n v="69"/>
    <n v="72"/>
    <x v="15"/>
    <n v="87"/>
    <n v="22"/>
    <x v="1"/>
    <x v="2"/>
  </r>
  <r>
    <x v="78"/>
    <n v="65"/>
    <n v="68"/>
    <n v="70"/>
    <x v="3"/>
    <n v="70"/>
    <n v="22"/>
    <x v="0"/>
    <x v="0"/>
  </r>
  <r>
    <x v="79"/>
    <n v="50"/>
    <n v="61"/>
    <n v="90"/>
    <x v="14"/>
    <n v="70"/>
    <n v="24"/>
    <x v="1"/>
    <x v="1"/>
  </r>
  <r>
    <x v="80"/>
    <n v="60"/>
    <n v="68"/>
    <n v="72"/>
    <x v="3"/>
    <n v="86"/>
    <n v="24"/>
    <x v="1"/>
    <x v="2"/>
  </r>
  <r>
    <x v="81"/>
    <n v="69"/>
    <n v="69"/>
    <n v="70"/>
    <x v="4"/>
    <n v="74"/>
    <n v="21"/>
    <x v="0"/>
    <x v="0"/>
  </r>
  <r>
    <x v="82"/>
    <n v="51"/>
    <n v="65"/>
    <n v="83"/>
    <x v="8"/>
    <n v="85"/>
    <n v="21"/>
    <x v="1"/>
    <x v="1"/>
  </r>
  <r>
    <x v="83"/>
    <n v="59"/>
    <n v="79"/>
    <n v="86"/>
    <x v="17"/>
    <n v="73"/>
    <n v="19"/>
    <x v="1"/>
    <x v="2"/>
  </r>
  <r>
    <x v="84"/>
    <n v="55"/>
    <n v="62"/>
    <n v="75"/>
    <x v="10"/>
    <n v="80"/>
    <n v="22"/>
    <x v="0"/>
    <x v="0"/>
  </r>
  <r>
    <x v="85"/>
    <n v="50"/>
    <n v="75"/>
    <n v="85"/>
    <x v="3"/>
    <n v="77"/>
    <n v="20"/>
    <x v="1"/>
    <x v="1"/>
  </r>
  <r>
    <x v="86"/>
    <n v="60"/>
    <n v="64"/>
    <n v="82"/>
    <x v="8"/>
    <n v="87"/>
    <n v="22"/>
    <x v="1"/>
    <x v="2"/>
  </r>
  <r>
    <x v="87"/>
    <n v="50"/>
    <n v="78"/>
    <n v="74"/>
    <x v="1"/>
    <n v="85"/>
    <n v="19"/>
    <x v="0"/>
    <x v="0"/>
  </r>
  <r>
    <x v="88"/>
    <n v="62"/>
    <n v="62"/>
    <n v="78"/>
    <x v="16"/>
    <n v="74"/>
    <n v="21"/>
    <x v="1"/>
    <x v="1"/>
  </r>
  <r>
    <x v="89"/>
    <n v="61"/>
    <n v="75"/>
    <n v="78"/>
    <x v="6"/>
    <n v="82"/>
    <n v="24"/>
    <x v="1"/>
    <x v="2"/>
  </r>
  <r>
    <x v="90"/>
    <n v="58"/>
    <n v="65"/>
    <n v="82"/>
    <x v="8"/>
    <n v="90"/>
    <n v="20"/>
    <x v="0"/>
    <x v="0"/>
  </r>
  <r>
    <x v="91"/>
    <n v="53"/>
    <n v="80"/>
    <n v="79"/>
    <x v="3"/>
    <n v="80"/>
    <n v="23"/>
    <x v="1"/>
    <x v="1"/>
  </r>
  <r>
    <x v="92"/>
    <n v="52"/>
    <n v="77"/>
    <n v="81"/>
    <x v="3"/>
    <n v="74"/>
    <n v="19"/>
    <x v="1"/>
    <x v="2"/>
  </r>
  <r>
    <x v="93"/>
    <n v="56"/>
    <n v="73"/>
    <n v="72"/>
    <x v="5"/>
    <n v="89"/>
    <n v="19"/>
    <x v="0"/>
    <x v="0"/>
  </r>
  <r>
    <x v="94"/>
    <n v="68"/>
    <n v="62"/>
    <n v="89"/>
    <x v="16"/>
    <n v="82"/>
    <n v="18"/>
    <x v="1"/>
    <x v="1"/>
  </r>
  <r>
    <x v="95"/>
    <n v="65"/>
    <n v="64"/>
    <n v="78"/>
    <x v="14"/>
    <n v="84"/>
    <n v="22"/>
    <x v="1"/>
    <x v="2"/>
  </r>
  <r>
    <x v="96"/>
    <n v="63"/>
    <n v="66"/>
    <n v="80"/>
    <x v="1"/>
    <n v="81"/>
    <n v="22"/>
    <x v="0"/>
    <x v="0"/>
  </r>
  <r>
    <x v="97"/>
    <n v="67"/>
    <n v="72"/>
    <n v="73"/>
    <x v="9"/>
    <n v="84"/>
    <n v="17"/>
    <x v="1"/>
    <x v="1"/>
  </r>
  <r>
    <x v="98"/>
    <n v="64"/>
    <n v="63"/>
    <n v="89"/>
    <x v="18"/>
    <n v="82"/>
    <n v="18"/>
    <x v="1"/>
    <x v="2"/>
  </r>
  <r>
    <x v="99"/>
    <n v="54"/>
    <n v="68"/>
    <n v="85"/>
    <x v="20"/>
    <n v="76"/>
    <n v="18"/>
    <x v="0"/>
    <x v="0"/>
  </r>
  <r>
    <x v="100"/>
    <n v="57"/>
    <n v="61"/>
    <n v="87"/>
    <x v="4"/>
    <n v="80"/>
    <n v="21"/>
    <x v="1"/>
    <x v="1"/>
  </r>
  <r>
    <x v="101"/>
    <n v="61"/>
    <n v="76"/>
    <n v="78"/>
    <x v="7"/>
    <n v="74"/>
    <n v="23"/>
    <x v="1"/>
    <x v="2"/>
  </r>
  <r>
    <x v="102"/>
    <n v="68"/>
    <n v="80"/>
    <n v="79"/>
    <x v="7"/>
    <n v="82"/>
    <n v="19"/>
    <x v="0"/>
    <x v="0"/>
  </r>
  <r>
    <x v="103"/>
    <n v="61"/>
    <n v="61"/>
    <n v="85"/>
    <x v="13"/>
    <n v="84"/>
    <n v="18"/>
    <x v="1"/>
    <x v="1"/>
  </r>
  <r>
    <x v="104"/>
    <n v="58"/>
    <n v="64"/>
    <n v="89"/>
    <x v="10"/>
    <n v="79"/>
    <n v="23"/>
    <x v="1"/>
    <x v="2"/>
  </r>
  <r>
    <x v="105"/>
    <n v="56"/>
    <n v="61"/>
    <n v="82"/>
    <x v="17"/>
    <n v="74"/>
    <n v="24"/>
    <x v="0"/>
    <x v="0"/>
  </r>
  <r>
    <x v="106"/>
    <n v="62"/>
    <n v="74"/>
    <n v="84"/>
    <x v="13"/>
    <n v="87"/>
    <n v="19"/>
    <x v="1"/>
    <x v="1"/>
  </r>
  <r>
    <x v="107"/>
    <n v="52"/>
    <n v="74"/>
    <n v="90"/>
    <x v="2"/>
    <n v="73"/>
    <n v="20"/>
    <x v="1"/>
    <x v="2"/>
  </r>
  <r>
    <x v="108"/>
    <n v="50"/>
    <n v="61"/>
    <n v="76"/>
    <x v="13"/>
    <n v="71"/>
    <n v="23"/>
    <x v="0"/>
    <x v="0"/>
  </r>
  <r>
    <x v="109"/>
    <n v="68"/>
    <n v="65"/>
    <n v="79"/>
    <x v="19"/>
    <n v="85"/>
    <n v="20"/>
    <x v="1"/>
    <x v="1"/>
  </r>
  <r>
    <x v="110"/>
    <n v="62"/>
    <n v="78"/>
    <n v="75"/>
    <x v="7"/>
    <n v="85"/>
    <n v="19"/>
    <x v="1"/>
    <x v="2"/>
  </r>
  <r>
    <x v="111"/>
    <n v="64"/>
    <n v="77"/>
    <n v="81"/>
    <x v="17"/>
    <n v="85"/>
    <n v="20"/>
    <x v="0"/>
    <x v="0"/>
  </r>
  <r>
    <x v="112"/>
    <n v="67"/>
    <n v="78"/>
    <n v="73"/>
    <x v="16"/>
    <n v="77"/>
    <n v="19"/>
    <x v="1"/>
    <x v="1"/>
  </r>
  <r>
    <x v="113"/>
    <n v="70"/>
    <n v="67"/>
    <n v="76"/>
    <x v="12"/>
    <n v="90"/>
    <n v="23"/>
    <x v="1"/>
    <x v="2"/>
  </r>
  <r>
    <x v="114"/>
    <n v="50"/>
    <n v="65"/>
    <n v="87"/>
    <x v="4"/>
    <n v="71"/>
    <n v="23"/>
    <x v="0"/>
    <x v="0"/>
  </r>
  <r>
    <x v="115"/>
    <n v="70"/>
    <n v="68"/>
    <n v="73"/>
    <x v="11"/>
    <n v="81"/>
    <n v="21"/>
    <x v="1"/>
    <x v="1"/>
  </r>
  <r>
    <x v="116"/>
    <n v="69"/>
    <n v="61"/>
    <n v="70"/>
    <x v="20"/>
    <n v="73"/>
    <n v="22"/>
    <x v="1"/>
    <x v="2"/>
  </r>
  <r>
    <x v="117"/>
    <n v="57"/>
    <n v="69"/>
    <n v="90"/>
    <x v="12"/>
    <n v="78"/>
    <n v="17"/>
    <x v="0"/>
    <x v="0"/>
  </r>
  <r>
    <x v="118"/>
    <n v="64"/>
    <n v="65"/>
    <n v="86"/>
    <x v="3"/>
    <n v="86"/>
    <n v="18"/>
    <x v="1"/>
    <x v="1"/>
  </r>
  <r>
    <x v="119"/>
    <n v="65"/>
    <n v="80"/>
    <n v="82"/>
    <x v="11"/>
    <n v="71"/>
    <n v="20"/>
    <x v="1"/>
    <x v="2"/>
  </r>
  <r>
    <x v="120"/>
    <n v="56"/>
    <n v="79"/>
    <n v="79"/>
    <x v="15"/>
    <n v="74"/>
    <n v="24"/>
    <x v="0"/>
    <x v="0"/>
  </r>
  <r>
    <x v="121"/>
    <n v="53"/>
    <n v="68"/>
    <n v="89"/>
    <x v="15"/>
    <n v="85"/>
    <n v="23"/>
    <x v="1"/>
    <x v="1"/>
  </r>
  <r>
    <x v="122"/>
    <n v="50"/>
    <n v="74"/>
    <n v="71"/>
    <x v="0"/>
    <n v="75"/>
    <n v="17"/>
    <x v="1"/>
    <x v="2"/>
  </r>
  <r>
    <x v="123"/>
    <n v="69"/>
    <n v="66"/>
    <n v="90"/>
    <x v="8"/>
    <n v="74"/>
    <n v="17"/>
    <x v="0"/>
    <x v="0"/>
  </r>
  <r>
    <x v="124"/>
    <n v="57"/>
    <n v="66"/>
    <n v="79"/>
    <x v="9"/>
    <n v="76"/>
    <n v="18"/>
    <x v="1"/>
    <x v="1"/>
  </r>
  <r>
    <x v="125"/>
    <n v="50"/>
    <n v="64"/>
    <n v="70"/>
    <x v="18"/>
    <n v="78"/>
    <n v="17"/>
    <x v="1"/>
    <x v="2"/>
  </r>
  <r>
    <x v="126"/>
    <n v="64"/>
    <n v="70"/>
    <n v="72"/>
    <x v="5"/>
    <n v="83"/>
    <n v="22"/>
    <x v="0"/>
    <x v="0"/>
  </r>
  <r>
    <x v="127"/>
    <n v="55"/>
    <n v="76"/>
    <n v="90"/>
    <x v="16"/>
    <n v="87"/>
    <n v="21"/>
    <x v="1"/>
    <x v="1"/>
  </r>
  <r>
    <x v="128"/>
    <n v="60"/>
    <n v="77"/>
    <n v="71"/>
    <x v="10"/>
    <n v="70"/>
    <n v="21"/>
    <x v="1"/>
    <x v="2"/>
  </r>
  <r>
    <x v="129"/>
    <n v="53"/>
    <n v="68"/>
    <n v="86"/>
    <x v="7"/>
    <n v="87"/>
    <n v="20"/>
    <x v="0"/>
    <x v="0"/>
  </r>
  <r>
    <x v="130"/>
    <n v="63"/>
    <n v="65"/>
    <n v="83"/>
    <x v="4"/>
    <n v="86"/>
    <n v="21"/>
    <x v="1"/>
    <x v="1"/>
  </r>
  <r>
    <x v="131"/>
    <n v="61"/>
    <n v="73"/>
    <n v="84"/>
    <x v="15"/>
    <n v="76"/>
    <n v="20"/>
    <x v="1"/>
    <x v="2"/>
  </r>
  <r>
    <x v="132"/>
    <n v="58"/>
    <n v="63"/>
    <n v="85"/>
    <x v="9"/>
    <n v="72"/>
    <n v="20"/>
    <x v="0"/>
    <x v="0"/>
  </r>
  <r>
    <x v="133"/>
    <n v="70"/>
    <n v="72"/>
    <n v="88"/>
    <x v="13"/>
    <n v="71"/>
    <n v="24"/>
    <x v="1"/>
    <x v="1"/>
  </r>
  <r>
    <x v="134"/>
    <n v="63"/>
    <n v="75"/>
    <n v="84"/>
    <x v="3"/>
    <n v="71"/>
    <n v="19"/>
    <x v="1"/>
    <x v="2"/>
  </r>
  <r>
    <x v="135"/>
    <n v="61"/>
    <n v="69"/>
    <n v="87"/>
    <x v="11"/>
    <n v="72"/>
    <n v="18"/>
    <x v="0"/>
    <x v="0"/>
  </r>
  <r>
    <x v="136"/>
    <n v="68"/>
    <n v="80"/>
    <n v="81"/>
    <x v="6"/>
    <n v="87"/>
    <n v="22"/>
    <x v="1"/>
    <x v="1"/>
  </r>
  <r>
    <x v="137"/>
    <n v="57"/>
    <n v="61"/>
    <n v="75"/>
    <x v="13"/>
    <n v="89"/>
    <n v="22"/>
    <x v="1"/>
    <x v="2"/>
  </r>
  <r>
    <x v="138"/>
    <n v="66"/>
    <n v="67"/>
    <n v="86"/>
    <x v="1"/>
    <n v="77"/>
    <n v="22"/>
    <x v="0"/>
    <x v="0"/>
  </r>
  <r>
    <x v="139"/>
    <n v="66"/>
    <n v="61"/>
    <n v="81"/>
    <x v="2"/>
    <n v="80"/>
    <n v="21"/>
    <x v="1"/>
    <x v="1"/>
  </r>
  <r>
    <x v="140"/>
    <n v="69"/>
    <n v="80"/>
    <n v="74"/>
    <x v="5"/>
    <n v="77"/>
    <n v="23"/>
    <x v="1"/>
    <x v="2"/>
  </r>
  <r>
    <x v="141"/>
    <n v="70"/>
    <n v="65"/>
    <n v="75"/>
    <x v="10"/>
    <n v="71"/>
    <n v="22"/>
    <x v="0"/>
    <x v="0"/>
  </r>
  <r>
    <x v="142"/>
    <n v="60"/>
    <n v="71"/>
    <n v="82"/>
    <x v="18"/>
    <n v="86"/>
    <n v="18"/>
    <x v="1"/>
    <x v="1"/>
  </r>
  <r>
    <x v="143"/>
    <n v="55"/>
    <n v="73"/>
    <n v="89"/>
    <x v="17"/>
    <n v="71"/>
    <n v="17"/>
    <x v="1"/>
    <x v="2"/>
  </r>
  <r>
    <x v="144"/>
    <n v="63"/>
    <n v="63"/>
    <n v="84"/>
    <x v="6"/>
    <n v="83"/>
    <n v="21"/>
    <x v="0"/>
    <x v="0"/>
  </r>
  <r>
    <x v="145"/>
    <n v="68"/>
    <n v="69"/>
    <n v="77"/>
    <x v="15"/>
    <n v="84"/>
    <n v="23"/>
    <x v="1"/>
    <x v="1"/>
  </r>
  <r>
    <x v="146"/>
    <n v="61"/>
    <n v="64"/>
    <n v="85"/>
    <x v="5"/>
    <n v="79"/>
    <n v="23"/>
    <x v="1"/>
    <x v="2"/>
  </r>
  <r>
    <x v="147"/>
    <n v="51"/>
    <n v="73"/>
    <n v="83"/>
    <x v="18"/>
    <n v="79"/>
    <n v="17"/>
    <x v="0"/>
    <x v="0"/>
  </r>
  <r>
    <x v="148"/>
    <n v="54"/>
    <n v="79"/>
    <n v="83"/>
    <x v="3"/>
    <n v="73"/>
    <n v="17"/>
    <x v="1"/>
    <x v="1"/>
  </r>
  <r>
    <x v="149"/>
    <n v="70"/>
    <n v="67"/>
    <n v="71"/>
    <x v="1"/>
    <n v="70"/>
    <n v="23"/>
    <x v="1"/>
    <x v="2"/>
  </r>
  <r>
    <x v="150"/>
    <n v="53"/>
    <n v="79"/>
    <n v="71"/>
    <x v="8"/>
    <n v="88"/>
    <n v="22"/>
    <x v="0"/>
    <x v="0"/>
  </r>
  <r>
    <x v="151"/>
    <n v="61"/>
    <n v="71"/>
    <n v="76"/>
    <x v="0"/>
    <n v="84"/>
    <n v="24"/>
    <x v="1"/>
    <x v="1"/>
  </r>
  <r>
    <x v="152"/>
    <n v="69"/>
    <n v="79"/>
    <n v="81"/>
    <x v="9"/>
    <n v="72"/>
    <n v="21"/>
    <x v="1"/>
    <x v="2"/>
  </r>
  <r>
    <x v="153"/>
    <n v="58"/>
    <n v="71"/>
    <n v="88"/>
    <x v="16"/>
    <n v="89"/>
    <n v="19"/>
    <x v="0"/>
    <x v="0"/>
  </r>
  <r>
    <x v="154"/>
    <n v="55"/>
    <n v="72"/>
    <n v="80"/>
    <x v="17"/>
    <n v="70"/>
    <n v="24"/>
    <x v="1"/>
    <x v="1"/>
  </r>
  <r>
    <x v="155"/>
    <n v="64"/>
    <n v="67"/>
    <n v="82"/>
    <x v="10"/>
    <n v="70"/>
    <n v="19"/>
    <x v="1"/>
    <x v="2"/>
  </r>
  <r>
    <x v="156"/>
    <n v="60"/>
    <n v="63"/>
    <n v="90"/>
    <x v="17"/>
    <n v="88"/>
    <n v="17"/>
    <x v="0"/>
    <x v="0"/>
  </r>
  <r>
    <x v="157"/>
    <n v="56"/>
    <n v="72"/>
    <n v="87"/>
    <x v="11"/>
    <n v="89"/>
    <n v="21"/>
    <x v="1"/>
    <x v="1"/>
  </r>
  <r>
    <x v="158"/>
    <n v="51"/>
    <n v="72"/>
    <n v="75"/>
    <x v="15"/>
    <n v="81"/>
    <n v="22"/>
    <x v="1"/>
    <x v="2"/>
  </r>
  <r>
    <x v="159"/>
    <n v="60"/>
    <n v="72"/>
    <n v="88"/>
    <x v="17"/>
    <n v="76"/>
    <n v="24"/>
    <x v="0"/>
    <x v="0"/>
  </r>
  <r>
    <x v="160"/>
    <n v="52"/>
    <n v="68"/>
    <n v="84"/>
    <x v="18"/>
    <n v="70"/>
    <n v="17"/>
    <x v="1"/>
    <x v="1"/>
  </r>
  <r>
    <x v="161"/>
    <n v="60"/>
    <n v="70"/>
    <n v="71"/>
    <x v="0"/>
    <n v="74"/>
    <n v="20"/>
    <x v="1"/>
    <x v="2"/>
  </r>
  <r>
    <x v="162"/>
    <n v="61"/>
    <n v="79"/>
    <n v="88"/>
    <x v="15"/>
    <n v="76"/>
    <n v="24"/>
    <x v="0"/>
    <x v="0"/>
  </r>
  <r>
    <x v="163"/>
    <n v="66"/>
    <n v="70"/>
    <n v="80"/>
    <x v="12"/>
    <n v="81"/>
    <n v="19"/>
    <x v="1"/>
    <x v="1"/>
  </r>
  <r>
    <x v="164"/>
    <n v="70"/>
    <n v="71"/>
    <n v="76"/>
    <x v="8"/>
    <n v="71"/>
    <n v="24"/>
    <x v="1"/>
    <x v="2"/>
  </r>
  <r>
    <x v="165"/>
    <n v="57"/>
    <n v="72"/>
    <n v="84"/>
    <x v="9"/>
    <n v="87"/>
    <n v="24"/>
    <x v="0"/>
    <x v="0"/>
  </r>
  <r>
    <x v="166"/>
    <n v="55"/>
    <n v="66"/>
    <n v="74"/>
    <x v="15"/>
    <n v="87"/>
    <n v="17"/>
    <x v="1"/>
    <x v="1"/>
  </r>
  <r>
    <x v="167"/>
    <n v="63"/>
    <n v="75"/>
    <n v="85"/>
    <x v="3"/>
    <n v="83"/>
    <n v="21"/>
    <x v="1"/>
    <x v="2"/>
  </r>
  <r>
    <x v="168"/>
    <n v="61"/>
    <n v="77"/>
    <n v="86"/>
    <x v="6"/>
    <n v="79"/>
    <n v="19"/>
    <x v="0"/>
    <x v="0"/>
  </r>
  <r>
    <x v="169"/>
    <n v="66"/>
    <n v="68"/>
    <n v="78"/>
    <x v="19"/>
    <n v="76"/>
    <n v="20"/>
    <x v="1"/>
    <x v="1"/>
  </r>
  <r>
    <x v="170"/>
    <n v="50"/>
    <n v="68"/>
    <n v="90"/>
    <x v="13"/>
    <n v="78"/>
    <n v="21"/>
    <x v="1"/>
    <x v="2"/>
  </r>
  <r>
    <x v="171"/>
    <n v="52"/>
    <n v="68"/>
    <n v="81"/>
    <x v="15"/>
    <n v="70"/>
    <n v="19"/>
    <x v="0"/>
    <x v="0"/>
  </r>
  <r>
    <x v="172"/>
    <n v="63"/>
    <n v="77"/>
    <n v="83"/>
    <x v="3"/>
    <n v="82"/>
    <n v="21"/>
    <x v="1"/>
    <x v="1"/>
  </r>
  <r>
    <x v="173"/>
    <n v="60"/>
    <n v="76"/>
    <n v="90"/>
    <x v="7"/>
    <n v="83"/>
    <n v="22"/>
    <x v="1"/>
    <x v="2"/>
  </r>
  <r>
    <x v="174"/>
    <n v="52"/>
    <n v="72"/>
    <n v="80"/>
    <x v="19"/>
    <n v="72"/>
    <n v="24"/>
    <x v="0"/>
    <x v="0"/>
  </r>
  <r>
    <x v="175"/>
    <n v="70"/>
    <n v="76"/>
    <n v="76"/>
    <x v="7"/>
    <n v="86"/>
    <n v="20"/>
    <x v="1"/>
    <x v="1"/>
  </r>
  <r>
    <x v="176"/>
    <n v="57"/>
    <n v="70"/>
    <n v="89"/>
    <x v="18"/>
    <n v="79"/>
    <n v="20"/>
    <x v="1"/>
    <x v="2"/>
  </r>
  <r>
    <x v="177"/>
    <n v="58"/>
    <n v="70"/>
    <n v="88"/>
    <x v="2"/>
    <n v="70"/>
    <n v="23"/>
    <x v="0"/>
    <x v="0"/>
  </r>
  <r>
    <x v="178"/>
    <n v="56"/>
    <n v="60"/>
    <n v="86"/>
    <x v="18"/>
    <n v="77"/>
    <n v="20"/>
    <x v="1"/>
    <x v="1"/>
  </r>
  <r>
    <x v="179"/>
    <n v="70"/>
    <n v="72"/>
    <n v="80"/>
    <x v="12"/>
    <n v="79"/>
    <n v="19"/>
    <x v="1"/>
    <x v="2"/>
  </r>
  <r>
    <x v="180"/>
    <n v="69"/>
    <n v="61"/>
    <n v="83"/>
    <x v="1"/>
    <n v="88"/>
    <n v="24"/>
    <x v="0"/>
    <x v="0"/>
  </r>
  <r>
    <x v="181"/>
    <n v="52"/>
    <n v="73"/>
    <n v="88"/>
    <x v="9"/>
    <n v="74"/>
    <n v="21"/>
    <x v="1"/>
    <x v="1"/>
  </r>
  <r>
    <x v="182"/>
    <n v="51"/>
    <n v="69"/>
    <n v="83"/>
    <x v="2"/>
    <n v="72"/>
    <n v="17"/>
    <x v="1"/>
    <x v="2"/>
  </r>
  <r>
    <x v="183"/>
    <n v="57"/>
    <n v="66"/>
    <n v="74"/>
    <x v="20"/>
    <n v="87"/>
    <n v="17"/>
    <x v="0"/>
    <x v="0"/>
  </r>
  <r>
    <x v="184"/>
    <n v="64"/>
    <n v="71"/>
    <n v="75"/>
    <x v="1"/>
    <n v="85"/>
    <n v="18"/>
    <x v="1"/>
    <x v="1"/>
  </r>
  <r>
    <x v="185"/>
    <n v="56"/>
    <n v="64"/>
    <n v="78"/>
    <x v="9"/>
    <n v="87"/>
    <n v="24"/>
    <x v="1"/>
    <x v="2"/>
  </r>
  <r>
    <x v="186"/>
    <n v="67"/>
    <n v="66"/>
    <n v="81"/>
    <x v="15"/>
    <n v="77"/>
    <n v="19"/>
    <x v="0"/>
    <x v="0"/>
  </r>
  <r>
    <x v="187"/>
    <n v="69"/>
    <n v="75"/>
    <n v="70"/>
    <x v="19"/>
    <n v="84"/>
    <n v="20"/>
    <x v="1"/>
    <x v="1"/>
  </r>
  <r>
    <x v="188"/>
    <n v="65"/>
    <n v="71"/>
    <n v="84"/>
    <x v="5"/>
    <n v="74"/>
    <n v="18"/>
    <x v="1"/>
    <x v="2"/>
  </r>
  <r>
    <x v="189"/>
    <n v="50"/>
    <n v="68"/>
    <n v="84"/>
    <x v="7"/>
    <n v="77"/>
    <n v="18"/>
    <x v="0"/>
    <x v="0"/>
  </r>
  <r>
    <x v="190"/>
    <n v="70"/>
    <n v="79"/>
    <n v="72"/>
    <x v="18"/>
    <n v="70"/>
    <n v="24"/>
    <x v="1"/>
    <x v="1"/>
  </r>
  <r>
    <x v="191"/>
    <n v="52"/>
    <n v="72"/>
    <n v="82"/>
    <x v="11"/>
    <n v="82"/>
    <n v="17"/>
    <x v="1"/>
    <x v="2"/>
  </r>
  <r>
    <x v="192"/>
    <n v="50"/>
    <n v="64"/>
    <n v="88"/>
    <x v="1"/>
    <n v="82"/>
    <n v="17"/>
    <x v="0"/>
    <x v="0"/>
  </r>
  <r>
    <x v="193"/>
    <n v="57"/>
    <n v="78"/>
    <n v="86"/>
    <x v="13"/>
    <n v="76"/>
    <n v="17"/>
    <x v="1"/>
    <x v="1"/>
  </r>
  <r>
    <x v="194"/>
    <n v="66"/>
    <n v="74"/>
    <n v="73"/>
    <x v="13"/>
    <n v="72"/>
    <n v="23"/>
    <x v="1"/>
    <x v="2"/>
  </r>
  <r>
    <x v="195"/>
    <n v="68"/>
    <n v="66"/>
    <n v="72"/>
    <x v="20"/>
    <n v="89"/>
    <n v="17"/>
    <x v="0"/>
    <x v="0"/>
  </r>
  <r>
    <x v="196"/>
    <n v="64"/>
    <n v="80"/>
    <n v="81"/>
    <x v="17"/>
    <n v="76"/>
    <n v="19"/>
    <x v="1"/>
    <x v="1"/>
  </r>
  <r>
    <x v="197"/>
    <n v="55"/>
    <n v="69"/>
    <n v="86"/>
    <x v="8"/>
    <n v="84"/>
    <n v="19"/>
    <x v="1"/>
    <x v="2"/>
  </r>
  <r>
    <x v="198"/>
    <n v="50"/>
    <n v="72"/>
    <n v="87"/>
    <x v="2"/>
    <n v="84"/>
    <n v="23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n v="67"/>
    <x v="0"/>
    <n v="75"/>
    <n v="87"/>
    <n v="72"/>
    <x v="0"/>
    <x v="0"/>
    <x v="0"/>
    <n v="381"/>
  </r>
  <r>
    <x v="1"/>
    <n v="52"/>
    <x v="0"/>
    <n v="83"/>
    <n v="75"/>
    <n v="81"/>
    <x v="1"/>
    <x v="1"/>
    <x v="1"/>
    <n v="371"/>
  </r>
  <r>
    <x v="2"/>
    <n v="53"/>
    <x v="1"/>
    <n v="87"/>
    <n v="77"/>
    <n v="76"/>
    <x v="2"/>
    <x v="1"/>
    <x v="2"/>
    <n v="365"/>
  </r>
  <r>
    <x v="3"/>
    <n v="56"/>
    <x v="2"/>
    <n v="84"/>
    <n v="86"/>
    <n v="88"/>
    <x v="1"/>
    <x v="0"/>
    <x v="0"/>
    <n v="381"/>
  </r>
  <r>
    <x v="4"/>
    <n v="67"/>
    <x v="3"/>
    <n v="86"/>
    <n v="80"/>
    <n v="85"/>
    <x v="3"/>
    <x v="1"/>
    <x v="1"/>
    <n v="389"/>
  </r>
  <r>
    <x v="5"/>
    <n v="54"/>
    <x v="4"/>
    <n v="86"/>
    <n v="74"/>
    <n v="90"/>
    <x v="1"/>
    <x v="1"/>
    <x v="2"/>
    <n v="367"/>
  </r>
  <r>
    <x v="6"/>
    <n v="58"/>
    <x v="5"/>
    <n v="83"/>
    <n v="89"/>
    <n v="72"/>
    <x v="2"/>
    <x v="0"/>
    <x v="0"/>
    <n v="367"/>
  </r>
  <r>
    <x v="7"/>
    <n v="65"/>
    <x v="6"/>
    <n v="89"/>
    <n v="86"/>
    <n v="90"/>
    <x v="4"/>
    <x v="1"/>
    <x v="1"/>
    <n v="405"/>
  </r>
  <r>
    <x v="8"/>
    <n v="59"/>
    <x v="7"/>
    <n v="85"/>
    <n v="75"/>
    <n v="79"/>
    <x v="0"/>
    <x v="1"/>
    <x v="2"/>
    <n v="371"/>
  </r>
  <r>
    <x v="9"/>
    <n v="64"/>
    <x v="1"/>
    <n v="90"/>
    <n v="84"/>
    <n v="90"/>
    <x v="0"/>
    <x v="0"/>
    <x v="0"/>
    <n v="400"/>
  </r>
  <r>
    <x v="10"/>
    <n v="62"/>
    <x v="1"/>
    <n v="71"/>
    <n v="75"/>
    <n v="71"/>
    <x v="5"/>
    <x v="1"/>
    <x v="1"/>
    <n v="351"/>
  </r>
  <r>
    <x v="11"/>
    <n v="67"/>
    <x v="3"/>
    <n v="79"/>
    <n v="79"/>
    <n v="79"/>
    <x v="1"/>
    <x v="1"/>
    <x v="2"/>
    <n v="375"/>
  </r>
  <r>
    <x v="12"/>
    <n v="50"/>
    <x v="2"/>
    <n v="87"/>
    <n v="83"/>
    <n v="71"/>
    <x v="2"/>
    <x v="0"/>
    <x v="0"/>
    <n v="358"/>
  </r>
  <r>
    <x v="13"/>
    <n v="67"/>
    <x v="8"/>
    <n v="76"/>
    <n v="85"/>
    <n v="80"/>
    <x v="5"/>
    <x v="1"/>
    <x v="1"/>
    <n v="382"/>
  </r>
  <r>
    <x v="14"/>
    <n v="52"/>
    <x v="0"/>
    <n v="78"/>
    <n v="86"/>
    <n v="85"/>
    <x v="3"/>
    <x v="1"/>
    <x v="2"/>
    <n v="381"/>
  </r>
  <r>
    <x v="15"/>
    <n v="64"/>
    <x v="9"/>
    <n v="75"/>
    <n v="84"/>
    <n v="73"/>
    <x v="6"/>
    <x v="0"/>
    <x v="0"/>
    <n v="375"/>
  </r>
  <r>
    <x v="16"/>
    <n v="63"/>
    <x v="1"/>
    <n v="81"/>
    <n v="82"/>
    <n v="80"/>
    <x v="2"/>
    <x v="1"/>
    <x v="1"/>
    <n v="378"/>
  </r>
  <r>
    <x v="17"/>
    <n v="54"/>
    <x v="3"/>
    <n v="70"/>
    <n v="74"/>
    <n v="86"/>
    <x v="7"/>
    <x v="1"/>
    <x v="2"/>
    <n v="355"/>
  </r>
  <r>
    <x v="18"/>
    <n v="68"/>
    <x v="0"/>
    <n v="72"/>
    <n v="78"/>
    <n v="74"/>
    <x v="4"/>
    <x v="0"/>
    <x v="0"/>
    <n v="372"/>
  </r>
  <r>
    <x v="19"/>
    <n v="50"/>
    <x v="10"/>
    <n v="86"/>
    <n v="75"/>
    <n v="83"/>
    <x v="1"/>
    <x v="1"/>
    <x v="1"/>
    <n v="370"/>
  </r>
  <r>
    <x v="20"/>
    <n v="52"/>
    <x v="11"/>
    <n v="87"/>
    <n v="83"/>
    <n v="85"/>
    <x v="0"/>
    <x v="1"/>
    <x v="2"/>
    <n v="376"/>
  </r>
  <r>
    <x v="21"/>
    <n v="65"/>
    <x v="9"/>
    <n v="82"/>
    <n v="84"/>
    <n v="80"/>
    <x v="2"/>
    <x v="0"/>
    <x v="0"/>
    <n v="390"/>
  </r>
  <r>
    <x v="22"/>
    <n v="50"/>
    <x v="4"/>
    <n v="70"/>
    <n v="73"/>
    <n v="82"/>
    <x v="5"/>
    <x v="1"/>
    <x v="1"/>
    <n v="338"/>
  </r>
  <r>
    <x v="23"/>
    <n v="58"/>
    <x v="12"/>
    <n v="89"/>
    <n v="84"/>
    <n v="87"/>
    <x v="3"/>
    <x v="1"/>
    <x v="2"/>
    <n v="382"/>
  </r>
  <r>
    <x v="24"/>
    <n v="54"/>
    <x v="2"/>
    <n v="75"/>
    <n v="80"/>
    <n v="76"/>
    <x v="5"/>
    <x v="0"/>
    <x v="0"/>
    <n v="352"/>
  </r>
  <r>
    <x v="25"/>
    <n v="57"/>
    <x v="13"/>
    <n v="80"/>
    <n v="74"/>
    <n v="87"/>
    <x v="0"/>
    <x v="1"/>
    <x v="1"/>
    <n v="375"/>
  </r>
  <r>
    <x v="26"/>
    <n v="70"/>
    <x v="3"/>
    <n v="88"/>
    <n v="86"/>
    <n v="83"/>
    <x v="5"/>
    <x v="1"/>
    <x v="2"/>
    <n v="398"/>
  </r>
  <r>
    <x v="27"/>
    <n v="66"/>
    <x v="8"/>
    <n v="86"/>
    <n v="71"/>
    <n v="72"/>
    <x v="1"/>
    <x v="0"/>
    <x v="0"/>
    <n v="369"/>
  </r>
  <r>
    <x v="28"/>
    <n v="65"/>
    <x v="14"/>
    <n v="71"/>
    <n v="71"/>
    <n v="81"/>
    <x v="6"/>
    <x v="1"/>
    <x v="1"/>
    <n v="350"/>
  </r>
  <r>
    <x v="29"/>
    <n v="55"/>
    <x v="3"/>
    <n v="87"/>
    <n v="87"/>
    <n v="87"/>
    <x v="5"/>
    <x v="1"/>
    <x v="2"/>
    <n v="387"/>
  </r>
  <r>
    <x v="30"/>
    <n v="63"/>
    <x v="0"/>
    <n v="82"/>
    <n v="89"/>
    <n v="84"/>
    <x v="0"/>
    <x v="0"/>
    <x v="0"/>
    <n v="398"/>
  </r>
  <r>
    <x v="31"/>
    <n v="68"/>
    <x v="15"/>
    <n v="79"/>
    <n v="81"/>
    <n v="88"/>
    <x v="2"/>
    <x v="1"/>
    <x v="1"/>
    <n v="382"/>
  </r>
  <r>
    <x v="32"/>
    <n v="68"/>
    <x v="16"/>
    <n v="79"/>
    <n v="73"/>
    <n v="90"/>
    <x v="5"/>
    <x v="1"/>
    <x v="2"/>
    <n v="370"/>
  </r>
  <r>
    <x v="33"/>
    <n v="54"/>
    <x v="11"/>
    <n v="81"/>
    <n v="77"/>
    <n v="83"/>
    <x v="7"/>
    <x v="0"/>
    <x v="0"/>
    <n v="364"/>
  </r>
  <r>
    <x v="34"/>
    <n v="51"/>
    <x v="17"/>
    <n v="90"/>
    <n v="80"/>
    <n v="70"/>
    <x v="1"/>
    <x v="1"/>
    <x v="1"/>
    <n v="369"/>
  </r>
  <r>
    <x v="35"/>
    <n v="51"/>
    <x v="10"/>
    <n v="90"/>
    <n v="70"/>
    <n v="74"/>
    <x v="7"/>
    <x v="1"/>
    <x v="2"/>
    <n v="361"/>
  </r>
  <r>
    <x v="36"/>
    <n v="50"/>
    <x v="18"/>
    <n v="73"/>
    <n v="76"/>
    <n v="87"/>
    <x v="2"/>
    <x v="0"/>
    <x v="0"/>
    <n v="354"/>
  </r>
  <r>
    <x v="37"/>
    <n v="51"/>
    <x v="9"/>
    <n v="71"/>
    <n v="80"/>
    <n v="73"/>
    <x v="2"/>
    <x v="1"/>
    <x v="1"/>
    <n v="354"/>
  </r>
  <r>
    <x v="38"/>
    <n v="51"/>
    <x v="8"/>
    <n v="89"/>
    <n v="81"/>
    <n v="88"/>
    <x v="3"/>
    <x v="1"/>
    <x v="2"/>
    <n v="383"/>
  </r>
  <r>
    <x v="39"/>
    <n v="58"/>
    <x v="19"/>
    <n v="78"/>
    <n v="76"/>
    <n v="77"/>
    <x v="7"/>
    <x v="0"/>
    <x v="0"/>
    <n v="350"/>
  </r>
  <r>
    <x v="40"/>
    <n v="62"/>
    <x v="9"/>
    <n v="90"/>
    <n v="82"/>
    <n v="73"/>
    <x v="3"/>
    <x v="1"/>
    <x v="1"/>
    <n v="386"/>
  </r>
  <r>
    <x v="41"/>
    <n v="61"/>
    <x v="17"/>
    <n v="72"/>
    <n v="83"/>
    <n v="76"/>
    <x v="7"/>
    <x v="1"/>
    <x v="2"/>
    <n v="370"/>
  </r>
  <r>
    <x v="42"/>
    <n v="50"/>
    <x v="5"/>
    <n v="89"/>
    <n v="72"/>
    <n v="78"/>
    <x v="4"/>
    <x v="0"/>
    <x v="0"/>
    <n v="354"/>
  </r>
  <r>
    <x v="43"/>
    <n v="50"/>
    <x v="6"/>
    <n v="90"/>
    <n v="71"/>
    <n v="90"/>
    <x v="7"/>
    <x v="1"/>
    <x v="1"/>
    <n v="376"/>
  </r>
  <r>
    <x v="44"/>
    <n v="67"/>
    <x v="4"/>
    <n v="88"/>
    <n v="80"/>
    <n v="71"/>
    <x v="3"/>
    <x v="1"/>
    <x v="2"/>
    <n v="369"/>
  </r>
  <r>
    <x v="45"/>
    <n v="53"/>
    <x v="17"/>
    <n v="76"/>
    <n v="80"/>
    <n v="74"/>
    <x v="6"/>
    <x v="0"/>
    <x v="0"/>
    <n v="361"/>
  </r>
  <r>
    <x v="46"/>
    <n v="50"/>
    <x v="5"/>
    <n v="84"/>
    <n v="78"/>
    <n v="88"/>
    <x v="1"/>
    <x v="1"/>
    <x v="1"/>
    <n v="365"/>
  </r>
  <r>
    <x v="47"/>
    <n v="66"/>
    <x v="18"/>
    <n v="90"/>
    <n v="74"/>
    <n v="76"/>
    <x v="7"/>
    <x v="1"/>
    <x v="2"/>
    <n v="374"/>
  </r>
  <r>
    <x v="48"/>
    <n v="66"/>
    <x v="15"/>
    <n v="87"/>
    <n v="90"/>
    <n v="77"/>
    <x v="1"/>
    <x v="0"/>
    <x v="0"/>
    <n v="386"/>
  </r>
  <r>
    <x v="49"/>
    <n v="50"/>
    <x v="16"/>
    <n v="73"/>
    <n v="84"/>
    <n v="88"/>
    <x v="4"/>
    <x v="1"/>
    <x v="1"/>
    <n v="355"/>
  </r>
  <r>
    <x v="50"/>
    <n v="59"/>
    <x v="12"/>
    <n v="77"/>
    <n v="85"/>
    <n v="81"/>
    <x v="6"/>
    <x v="1"/>
    <x v="2"/>
    <n v="366"/>
  </r>
  <r>
    <x v="51"/>
    <n v="64"/>
    <x v="1"/>
    <n v="84"/>
    <n v="76"/>
    <n v="73"/>
    <x v="6"/>
    <x v="0"/>
    <x v="0"/>
    <n v="369"/>
  </r>
  <r>
    <x v="52"/>
    <n v="59"/>
    <x v="16"/>
    <n v="71"/>
    <n v="89"/>
    <n v="78"/>
    <x v="3"/>
    <x v="1"/>
    <x v="1"/>
    <n v="357"/>
  </r>
  <r>
    <x v="53"/>
    <n v="55"/>
    <x v="8"/>
    <n v="77"/>
    <n v="86"/>
    <n v="84"/>
    <x v="6"/>
    <x v="1"/>
    <x v="2"/>
    <n v="376"/>
  </r>
  <r>
    <x v="54"/>
    <n v="61"/>
    <x v="17"/>
    <n v="72"/>
    <n v="85"/>
    <n v="89"/>
    <x v="4"/>
    <x v="0"/>
    <x v="0"/>
    <n v="385"/>
  </r>
  <r>
    <x v="55"/>
    <n v="54"/>
    <x v="12"/>
    <n v="72"/>
    <n v="82"/>
    <n v="83"/>
    <x v="6"/>
    <x v="1"/>
    <x v="1"/>
    <n v="355"/>
  </r>
  <r>
    <x v="56"/>
    <n v="53"/>
    <x v="1"/>
    <n v="70"/>
    <n v="83"/>
    <n v="88"/>
    <x v="5"/>
    <x v="1"/>
    <x v="2"/>
    <n v="366"/>
  </r>
  <r>
    <x v="57"/>
    <n v="56"/>
    <x v="11"/>
    <n v="79"/>
    <n v="76"/>
    <n v="88"/>
    <x v="5"/>
    <x v="0"/>
    <x v="0"/>
    <n v="368"/>
  </r>
  <r>
    <x v="58"/>
    <n v="66"/>
    <x v="1"/>
    <n v="87"/>
    <n v="88"/>
    <n v="83"/>
    <x v="6"/>
    <x v="1"/>
    <x v="1"/>
    <n v="396"/>
  </r>
  <r>
    <x v="59"/>
    <n v="68"/>
    <x v="18"/>
    <n v="89"/>
    <n v="86"/>
    <n v="70"/>
    <x v="1"/>
    <x v="1"/>
    <x v="2"/>
    <n v="381"/>
  </r>
  <r>
    <x v="60"/>
    <n v="53"/>
    <x v="11"/>
    <n v="80"/>
    <n v="75"/>
    <n v="75"/>
    <x v="3"/>
    <x v="0"/>
    <x v="0"/>
    <n v="352"/>
  </r>
  <r>
    <x v="61"/>
    <n v="63"/>
    <x v="16"/>
    <n v="81"/>
    <n v="73"/>
    <n v="75"/>
    <x v="4"/>
    <x v="1"/>
    <x v="1"/>
    <n v="352"/>
  </r>
  <r>
    <x v="62"/>
    <n v="62"/>
    <x v="15"/>
    <n v="84"/>
    <n v="72"/>
    <n v="85"/>
    <x v="4"/>
    <x v="1"/>
    <x v="2"/>
    <n v="369"/>
  </r>
  <r>
    <x v="63"/>
    <n v="60"/>
    <x v="19"/>
    <n v="82"/>
    <n v="79"/>
    <n v="81"/>
    <x v="0"/>
    <x v="0"/>
    <x v="0"/>
    <n v="363"/>
  </r>
  <r>
    <x v="64"/>
    <n v="61"/>
    <x v="14"/>
    <n v="86"/>
    <n v="72"/>
    <n v="86"/>
    <x v="7"/>
    <x v="1"/>
    <x v="1"/>
    <n v="367"/>
  </r>
  <r>
    <x v="65"/>
    <n v="60"/>
    <x v="16"/>
    <n v="75"/>
    <n v="90"/>
    <n v="70"/>
    <x v="4"/>
    <x v="1"/>
    <x v="2"/>
    <n v="355"/>
  </r>
  <r>
    <x v="66"/>
    <n v="69"/>
    <x v="17"/>
    <n v="89"/>
    <n v="77"/>
    <n v="89"/>
    <x v="4"/>
    <x v="0"/>
    <x v="0"/>
    <n v="402"/>
  </r>
  <r>
    <x v="67"/>
    <n v="50"/>
    <x v="5"/>
    <n v="80"/>
    <n v="70"/>
    <n v="88"/>
    <x v="0"/>
    <x v="1"/>
    <x v="1"/>
    <n v="353"/>
  </r>
  <r>
    <x v="68"/>
    <n v="55"/>
    <x v="1"/>
    <n v="81"/>
    <n v="77"/>
    <n v="88"/>
    <x v="4"/>
    <x v="1"/>
    <x v="2"/>
    <n v="373"/>
  </r>
  <r>
    <x v="69"/>
    <n v="63"/>
    <x v="14"/>
    <n v="82"/>
    <n v="84"/>
    <n v="73"/>
    <x v="0"/>
    <x v="0"/>
    <x v="0"/>
    <n v="364"/>
  </r>
  <r>
    <x v="70"/>
    <n v="58"/>
    <x v="14"/>
    <n v="90"/>
    <n v="71"/>
    <n v="87"/>
    <x v="0"/>
    <x v="1"/>
    <x v="1"/>
    <n v="368"/>
  </r>
  <r>
    <x v="71"/>
    <n v="53"/>
    <x v="6"/>
    <n v="76"/>
    <n v="88"/>
    <n v="82"/>
    <x v="5"/>
    <x v="1"/>
    <x v="2"/>
    <n v="374"/>
  </r>
  <r>
    <x v="72"/>
    <n v="60"/>
    <x v="11"/>
    <n v="76"/>
    <n v="75"/>
    <n v="77"/>
    <x v="6"/>
    <x v="0"/>
    <x v="0"/>
    <n v="357"/>
  </r>
  <r>
    <x v="73"/>
    <n v="58"/>
    <x v="1"/>
    <n v="84"/>
    <n v="83"/>
    <n v="84"/>
    <x v="2"/>
    <x v="1"/>
    <x v="1"/>
    <n v="381"/>
  </r>
  <r>
    <x v="74"/>
    <n v="68"/>
    <x v="19"/>
    <n v="76"/>
    <n v="76"/>
    <n v="76"/>
    <x v="4"/>
    <x v="1"/>
    <x v="2"/>
    <n v="357"/>
  </r>
  <r>
    <x v="75"/>
    <n v="53"/>
    <x v="0"/>
    <n v="83"/>
    <n v="75"/>
    <n v="74"/>
    <x v="2"/>
    <x v="0"/>
    <x v="0"/>
    <n v="365"/>
  </r>
  <r>
    <x v="76"/>
    <n v="54"/>
    <x v="10"/>
    <n v="71"/>
    <n v="90"/>
    <n v="78"/>
    <x v="5"/>
    <x v="1"/>
    <x v="1"/>
    <n v="369"/>
  </r>
  <r>
    <x v="77"/>
    <n v="68"/>
    <x v="11"/>
    <n v="72"/>
    <n v="81"/>
    <n v="87"/>
    <x v="7"/>
    <x v="1"/>
    <x v="2"/>
    <n v="377"/>
  </r>
  <r>
    <x v="78"/>
    <n v="65"/>
    <x v="18"/>
    <n v="70"/>
    <n v="86"/>
    <n v="70"/>
    <x v="7"/>
    <x v="0"/>
    <x v="0"/>
    <n v="359"/>
  </r>
  <r>
    <x v="79"/>
    <n v="50"/>
    <x v="19"/>
    <n v="90"/>
    <n v="71"/>
    <n v="70"/>
    <x v="6"/>
    <x v="1"/>
    <x v="1"/>
    <n v="342"/>
  </r>
  <r>
    <x v="80"/>
    <n v="60"/>
    <x v="18"/>
    <n v="72"/>
    <n v="86"/>
    <n v="86"/>
    <x v="6"/>
    <x v="1"/>
    <x v="2"/>
    <n v="372"/>
  </r>
  <r>
    <x v="81"/>
    <n v="69"/>
    <x v="11"/>
    <n v="70"/>
    <n v="80"/>
    <n v="74"/>
    <x v="0"/>
    <x v="0"/>
    <x v="0"/>
    <n v="362"/>
  </r>
  <r>
    <x v="82"/>
    <n v="51"/>
    <x v="5"/>
    <n v="83"/>
    <n v="79"/>
    <n v="85"/>
    <x v="0"/>
    <x v="1"/>
    <x v="1"/>
    <n v="363"/>
  </r>
  <r>
    <x v="83"/>
    <n v="59"/>
    <x v="9"/>
    <n v="86"/>
    <n v="76"/>
    <n v="73"/>
    <x v="5"/>
    <x v="1"/>
    <x v="2"/>
    <n v="373"/>
  </r>
  <r>
    <x v="84"/>
    <n v="55"/>
    <x v="14"/>
    <n v="75"/>
    <n v="85"/>
    <n v="80"/>
    <x v="7"/>
    <x v="0"/>
    <x v="0"/>
    <n v="357"/>
  </r>
  <r>
    <x v="85"/>
    <n v="50"/>
    <x v="6"/>
    <n v="85"/>
    <n v="86"/>
    <n v="77"/>
    <x v="4"/>
    <x v="1"/>
    <x v="1"/>
    <n v="373"/>
  </r>
  <r>
    <x v="86"/>
    <n v="60"/>
    <x v="12"/>
    <n v="82"/>
    <n v="79"/>
    <n v="87"/>
    <x v="7"/>
    <x v="1"/>
    <x v="2"/>
    <n v="372"/>
  </r>
  <r>
    <x v="87"/>
    <n v="50"/>
    <x v="17"/>
    <n v="74"/>
    <n v="75"/>
    <n v="85"/>
    <x v="5"/>
    <x v="0"/>
    <x v="0"/>
    <n v="362"/>
  </r>
  <r>
    <x v="88"/>
    <n v="62"/>
    <x v="14"/>
    <n v="78"/>
    <n v="70"/>
    <n v="74"/>
    <x v="0"/>
    <x v="1"/>
    <x v="1"/>
    <n v="346"/>
  </r>
  <r>
    <x v="89"/>
    <n v="61"/>
    <x v="6"/>
    <n v="78"/>
    <n v="89"/>
    <n v="82"/>
    <x v="6"/>
    <x v="1"/>
    <x v="2"/>
    <n v="385"/>
  </r>
  <r>
    <x v="90"/>
    <n v="58"/>
    <x v="5"/>
    <n v="82"/>
    <n v="79"/>
    <n v="90"/>
    <x v="4"/>
    <x v="0"/>
    <x v="0"/>
    <n v="374"/>
  </r>
  <r>
    <x v="91"/>
    <n v="53"/>
    <x v="0"/>
    <n v="79"/>
    <n v="86"/>
    <n v="80"/>
    <x v="1"/>
    <x v="1"/>
    <x v="1"/>
    <n v="378"/>
  </r>
  <r>
    <x v="92"/>
    <n v="52"/>
    <x v="13"/>
    <n v="81"/>
    <n v="86"/>
    <n v="74"/>
    <x v="5"/>
    <x v="1"/>
    <x v="2"/>
    <n v="370"/>
  </r>
  <r>
    <x v="93"/>
    <n v="56"/>
    <x v="7"/>
    <n v="72"/>
    <n v="74"/>
    <n v="89"/>
    <x v="5"/>
    <x v="0"/>
    <x v="0"/>
    <n v="364"/>
  </r>
  <r>
    <x v="94"/>
    <n v="68"/>
    <x v="14"/>
    <n v="89"/>
    <n v="70"/>
    <n v="82"/>
    <x v="3"/>
    <x v="1"/>
    <x v="1"/>
    <n v="371"/>
  </r>
  <r>
    <x v="95"/>
    <n v="65"/>
    <x v="12"/>
    <n v="78"/>
    <n v="71"/>
    <n v="84"/>
    <x v="7"/>
    <x v="1"/>
    <x v="2"/>
    <n v="362"/>
  </r>
  <r>
    <x v="96"/>
    <n v="63"/>
    <x v="15"/>
    <n v="80"/>
    <n v="75"/>
    <n v="81"/>
    <x v="7"/>
    <x v="0"/>
    <x v="0"/>
    <n v="365"/>
  </r>
  <r>
    <x v="97"/>
    <n v="67"/>
    <x v="1"/>
    <n v="73"/>
    <n v="83"/>
    <n v="84"/>
    <x v="2"/>
    <x v="1"/>
    <x v="1"/>
    <n v="379"/>
  </r>
  <r>
    <x v="98"/>
    <n v="64"/>
    <x v="4"/>
    <n v="89"/>
    <n v="72"/>
    <n v="82"/>
    <x v="3"/>
    <x v="1"/>
    <x v="2"/>
    <n v="370"/>
  </r>
  <r>
    <x v="99"/>
    <n v="54"/>
    <x v="18"/>
    <n v="85"/>
    <n v="88"/>
    <n v="76"/>
    <x v="3"/>
    <x v="0"/>
    <x v="0"/>
    <n v="371"/>
  </r>
  <r>
    <x v="100"/>
    <n v="57"/>
    <x v="19"/>
    <n v="87"/>
    <n v="80"/>
    <n v="80"/>
    <x v="0"/>
    <x v="1"/>
    <x v="1"/>
    <n v="365"/>
  </r>
  <r>
    <x v="101"/>
    <n v="61"/>
    <x v="10"/>
    <n v="78"/>
    <n v="84"/>
    <n v="74"/>
    <x v="1"/>
    <x v="1"/>
    <x v="2"/>
    <n v="373"/>
  </r>
  <r>
    <x v="102"/>
    <n v="68"/>
    <x v="0"/>
    <n v="79"/>
    <n v="84"/>
    <n v="82"/>
    <x v="5"/>
    <x v="0"/>
    <x v="0"/>
    <n v="393"/>
  </r>
  <r>
    <x v="103"/>
    <n v="61"/>
    <x v="19"/>
    <n v="85"/>
    <n v="73"/>
    <n v="84"/>
    <x v="3"/>
    <x v="1"/>
    <x v="1"/>
    <n v="364"/>
  </r>
  <r>
    <x v="104"/>
    <n v="58"/>
    <x v="12"/>
    <n v="89"/>
    <n v="85"/>
    <n v="79"/>
    <x v="1"/>
    <x v="1"/>
    <x v="2"/>
    <n v="375"/>
  </r>
  <r>
    <x v="105"/>
    <n v="56"/>
    <x v="19"/>
    <n v="82"/>
    <n v="76"/>
    <n v="74"/>
    <x v="6"/>
    <x v="0"/>
    <x v="0"/>
    <n v="349"/>
  </r>
  <r>
    <x v="106"/>
    <n v="62"/>
    <x v="8"/>
    <n v="84"/>
    <n v="73"/>
    <n v="87"/>
    <x v="5"/>
    <x v="1"/>
    <x v="1"/>
    <n v="380"/>
  </r>
  <r>
    <x v="107"/>
    <n v="52"/>
    <x v="8"/>
    <n v="90"/>
    <n v="77"/>
    <n v="73"/>
    <x v="4"/>
    <x v="1"/>
    <x v="2"/>
    <n v="366"/>
  </r>
  <r>
    <x v="108"/>
    <n v="50"/>
    <x v="19"/>
    <n v="76"/>
    <n v="73"/>
    <n v="71"/>
    <x v="1"/>
    <x v="0"/>
    <x v="0"/>
    <n v="331"/>
  </r>
  <r>
    <x v="109"/>
    <n v="68"/>
    <x v="5"/>
    <n v="79"/>
    <n v="90"/>
    <n v="85"/>
    <x v="4"/>
    <x v="1"/>
    <x v="1"/>
    <n v="387"/>
  </r>
  <r>
    <x v="110"/>
    <n v="62"/>
    <x v="17"/>
    <n v="75"/>
    <n v="84"/>
    <n v="85"/>
    <x v="5"/>
    <x v="1"/>
    <x v="2"/>
    <n v="384"/>
  </r>
  <r>
    <x v="111"/>
    <n v="64"/>
    <x v="13"/>
    <n v="81"/>
    <n v="76"/>
    <n v="85"/>
    <x v="4"/>
    <x v="0"/>
    <x v="0"/>
    <n v="383"/>
  </r>
  <r>
    <x v="112"/>
    <n v="67"/>
    <x v="17"/>
    <n v="73"/>
    <n v="70"/>
    <n v="77"/>
    <x v="5"/>
    <x v="1"/>
    <x v="1"/>
    <n v="365"/>
  </r>
  <r>
    <x v="113"/>
    <n v="70"/>
    <x v="2"/>
    <n v="76"/>
    <n v="78"/>
    <n v="90"/>
    <x v="1"/>
    <x v="1"/>
    <x v="2"/>
    <n v="381"/>
  </r>
  <r>
    <x v="114"/>
    <n v="50"/>
    <x v="5"/>
    <n v="87"/>
    <n v="80"/>
    <n v="71"/>
    <x v="1"/>
    <x v="0"/>
    <x v="0"/>
    <n v="353"/>
  </r>
  <r>
    <x v="115"/>
    <n v="70"/>
    <x v="18"/>
    <n v="73"/>
    <n v="82"/>
    <n v="81"/>
    <x v="0"/>
    <x v="1"/>
    <x v="1"/>
    <n v="374"/>
  </r>
  <r>
    <x v="116"/>
    <n v="69"/>
    <x v="19"/>
    <n v="70"/>
    <n v="88"/>
    <n v="73"/>
    <x v="7"/>
    <x v="1"/>
    <x v="2"/>
    <n v="361"/>
  </r>
  <r>
    <x v="117"/>
    <n v="57"/>
    <x v="11"/>
    <n v="90"/>
    <n v="78"/>
    <n v="78"/>
    <x v="2"/>
    <x v="0"/>
    <x v="0"/>
    <n v="372"/>
  </r>
  <r>
    <x v="118"/>
    <n v="64"/>
    <x v="5"/>
    <n v="86"/>
    <n v="86"/>
    <n v="86"/>
    <x v="3"/>
    <x v="1"/>
    <x v="1"/>
    <n v="387"/>
  </r>
  <r>
    <x v="119"/>
    <n v="65"/>
    <x v="0"/>
    <n v="82"/>
    <n v="82"/>
    <n v="71"/>
    <x v="4"/>
    <x v="1"/>
    <x v="2"/>
    <n v="380"/>
  </r>
  <r>
    <x v="120"/>
    <n v="56"/>
    <x v="9"/>
    <n v="79"/>
    <n v="81"/>
    <n v="74"/>
    <x v="6"/>
    <x v="0"/>
    <x v="0"/>
    <n v="369"/>
  </r>
  <r>
    <x v="121"/>
    <n v="53"/>
    <x v="18"/>
    <n v="89"/>
    <n v="81"/>
    <n v="85"/>
    <x v="1"/>
    <x v="1"/>
    <x v="1"/>
    <n v="376"/>
  </r>
  <r>
    <x v="122"/>
    <n v="50"/>
    <x v="8"/>
    <n v="71"/>
    <n v="87"/>
    <n v="75"/>
    <x v="2"/>
    <x v="1"/>
    <x v="2"/>
    <n v="357"/>
  </r>
  <r>
    <x v="123"/>
    <n v="69"/>
    <x v="15"/>
    <n v="90"/>
    <n v="79"/>
    <n v="74"/>
    <x v="2"/>
    <x v="0"/>
    <x v="0"/>
    <n v="378"/>
  </r>
  <r>
    <x v="124"/>
    <n v="57"/>
    <x v="15"/>
    <n v="79"/>
    <n v="83"/>
    <n v="76"/>
    <x v="3"/>
    <x v="1"/>
    <x v="1"/>
    <n v="361"/>
  </r>
  <r>
    <x v="125"/>
    <n v="50"/>
    <x v="12"/>
    <n v="70"/>
    <n v="72"/>
    <n v="78"/>
    <x v="2"/>
    <x v="1"/>
    <x v="2"/>
    <n v="334"/>
  </r>
  <r>
    <x v="126"/>
    <n v="64"/>
    <x v="20"/>
    <n v="72"/>
    <n v="74"/>
    <n v="83"/>
    <x v="7"/>
    <x v="0"/>
    <x v="0"/>
    <n v="363"/>
  </r>
  <r>
    <x v="127"/>
    <n v="55"/>
    <x v="10"/>
    <n v="90"/>
    <n v="70"/>
    <n v="87"/>
    <x v="0"/>
    <x v="1"/>
    <x v="1"/>
    <n v="378"/>
  </r>
  <r>
    <x v="128"/>
    <n v="60"/>
    <x v="13"/>
    <n v="71"/>
    <n v="85"/>
    <n v="70"/>
    <x v="0"/>
    <x v="1"/>
    <x v="2"/>
    <n v="363"/>
  </r>
  <r>
    <x v="129"/>
    <n v="53"/>
    <x v="18"/>
    <n v="86"/>
    <n v="84"/>
    <n v="87"/>
    <x v="4"/>
    <x v="0"/>
    <x v="0"/>
    <n v="378"/>
  </r>
  <r>
    <x v="130"/>
    <n v="63"/>
    <x v="5"/>
    <n v="83"/>
    <n v="80"/>
    <n v="86"/>
    <x v="0"/>
    <x v="1"/>
    <x v="1"/>
    <n v="377"/>
  </r>
  <r>
    <x v="131"/>
    <n v="61"/>
    <x v="7"/>
    <n v="84"/>
    <n v="81"/>
    <n v="76"/>
    <x v="4"/>
    <x v="1"/>
    <x v="2"/>
    <n v="375"/>
  </r>
  <r>
    <x v="132"/>
    <n v="58"/>
    <x v="4"/>
    <n v="85"/>
    <n v="83"/>
    <n v="72"/>
    <x v="4"/>
    <x v="0"/>
    <x v="0"/>
    <n v="361"/>
  </r>
  <r>
    <x v="133"/>
    <n v="70"/>
    <x v="1"/>
    <n v="88"/>
    <n v="73"/>
    <n v="71"/>
    <x v="6"/>
    <x v="1"/>
    <x v="1"/>
    <n v="374"/>
  </r>
  <r>
    <x v="134"/>
    <n v="63"/>
    <x v="6"/>
    <n v="84"/>
    <n v="86"/>
    <n v="71"/>
    <x v="5"/>
    <x v="1"/>
    <x v="2"/>
    <n v="379"/>
  </r>
  <r>
    <x v="135"/>
    <n v="61"/>
    <x v="11"/>
    <n v="87"/>
    <n v="82"/>
    <n v="72"/>
    <x v="3"/>
    <x v="0"/>
    <x v="0"/>
    <n v="371"/>
  </r>
  <r>
    <x v="136"/>
    <n v="68"/>
    <x v="0"/>
    <n v="81"/>
    <n v="89"/>
    <n v="87"/>
    <x v="7"/>
    <x v="1"/>
    <x v="1"/>
    <n v="405"/>
  </r>
  <r>
    <x v="137"/>
    <n v="57"/>
    <x v="19"/>
    <n v="75"/>
    <n v="73"/>
    <n v="89"/>
    <x v="7"/>
    <x v="1"/>
    <x v="2"/>
    <n v="355"/>
  </r>
  <r>
    <x v="138"/>
    <n v="66"/>
    <x v="2"/>
    <n v="86"/>
    <n v="75"/>
    <n v="77"/>
    <x v="7"/>
    <x v="0"/>
    <x v="0"/>
    <n v="371"/>
  </r>
  <r>
    <x v="139"/>
    <n v="66"/>
    <x v="19"/>
    <n v="81"/>
    <n v="77"/>
    <n v="80"/>
    <x v="0"/>
    <x v="1"/>
    <x v="1"/>
    <n v="365"/>
  </r>
  <r>
    <x v="140"/>
    <n v="69"/>
    <x v="0"/>
    <n v="74"/>
    <n v="74"/>
    <n v="77"/>
    <x v="1"/>
    <x v="1"/>
    <x v="2"/>
    <n v="374"/>
  </r>
  <r>
    <x v="141"/>
    <n v="70"/>
    <x v="5"/>
    <n v="75"/>
    <n v="85"/>
    <n v="71"/>
    <x v="7"/>
    <x v="0"/>
    <x v="0"/>
    <n v="366"/>
  </r>
  <r>
    <x v="142"/>
    <n v="60"/>
    <x v="3"/>
    <n v="82"/>
    <n v="72"/>
    <n v="86"/>
    <x v="3"/>
    <x v="1"/>
    <x v="1"/>
    <n v="371"/>
  </r>
  <r>
    <x v="143"/>
    <n v="55"/>
    <x v="7"/>
    <n v="89"/>
    <n v="76"/>
    <n v="71"/>
    <x v="2"/>
    <x v="1"/>
    <x v="2"/>
    <n v="364"/>
  </r>
  <r>
    <x v="144"/>
    <n v="63"/>
    <x v="4"/>
    <n v="84"/>
    <n v="89"/>
    <n v="83"/>
    <x v="0"/>
    <x v="0"/>
    <x v="0"/>
    <n v="382"/>
  </r>
  <r>
    <x v="145"/>
    <n v="68"/>
    <x v="11"/>
    <n v="77"/>
    <n v="81"/>
    <n v="84"/>
    <x v="1"/>
    <x v="1"/>
    <x v="1"/>
    <n v="379"/>
  </r>
  <r>
    <x v="146"/>
    <n v="61"/>
    <x v="12"/>
    <n v="85"/>
    <n v="74"/>
    <n v="79"/>
    <x v="1"/>
    <x v="1"/>
    <x v="2"/>
    <n v="363"/>
  </r>
  <r>
    <x v="147"/>
    <n v="51"/>
    <x v="7"/>
    <n v="83"/>
    <n v="72"/>
    <n v="79"/>
    <x v="2"/>
    <x v="0"/>
    <x v="0"/>
    <n v="358"/>
  </r>
  <r>
    <x v="148"/>
    <n v="54"/>
    <x v="9"/>
    <n v="83"/>
    <n v="86"/>
    <n v="73"/>
    <x v="2"/>
    <x v="1"/>
    <x v="1"/>
    <n v="375"/>
  </r>
  <r>
    <x v="149"/>
    <n v="70"/>
    <x v="2"/>
    <n v="71"/>
    <n v="75"/>
    <n v="70"/>
    <x v="1"/>
    <x v="1"/>
    <x v="2"/>
    <n v="353"/>
  </r>
  <r>
    <x v="150"/>
    <n v="53"/>
    <x v="9"/>
    <n v="71"/>
    <n v="79"/>
    <n v="88"/>
    <x v="7"/>
    <x v="0"/>
    <x v="0"/>
    <n v="370"/>
  </r>
  <r>
    <x v="151"/>
    <n v="61"/>
    <x v="3"/>
    <n v="76"/>
    <n v="87"/>
    <n v="84"/>
    <x v="6"/>
    <x v="1"/>
    <x v="1"/>
    <n v="379"/>
  </r>
  <r>
    <x v="152"/>
    <n v="69"/>
    <x v="9"/>
    <n v="81"/>
    <n v="83"/>
    <n v="72"/>
    <x v="0"/>
    <x v="1"/>
    <x v="2"/>
    <n v="384"/>
  </r>
  <r>
    <x v="153"/>
    <n v="58"/>
    <x v="3"/>
    <n v="88"/>
    <n v="70"/>
    <n v="89"/>
    <x v="5"/>
    <x v="0"/>
    <x v="0"/>
    <n v="376"/>
  </r>
  <r>
    <x v="154"/>
    <n v="55"/>
    <x v="1"/>
    <n v="80"/>
    <n v="76"/>
    <n v="70"/>
    <x v="6"/>
    <x v="1"/>
    <x v="1"/>
    <n v="353"/>
  </r>
  <r>
    <x v="155"/>
    <n v="64"/>
    <x v="2"/>
    <n v="82"/>
    <n v="85"/>
    <n v="70"/>
    <x v="5"/>
    <x v="1"/>
    <x v="2"/>
    <n v="368"/>
  </r>
  <r>
    <x v="156"/>
    <n v="60"/>
    <x v="4"/>
    <n v="90"/>
    <n v="76"/>
    <n v="88"/>
    <x v="2"/>
    <x v="0"/>
    <x v="0"/>
    <n v="377"/>
  </r>
  <r>
    <x v="157"/>
    <n v="56"/>
    <x v="1"/>
    <n v="87"/>
    <n v="82"/>
    <n v="89"/>
    <x v="0"/>
    <x v="1"/>
    <x v="1"/>
    <n v="386"/>
  </r>
  <r>
    <x v="158"/>
    <n v="51"/>
    <x v="1"/>
    <n v="75"/>
    <n v="81"/>
    <n v="81"/>
    <x v="7"/>
    <x v="1"/>
    <x v="2"/>
    <n v="360"/>
  </r>
  <r>
    <x v="159"/>
    <n v="60"/>
    <x v="1"/>
    <n v="88"/>
    <n v="76"/>
    <n v="76"/>
    <x v="6"/>
    <x v="0"/>
    <x v="0"/>
    <n v="372"/>
  </r>
  <r>
    <x v="160"/>
    <n v="52"/>
    <x v="18"/>
    <n v="84"/>
    <n v="72"/>
    <n v="70"/>
    <x v="2"/>
    <x v="1"/>
    <x v="1"/>
    <n v="346"/>
  </r>
  <r>
    <x v="161"/>
    <n v="60"/>
    <x v="20"/>
    <n v="71"/>
    <n v="87"/>
    <n v="74"/>
    <x v="4"/>
    <x v="1"/>
    <x v="2"/>
    <n v="362"/>
  </r>
  <r>
    <x v="162"/>
    <n v="61"/>
    <x v="9"/>
    <n v="88"/>
    <n v="81"/>
    <n v="76"/>
    <x v="6"/>
    <x v="0"/>
    <x v="0"/>
    <n v="385"/>
  </r>
  <r>
    <x v="163"/>
    <n v="66"/>
    <x v="20"/>
    <n v="80"/>
    <n v="78"/>
    <n v="81"/>
    <x v="5"/>
    <x v="1"/>
    <x v="1"/>
    <n v="375"/>
  </r>
  <r>
    <x v="164"/>
    <n v="70"/>
    <x v="3"/>
    <n v="76"/>
    <n v="79"/>
    <n v="71"/>
    <x v="6"/>
    <x v="1"/>
    <x v="2"/>
    <n v="367"/>
  </r>
  <r>
    <x v="165"/>
    <n v="57"/>
    <x v="1"/>
    <n v="84"/>
    <n v="83"/>
    <n v="87"/>
    <x v="6"/>
    <x v="0"/>
    <x v="0"/>
    <n v="383"/>
  </r>
  <r>
    <x v="166"/>
    <n v="55"/>
    <x v="15"/>
    <n v="74"/>
    <n v="81"/>
    <n v="87"/>
    <x v="2"/>
    <x v="1"/>
    <x v="1"/>
    <n v="363"/>
  </r>
  <r>
    <x v="167"/>
    <n v="63"/>
    <x v="6"/>
    <n v="85"/>
    <n v="86"/>
    <n v="83"/>
    <x v="0"/>
    <x v="1"/>
    <x v="2"/>
    <n v="392"/>
  </r>
  <r>
    <x v="168"/>
    <n v="61"/>
    <x v="13"/>
    <n v="86"/>
    <n v="89"/>
    <n v="79"/>
    <x v="5"/>
    <x v="0"/>
    <x v="0"/>
    <n v="392"/>
  </r>
  <r>
    <x v="169"/>
    <n v="66"/>
    <x v="18"/>
    <n v="78"/>
    <n v="90"/>
    <n v="76"/>
    <x v="4"/>
    <x v="1"/>
    <x v="1"/>
    <n v="378"/>
  </r>
  <r>
    <x v="170"/>
    <n v="50"/>
    <x v="18"/>
    <n v="90"/>
    <n v="73"/>
    <n v="78"/>
    <x v="0"/>
    <x v="1"/>
    <x v="2"/>
    <n v="359"/>
  </r>
  <r>
    <x v="171"/>
    <n v="52"/>
    <x v="18"/>
    <n v="81"/>
    <n v="81"/>
    <n v="70"/>
    <x v="5"/>
    <x v="0"/>
    <x v="0"/>
    <n v="352"/>
  </r>
  <r>
    <x v="172"/>
    <n v="63"/>
    <x v="13"/>
    <n v="83"/>
    <n v="86"/>
    <n v="82"/>
    <x v="0"/>
    <x v="1"/>
    <x v="1"/>
    <n v="391"/>
  </r>
  <r>
    <x v="173"/>
    <n v="60"/>
    <x v="10"/>
    <n v="90"/>
    <n v="84"/>
    <n v="83"/>
    <x v="7"/>
    <x v="1"/>
    <x v="2"/>
    <n v="393"/>
  </r>
  <r>
    <x v="174"/>
    <n v="52"/>
    <x v="1"/>
    <n v="80"/>
    <n v="90"/>
    <n v="72"/>
    <x v="6"/>
    <x v="0"/>
    <x v="0"/>
    <n v="366"/>
  </r>
  <r>
    <x v="175"/>
    <n v="70"/>
    <x v="10"/>
    <n v="76"/>
    <n v="84"/>
    <n v="86"/>
    <x v="4"/>
    <x v="1"/>
    <x v="1"/>
    <n v="392"/>
  </r>
  <r>
    <x v="176"/>
    <n v="57"/>
    <x v="20"/>
    <n v="89"/>
    <n v="72"/>
    <n v="79"/>
    <x v="4"/>
    <x v="1"/>
    <x v="2"/>
    <n v="367"/>
  </r>
  <r>
    <x v="177"/>
    <n v="58"/>
    <x v="20"/>
    <n v="88"/>
    <n v="77"/>
    <n v="70"/>
    <x v="1"/>
    <x v="0"/>
    <x v="0"/>
    <n v="363"/>
  </r>
  <r>
    <x v="178"/>
    <n v="56"/>
    <x v="16"/>
    <n v="86"/>
    <n v="72"/>
    <n v="77"/>
    <x v="4"/>
    <x v="1"/>
    <x v="1"/>
    <n v="351"/>
  </r>
  <r>
    <x v="179"/>
    <n v="70"/>
    <x v="1"/>
    <n v="80"/>
    <n v="78"/>
    <n v="79"/>
    <x v="5"/>
    <x v="1"/>
    <x v="2"/>
    <n v="379"/>
  </r>
  <r>
    <x v="180"/>
    <n v="69"/>
    <x v="19"/>
    <n v="83"/>
    <n v="75"/>
    <n v="88"/>
    <x v="6"/>
    <x v="0"/>
    <x v="0"/>
    <n v="376"/>
  </r>
  <r>
    <x v="181"/>
    <n v="52"/>
    <x v="7"/>
    <n v="88"/>
    <n v="83"/>
    <n v="74"/>
    <x v="0"/>
    <x v="1"/>
    <x v="1"/>
    <n v="370"/>
  </r>
  <r>
    <x v="182"/>
    <n v="51"/>
    <x v="11"/>
    <n v="83"/>
    <n v="77"/>
    <n v="72"/>
    <x v="2"/>
    <x v="1"/>
    <x v="2"/>
    <n v="352"/>
  </r>
  <r>
    <x v="183"/>
    <n v="57"/>
    <x v="15"/>
    <n v="74"/>
    <n v="88"/>
    <n v="87"/>
    <x v="2"/>
    <x v="0"/>
    <x v="0"/>
    <n v="372"/>
  </r>
  <r>
    <x v="184"/>
    <n v="64"/>
    <x v="3"/>
    <n v="75"/>
    <n v="75"/>
    <n v="85"/>
    <x v="3"/>
    <x v="1"/>
    <x v="1"/>
    <n v="370"/>
  </r>
  <r>
    <x v="185"/>
    <n v="56"/>
    <x v="12"/>
    <n v="78"/>
    <n v="83"/>
    <n v="87"/>
    <x v="6"/>
    <x v="1"/>
    <x v="2"/>
    <n v="368"/>
  </r>
  <r>
    <x v="186"/>
    <n v="67"/>
    <x v="15"/>
    <n v="81"/>
    <n v="81"/>
    <n v="77"/>
    <x v="5"/>
    <x v="0"/>
    <x v="0"/>
    <n v="372"/>
  </r>
  <r>
    <x v="187"/>
    <n v="69"/>
    <x v="6"/>
    <n v="70"/>
    <n v="90"/>
    <n v="84"/>
    <x v="4"/>
    <x v="1"/>
    <x v="1"/>
    <n v="388"/>
  </r>
  <r>
    <x v="188"/>
    <n v="65"/>
    <x v="3"/>
    <n v="84"/>
    <n v="74"/>
    <n v="74"/>
    <x v="3"/>
    <x v="1"/>
    <x v="2"/>
    <n v="368"/>
  </r>
  <r>
    <x v="189"/>
    <n v="50"/>
    <x v="18"/>
    <n v="84"/>
    <n v="84"/>
    <n v="77"/>
    <x v="3"/>
    <x v="0"/>
    <x v="0"/>
    <n v="363"/>
  </r>
  <r>
    <x v="190"/>
    <n v="70"/>
    <x v="9"/>
    <n v="72"/>
    <n v="72"/>
    <n v="70"/>
    <x v="6"/>
    <x v="1"/>
    <x v="1"/>
    <n v="363"/>
  </r>
  <r>
    <x v="191"/>
    <n v="52"/>
    <x v="1"/>
    <n v="82"/>
    <n v="82"/>
    <n v="82"/>
    <x v="2"/>
    <x v="1"/>
    <x v="2"/>
    <n v="370"/>
  </r>
  <r>
    <x v="192"/>
    <n v="50"/>
    <x v="12"/>
    <n v="88"/>
    <n v="75"/>
    <n v="82"/>
    <x v="2"/>
    <x v="0"/>
    <x v="0"/>
    <n v="359"/>
  </r>
  <r>
    <x v="193"/>
    <n v="57"/>
    <x v="17"/>
    <n v="86"/>
    <n v="73"/>
    <n v="76"/>
    <x v="2"/>
    <x v="1"/>
    <x v="1"/>
    <n v="370"/>
  </r>
  <r>
    <x v="194"/>
    <n v="66"/>
    <x v="8"/>
    <n v="73"/>
    <n v="73"/>
    <n v="72"/>
    <x v="1"/>
    <x v="1"/>
    <x v="2"/>
    <n v="358"/>
  </r>
  <r>
    <x v="195"/>
    <n v="68"/>
    <x v="15"/>
    <n v="72"/>
    <n v="88"/>
    <n v="89"/>
    <x v="2"/>
    <x v="0"/>
    <x v="0"/>
    <n v="383"/>
  </r>
  <r>
    <x v="196"/>
    <n v="64"/>
    <x v="0"/>
    <n v="81"/>
    <n v="76"/>
    <n v="76"/>
    <x v="5"/>
    <x v="1"/>
    <x v="1"/>
    <n v="377"/>
  </r>
  <r>
    <x v="197"/>
    <n v="55"/>
    <x v="11"/>
    <n v="86"/>
    <n v="79"/>
    <n v="84"/>
    <x v="5"/>
    <x v="1"/>
    <x v="2"/>
    <n v="373"/>
  </r>
  <r>
    <x v="198"/>
    <n v="50"/>
    <x v="1"/>
    <n v="87"/>
    <n v="77"/>
    <n v="84"/>
    <x v="1"/>
    <x v="0"/>
    <x v="0"/>
    <n v="3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8">
    <pivotField showAll="0">
      <items count="20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x="199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aths" fld="2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00CFC-BD65-45FF-AFF6-34AF2DD62F77}" name="PivotTable1" cacheId="1" applyNumberFormats="0" applyBorderFormats="0" applyFontFormats="0" applyPatternFormats="0" applyAlignmentFormats="0" applyWidthHeightFormats="1" dataCaption="Values" showError="1" updatedVersion="6" minRefreshableVersion="3" useAutoFormatting="1" itemPrintTitles="1" createdVersion="6" indent="0" outline="1" outlineData="1" multipleFieldFilters="0">
  <location ref="A3:E7" firstHeaderRow="0" firstDataRow="1" firstDataCol="1"/>
  <pivotFields count="9">
    <pivotField showAll="0">
      <items count="200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showAll="0"/>
    <pivotField showAll="0"/>
    <pivotField dataField="1" showAll="0">
      <items count="22">
        <item x="16"/>
        <item x="14"/>
        <item x="18"/>
        <item x="13"/>
        <item x="5"/>
        <item x="1"/>
        <item x="17"/>
        <item x="2"/>
        <item x="12"/>
        <item x="8"/>
        <item x="4"/>
        <item x="15"/>
        <item x="11"/>
        <item x="9"/>
        <item x="7"/>
        <item x="10"/>
        <item x="3"/>
        <item x="0"/>
        <item x="20"/>
        <item x="6"/>
        <item x="19"/>
        <item t="default"/>
      </items>
    </pivotField>
    <pivotField showAll="0"/>
    <pivotField dataField="1" showAll="0"/>
    <pivotField showAll="0"/>
    <pivotField axis="axisRow" multipleItemSelectionAllowed="1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ge" fld="6" subtotal="average" baseField="8" baseItem="1"/>
    <dataField name="StdDev of Stats" fld="4" subtotal="stdDev" baseField="8" baseItem="0"/>
    <dataField name="Average of Stats" fld="4" subtotal="average" baseField="8" baseItem="1"/>
    <dataField name="Average of Science" fld="1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E0CC8-9C79-4BFA-AC48-9441627B5654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10">
    <pivotField showAll="0">
      <items count="200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dataField="1" showAll="0">
      <items count="22">
        <item x="16"/>
        <item x="19"/>
        <item x="14"/>
        <item x="4"/>
        <item x="12"/>
        <item x="5"/>
        <item x="15"/>
        <item x="2"/>
        <item x="18"/>
        <item x="11"/>
        <item x="20"/>
        <item x="3"/>
        <item x="1"/>
        <item x="7"/>
        <item x="8"/>
        <item x="6"/>
        <item x="10"/>
        <item x="13"/>
        <item x="17"/>
        <item x="9"/>
        <item x="0"/>
        <item t="default"/>
      </items>
    </pivotField>
    <pivotField showAll="0"/>
    <pivotField showAll="0"/>
    <pivotField showAll="0"/>
    <pivotField showAll="0">
      <items count="9">
        <item x="2"/>
        <item x="3"/>
        <item x="5"/>
        <item x="4"/>
        <item x="0"/>
        <item x="7"/>
        <item x="1"/>
        <item x="6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Items count="1">
    <i/>
  </rowItems>
  <colItems count="1">
    <i/>
  </colItems>
  <pageFields count="1">
    <pageField fld="7" hier="-1"/>
  </pageFields>
  <dataFields count="1">
    <dataField name="Average of Maths" fld="2" subtotal="average" baseField="0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427499-5CEE-45E6-9701-843CBBE3620D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" firstHeaderRow="0" firstDataRow="1" firstDataCol="0" rowPageCount="1" colPageCount="1"/>
  <pivotFields count="9">
    <pivotField showAll="0"/>
    <pivotField dataField="1" showAll="0"/>
    <pivotField dataField="1" showAll="0"/>
    <pivotField showAll="0"/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Average of Science" fld="1" subtotal="average" baseField="0" baseItem="1"/>
    <dataField name="Average of Maths" fld="2" subtotal="average" baseField="0" baseItem="1"/>
    <dataField name="Average of Age" fld="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C14" sqref="C14"/>
    </sheetView>
  </sheetViews>
  <sheetFormatPr defaultRowHeight="14.5" x14ac:dyDescent="0.35"/>
  <cols>
    <col min="1" max="1" width="12.54296875" customWidth="1"/>
    <col min="2" max="2" width="16" customWidth="1"/>
  </cols>
  <sheetData>
    <row r="3" spans="1:2" x14ac:dyDescent="0.35">
      <c r="A3" s="1" t="s">
        <v>0</v>
      </c>
      <c r="B3" t="s">
        <v>1</v>
      </c>
    </row>
    <row r="4" spans="1:2" x14ac:dyDescent="0.35">
      <c r="A4" s="2" t="s">
        <v>2</v>
      </c>
      <c r="B4" s="3">
        <v>70.234848484848484</v>
      </c>
    </row>
    <row r="5" spans="1:2" x14ac:dyDescent="0.35">
      <c r="A5" s="2" t="s">
        <v>3</v>
      </c>
      <c r="B5" s="3">
        <v>69.940298507462686</v>
      </c>
    </row>
    <row r="6" spans="1:2" x14ac:dyDescent="0.35">
      <c r="A6" s="2" t="s">
        <v>4</v>
      </c>
      <c r="B6" s="3"/>
    </row>
    <row r="7" spans="1:2" x14ac:dyDescent="0.35">
      <c r="A7" s="2" t="s">
        <v>5</v>
      </c>
      <c r="B7" s="3">
        <v>70.1356783919598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6BF2-9C1E-4726-8D6D-F1AAE0E007B6}">
  <dimension ref="A2:J7"/>
  <sheetViews>
    <sheetView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13.36328125" bestFit="1" customWidth="1"/>
    <col min="3" max="3" width="13.6328125" bestFit="1" customWidth="1"/>
    <col min="4" max="4" width="14.453125" bestFit="1" customWidth="1"/>
    <col min="5" max="5" width="16.36328125" bestFit="1" customWidth="1"/>
    <col min="6" max="7" width="2.81640625" bestFit="1" customWidth="1"/>
    <col min="8" max="8" width="7.81640625" customWidth="1"/>
    <col min="9" max="9" width="8.453125" customWidth="1"/>
    <col min="10" max="10" width="6.81640625" customWidth="1"/>
    <col min="11" max="22" width="2.81640625" bestFit="1" customWidth="1"/>
    <col min="23" max="23" width="10.7265625" bestFit="1" customWidth="1"/>
  </cols>
  <sheetData>
    <row r="2" spans="1:10" x14ac:dyDescent="0.35">
      <c r="H2" t="s">
        <v>218</v>
      </c>
    </row>
    <row r="3" spans="1:10" x14ac:dyDescent="0.35">
      <c r="A3" s="1" t="s">
        <v>0</v>
      </c>
      <c r="B3" t="s">
        <v>219</v>
      </c>
      <c r="C3" t="s">
        <v>267</v>
      </c>
      <c r="D3" t="s">
        <v>217</v>
      </c>
      <c r="E3" t="s">
        <v>220</v>
      </c>
    </row>
    <row r="4" spans="1:10" x14ac:dyDescent="0.35">
      <c r="A4" s="2" t="s">
        <v>16</v>
      </c>
      <c r="B4" s="3">
        <v>20.552238805970148</v>
      </c>
      <c r="C4" s="3">
        <v>5.313211135791283</v>
      </c>
      <c r="D4" s="3">
        <v>80.164179104477611</v>
      </c>
      <c r="E4" s="3">
        <v>59.014925373134325</v>
      </c>
      <c r="H4" t="s">
        <v>266</v>
      </c>
    </row>
    <row r="5" spans="1:10" x14ac:dyDescent="0.35">
      <c r="A5" s="2" t="s">
        <v>18</v>
      </c>
      <c r="B5" s="3">
        <v>20.287878787878789</v>
      </c>
      <c r="C5" s="3">
        <v>6.2925567455741138</v>
      </c>
      <c r="D5" s="3">
        <v>79.060606060606062</v>
      </c>
      <c r="E5" s="3">
        <v>59.742424242424242</v>
      </c>
      <c r="H5" t="s">
        <v>268</v>
      </c>
      <c r="J5" s="8" t="s">
        <v>16</v>
      </c>
    </row>
    <row r="6" spans="1:10" x14ac:dyDescent="0.35">
      <c r="A6" s="2" t="s">
        <v>20</v>
      </c>
      <c r="B6" s="3">
        <v>20.606060606060606</v>
      </c>
      <c r="C6" s="3">
        <v>5.4904876418633615</v>
      </c>
      <c r="D6" s="3">
        <v>80.090909090909093</v>
      </c>
      <c r="E6" s="3">
        <v>59.878787878787875</v>
      </c>
      <c r="H6" t="s">
        <v>270</v>
      </c>
    </row>
    <row r="7" spans="1:10" x14ac:dyDescent="0.35">
      <c r="A7" s="2" t="s">
        <v>5</v>
      </c>
      <c r="B7" s="3">
        <v>20.482412060301506</v>
      </c>
      <c r="C7" s="3">
        <v>5.7061123175787047</v>
      </c>
      <c r="D7" s="3">
        <v>79.773869346733662</v>
      </c>
      <c r="E7" s="3">
        <v>59.542713567839193</v>
      </c>
      <c r="H7" t="s">
        <v>268</v>
      </c>
      <c r="J7">
        <v>70.13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9DB-C36F-4615-BD9E-8E7F6A34F9E5}">
  <dimension ref="A1:B4"/>
  <sheetViews>
    <sheetView workbookViewId="0">
      <selection activeCell="A4" sqref="A4"/>
    </sheetView>
  </sheetViews>
  <sheetFormatPr defaultRowHeight="14.5" x14ac:dyDescent="0.35"/>
  <cols>
    <col min="1" max="1" width="15.6328125" bestFit="1" customWidth="1"/>
    <col min="2" max="2" width="6.453125" bestFit="1" customWidth="1"/>
    <col min="3" max="5" width="11.81640625" bestFit="1" customWidth="1"/>
  </cols>
  <sheetData>
    <row r="1" spans="1:2" x14ac:dyDescent="0.35">
      <c r="A1" s="1" t="s">
        <v>13</v>
      </c>
      <c r="B1" t="s">
        <v>269</v>
      </c>
    </row>
    <row r="3" spans="1:2" x14ac:dyDescent="0.35">
      <c r="A3" t="s">
        <v>1</v>
      </c>
    </row>
    <row r="4" spans="1:2" x14ac:dyDescent="0.35">
      <c r="A4" s="3">
        <v>70.1356783919598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C6C5-2A56-482A-9AAC-B61586B89149}">
  <dimension ref="A1:C4"/>
  <sheetViews>
    <sheetView workbookViewId="0">
      <selection activeCell="A3" sqref="A3"/>
    </sheetView>
  </sheetViews>
  <sheetFormatPr defaultRowHeight="14.5" x14ac:dyDescent="0.35"/>
  <cols>
    <col min="1" max="1" width="16.36328125" bestFit="1" customWidth="1"/>
    <col min="2" max="2" width="15.6328125" bestFit="1" customWidth="1"/>
    <col min="3" max="3" width="13.36328125" bestFit="1" customWidth="1"/>
    <col min="4" max="6" width="16.36328125" bestFit="1" customWidth="1"/>
    <col min="7" max="7" width="21.26953125" bestFit="1" customWidth="1"/>
    <col min="8" max="8" width="20.453125" bestFit="1" customWidth="1"/>
    <col min="9" max="9" width="18.1796875" bestFit="1" customWidth="1"/>
  </cols>
  <sheetData>
    <row r="1" spans="1:3" x14ac:dyDescent="0.35">
      <c r="A1" s="1" t="s">
        <v>13</v>
      </c>
      <c r="B1" t="s">
        <v>269</v>
      </c>
    </row>
    <row r="3" spans="1:3" x14ac:dyDescent="0.35">
      <c r="A3" t="s">
        <v>220</v>
      </c>
      <c r="B3" t="s">
        <v>1</v>
      </c>
      <c r="C3" t="s">
        <v>219</v>
      </c>
    </row>
    <row r="4" spans="1:3" x14ac:dyDescent="0.35">
      <c r="A4" s="3">
        <v>59.542713567839193</v>
      </c>
      <c r="B4" s="3">
        <v>70.1356783919598</v>
      </c>
      <c r="C4" s="3">
        <v>20.482412060301506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workbookViewId="0">
      <selection activeCell="D22" sqref="D22"/>
    </sheetView>
  </sheetViews>
  <sheetFormatPr defaultRowHeight="14.5" x14ac:dyDescent="0.35"/>
  <cols>
    <col min="1" max="1" width="11.54296875" style="12" customWidth="1"/>
    <col min="2" max="5" width="8.7265625" style="8"/>
    <col min="6" max="6" width="9.6328125" style="8" customWidth="1"/>
    <col min="7" max="7" width="8.7265625" style="8"/>
    <col min="8" max="8" width="8.7265625" style="12"/>
    <col min="9" max="9" width="11.36328125" style="12" customWidth="1"/>
  </cols>
  <sheetData>
    <row r="1" spans="1:10" ht="15" thickBot="1" x14ac:dyDescent="0.4">
      <c r="A1" s="9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3" t="s">
        <v>13</v>
      </c>
      <c r="I1" s="14" t="s">
        <v>14</v>
      </c>
      <c r="J1" s="34"/>
    </row>
    <row r="2" spans="1:10" ht="15" thickTop="1" x14ac:dyDescent="0.35">
      <c r="A2" s="10" t="s">
        <v>15</v>
      </c>
      <c r="B2" s="6">
        <v>67</v>
      </c>
      <c r="C2" s="6">
        <v>80</v>
      </c>
      <c r="D2" s="6">
        <v>75</v>
      </c>
      <c r="E2" s="6">
        <v>87</v>
      </c>
      <c r="F2" s="6">
        <v>72</v>
      </c>
      <c r="G2" s="6">
        <v>21</v>
      </c>
      <c r="H2" s="10" t="s">
        <v>3</v>
      </c>
      <c r="I2" s="10" t="s">
        <v>16</v>
      </c>
    </row>
    <row r="3" spans="1:10" x14ac:dyDescent="0.35">
      <c r="A3" s="11" t="s">
        <v>17</v>
      </c>
      <c r="B3" s="7">
        <v>52</v>
      </c>
      <c r="C3" s="7">
        <v>80</v>
      </c>
      <c r="D3" s="7">
        <v>83</v>
      </c>
      <c r="E3" s="7">
        <v>75</v>
      </c>
      <c r="F3" s="7">
        <v>81</v>
      </c>
      <c r="G3" s="7">
        <v>23</v>
      </c>
      <c r="H3" s="11" t="s">
        <v>2</v>
      </c>
      <c r="I3" s="11" t="s">
        <v>18</v>
      </c>
    </row>
    <row r="4" spans="1:10" x14ac:dyDescent="0.35">
      <c r="A4" s="11" t="s">
        <v>19</v>
      </c>
      <c r="B4" s="7">
        <v>53</v>
      </c>
      <c r="C4" s="7">
        <v>72</v>
      </c>
      <c r="D4" s="7">
        <v>87</v>
      </c>
      <c r="E4" s="7">
        <v>77</v>
      </c>
      <c r="F4" s="7">
        <v>76</v>
      </c>
      <c r="G4" s="7">
        <v>17</v>
      </c>
      <c r="H4" s="11" t="s">
        <v>2</v>
      </c>
      <c r="I4" s="11" t="s">
        <v>20</v>
      </c>
    </row>
    <row r="5" spans="1:10" x14ac:dyDescent="0.35">
      <c r="A5" s="11" t="s">
        <v>21</v>
      </c>
      <c r="B5" s="7">
        <v>56</v>
      </c>
      <c r="C5" s="7">
        <v>67</v>
      </c>
      <c r="D5" s="7">
        <v>84</v>
      </c>
      <c r="E5" s="7">
        <v>86</v>
      </c>
      <c r="F5" s="7">
        <v>88</v>
      </c>
      <c r="G5" s="7">
        <v>23</v>
      </c>
      <c r="H5" s="11" t="s">
        <v>3</v>
      </c>
      <c r="I5" s="11" t="s">
        <v>16</v>
      </c>
    </row>
    <row r="6" spans="1:10" x14ac:dyDescent="0.35">
      <c r="A6" s="11" t="s">
        <v>22</v>
      </c>
      <c r="B6" s="7">
        <v>67</v>
      </c>
      <c r="C6" s="7">
        <v>71</v>
      </c>
      <c r="D6" s="7">
        <v>86</v>
      </c>
      <c r="E6" s="7">
        <v>80</v>
      </c>
      <c r="F6" s="7">
        <v>85</v>
      </c>
      <c r="G6" s="7">
        <v>18</v>
      </c>
      <c r="H6" s="11" t="s">
        <v>2</v>
      </c>
      <c r="I6" s="11" t="s">
        <v>18</v>
      </c>
    </row>
    <row r="7" spans="1:10" x14ac:dyDescent="0.35">
      <c r="A7" s="11" t="s">
        <v>23</v>
      </c>
      <c r="B7" s="7">
        <v>54</v>
      </c>
      <c r="C7" s="7">
        <v>63</v>
      </c>
      <c r="D7" s="7">
        <v>86</v>
      </c>
      <c r="E7" s="7">
        <v>74</v>
      </c>
      <c r="F7" s="7">
        <v>90</v>
      </c>
      <c r="G7" s="7">
        <v>23</v>
      </c>
      <c r="H7" s="11" t="s">
        <v>2</v>
      </c>
      <c r="I7" s="11" t="s">
        <v>20</v>
      </c>
    </row>
    <row r="8" spans="1:10" x14ac:dyDescent="0.35">
      <c r="A8" s="11" t="s">
        <v>24</v>
      </c>
      <c r="B8" s="7">
        <v>58</v>
      </c>
      <c r="C8" s="7">
        <v>65</v>
      </c>
      <c r="D8" s="7">
        <v>83</v>
      </c>
      <c r="E8" s="7">
        <v>89</v>
      </c>
      <c r="F8" s="7">
        <v>72</v>
      </c>
      <c r="G8" s="7">
        <v>17</v>
      </c>
      <c r="H8" s="11" t="s">
        <v>3</v>
      </c>
      <c r="I8" s="11" t="s">
        <v>16</v>
      </c>
    </row>
    <row r="9" spans="1:10" x14ac:dyDescent="0.35">
      <c r="A9" s="11" t="s">
        <v>25</v>
      </c>
      <c r="B9" s="7">
        <v>65</v>
      </c>
      <c r="C9" s="7">
        <v>75</v>
      </c>
      <c r="D9" s="7">
        <v>89</v>
      </c>
      <c r="E9" s="7">
        <v>86</v>
      </c>
      <c r="F9" s="7">
        <v>90</v>
      </c>
      <c r="G9" s="7">
        <v>20</v>
      </c>
      <c r="H9" s="11" t="s">
        <v>2</v>
      </c>
      <c r="I9" s="11" t="s">
        <v>18</v>
      </c>
    </row>
    <row r="10" spans="1:10" x14ac:dyDescent="0.35">
      <c r="A10" s="11" t="s">
        <v>26</v>
      </c>
      <c r="B10" s="7">
        <v>59</v>
      </c>
      <c r="C10" s="7">
        <v>73</v>
      </c>
      <c r="D10" s="7">
        <v>85</v>
      </c>
      <c r="E10" s="7">
        <v>75</v>
      </c>
      <c r="F10" s="7">
        <v>79</v>
      </c>
      <c r="G10" s="7">
        <v>21</v>
      </c>
      <c r="H10" s="11" t="s">
        <v>2</v>
      </c>
      <c r="I10" s="11" t="s">
        <v>20</v>
      </c>
    </row>
    <row r="11" spans="1:10" x14ac:dyDescent="0.35">
      <c r="A11" s="11" t="s">
        <v>27</v>
      </c>
      <c r="B11" s="7">
        <v>64</v>
      </c>
      <c r="C11" s="7">
        <v>72</v>
      </c>
      <c r="D11" s="7">
        <v>90</v>
      </c>
      <c r="E11" s="7">
        <v>84</v>
      </c>
      <c r="F11" s="7">
        <v>90</v>
      </c>
      <c r="G11" s="7">
        <v>21</v>
      </c>
      <c r="H11" s="11" t="s">
        <v>3</v>
      </c>
      <c r="I11" s="11" t="s">
        <v>16</v>
      </c>
    </row>
    <row r="12" spans="1:10" x14ac:dyDescent="0.35">
      <c r="A12" s="11" t="s">
        <v>28</v>
      </c>
      <c r="B12" s="7">
        <v>62</v>
      </c>
      <c r="C12" s="7">
        <v>72</v>
      </c>
      <c r="D12" s="7">
        <v>71</v>
      </c>
      <c r="E12" s="7">
        <v>75</v>
      </c>
      <c r="F12" s="7">
        <v>71</v>
      </c>
      <c r="G12" s="7">
        <v>19</v>
      </c>
      <c r="H12" s="11" t="s">
        <v>2</v>
      </c>
      <c r="I12" s="11" t="s">
        <v>18</v>
      </c>
    </row>
    <row r="13" spans="1:10" x14ac:dyDescent="0.35">
      <c r="A13" s="11" t="s">
        <v>29</v>
      </c>
      <c r="B13" s="7">
        <v>67</v>
      </c>
      <c r="C13" s="7">
        <v>71</v>
      </c>
      <c r="D13" s="7">
        <v>79</v>
      </c>
      <c r="E13" s="7">
        <v>79</v>
      </c>
      <c r="F13" s="7">
        <v>79</v>
      </c>
      <c r="G13" s="7">
        <v>23</v>
      </c>
      <c r="H13" s="11" t="s">
        <v>2</v>
      </c>
      <c r="I13" s="11" t="s">
        <v>20</v>
      </c>
    </row>
    <row r="14" spans="1:10" x14ac:dyDescent="0.35">
      <c r="A14" s="11" t="s">
        <v>30</v>
      </c>
      <c r="B14" s="7">
        <v>50</v>
      </c>
      <c r="C14" s="7">
        <v>67</v>
      </c>
      <c r="D14" s="7">
        <v>87</v>
      </c>
      <c r="E14" s="7">
        <v>83</v>
      </c>
      <c r="F14" s="7">
        <v>71</v>
      </c>
      <c r="G14" s="7">
        <v>17</v>
      </c>
      <c r="H14" s="11" t="s">
        <v>3</v>
      </c>
      <c r="I14" s="11" t="s">
        <v>16</v>
      </c>
    </row>
    <row r="15" spans="1:10" x14ac:dyDescent="0.35">
      <c r="A15" s="11" t="s">
        <v>31</v>
      </c>
      <c r="B15" s="7">
        <v>67</v>
      </c>
      <c r="C15" s="7">
        <v>74</v>
      </c>
      <c r="D15" s="7">
        <v>76</v>
      </c>
      <c r="E15" s="7">
        <v>85</v>
      </c>
      <c r="F15" s="7">
        <v>80</v>
      </c>
      <c r="G15" s="7">
        <v>19</v>
      </c>
      <c r="H15" s="11" t="s">
        <v>2</v>
      </c>
      <c r="I15" s="11" t="s">
        <v>18</v>
      </c>
    </row>
    <row r="16" spans="1:10" x14ac:dyDescent="0.35">
      <c r="A16" s="11" t="s">
        <v>32</v>
      </c>
      <c r="B16" s="7">
        <v>52</v>
      </c>
      <c r="C16" s="7">
        <v>80</v>
      </c>
      <c r="D16" s="7">
        <v>78</v>
      </c>
      <c r="E16" s="7">
        <v>86</v>
      </c>
      <c r="F16" s="7">
        <v>85</v>
      </c>
      <c r="G16" s="7">
        <v>18</v>
      </c>
      <c r="H16" s="11" t="s">
        <v>2</v>
      </c>
      <c r="I16" s="11" t="s">
        <v>20</v>
      </c>
    </row>
    <row r="17" spans="1:9" x14ac:dyDescent="0.35">
      <c r="A17" s="11" t="s">
        <v>33</v>
      </c>
      <c r="B17" s="7">
        <v>64</v>
      </c>
      <c r="C17" s="7">
        <v>79</v>
      </c>
      <c r="D17" s="7">
        <v>75</v>
      </c>
      <c r="E17" s="7">
        <v>84</v>
      </c>
      <c r="F17" s="7">
        <v>73</v>
      </c>
      <c r="G17" s="7">
        <v>24</v>
      </c>
      <c r="H17" s="11" t="s">
        <v>3</v>
      </c>
      <c r="I17" s="11" t="s">
        <v>16</v>
      </c>
    </row>
    <row r="18" spans="1:9" x14ac:dyDescent="0.35">
      <c r="A18" s="11" t="s">
        <v>34</v>
      </c>
      <c r="B18" s="7">
        <v>63</v>
      </c>
      <c r="C18" s="7">
        <v>72</v>
      </c>
      <c r="D18" s="7">
        <v>81</v>
      </c>
      <c r="E18" s="7">
        <v>82</v>
      </c>
      <c r="F18" s="7">
        <v>80</v>
      </c>
      <c r="G18" s="7">
        <v>17</v>
      </c>
      <c r="H18" s="11" t="s">
        <v>2</v>
      </c>
      <c r="I18" s="11" t="s">
        <v>18</v>
      </c>
    </row>
    <row r="19" spans="1:9" x14ac:dyDescent="0.35">
      <c r="A19" s="11" t="s">
        <v>35</v>
      </c>
      <c r="B19" s="7">
        <v>54</v>
      </c>
      <c r="C19" s="7">
        <v>71</v>
      </c>
      <c r="D19" s="7">
        <v>70</v>
      </c>
      <c r="E19" s="7">
        <v>74</v>
      </c>
      <c r="F19" s="7">
        <v>86</v>
      </c>
      <c r="G19" s="7">
        <v>22</v>
      </c>
      <c r="H19" s="11" t="s">
        <v>2</v>
      </c>
      <c r="I19" s="11" t="s">
        <v>20</v>
      </c>
    </row>
    <row r="20" spans="1:9" x14ac:dyDescent="0.35">
      <c r="A20" s="11" t="s">
        <v>36</v>
      </c>
      <c r="B20" s="7">
        <v>68</v>
      </c>
      <c r="C20" s="7">
        <v>80</v>
      </c>
      <c r="D20" s="7">
        <v>72</v>
      </c>
      <c r="E20" s="7">
        <v>78</v>
      </c>
      <c r="F20" s="7">
        <v>74</v>
      </c>
      <c r="G20" s="7">
        <v>20</v>
      </c>
      <c r="H20" s="11" t="s">
        <v>3</v>
      </c>
      <c r="I20" s="11" t="s">
        <v>16</v>
      </c>
    </row>
    <row r="21" spans="1:9" x14ac:dyDescent="0.35">
      <c r="A21" s="11" t="s">
        <v>37</v>
      </c>
      <c r="B21" s="7">
        <v>50</v>
      </c>
      <c r="C21" s="7">
        <v>76</v>
      </c>
      <c r="D21" s="7">
        <v>86</v>
      </c>
      <c r="E21" s="7">
        <v>75</v>
      </c>
      <c r="F21" s="7">
        <v>83</v>
      </c>
      <c r="G21" s="7">
        <v>23</v>
      </c>
      <c r="H21" s="11" t="s">
        <v>2</v>
      </c>
      <c r="I21" s="11" t="s">
        <v>18</v>
      </c>
    </row>
    <row r="22" spans="1:9" x14ac:dyDescent="0.35">
      <c r="A22" s="11" t="s">
        <v>38</v>
      </c>
      <c r="B22" s="7">
        <v>52</v>
      </c>
      <c r="C22" s="7">
        <v>69</v>
      </c>
      <c r="D22" s="7">
        <v>87</v>
      </c>
      <c r="E22" s="7">
        <v>83</v>
      </c>
      <c r="F22" s="7">
        <v>85</v>
      </c>
      <c r="G22" s="7">
        <v>21</v>
      </c>
      <c r="H22" s="11" t="s">
        <v>2</v>
      </c>
      <c r="I22" s="11" t="s">
        <v>20</v>
      </c>
    </row>
    <row r="23" spans="1:9" x14ac:dyDescent="0.35">
      <c r="A23" s="11" t="s">
        <v>39</v>
      </c>
      <c r="B23" s="7">
        <v>65</v>
      </c>
      <c r="C23" s="7">
        <v>79</v>
      </c>
      <c r="D23" s="7">
        <v>82</v>
      </c>
      <c r="E23" s="7">
        <v>84</v>
      </c>
      <c r="F23" s="7">
        <v>80</v>
      </c>
      <c r="G23" s="7">
        <v>17</v>
      </c>
      <c r="H23" s="11" t="s">
        <v>3</v>
      </c>
      <c r="I23" s="11" t="s">
        <v>16</v>
      </c>
    </row>
    <row r="24" spans="1:9" x14ac:dyDescent="0.35">
      <c r="A24" s="11" t="s">
        <v>40</v>
      </c>
      <c r="B24" s="7">
        <v>50</v>
      </c>
      <c r="C24" s="7">
        <v>63</v>
      </c>
      <c r="D24" s="7">
        <v>70</v>
      </c>
      <c r="E24" s="7">
        <v>73</v>
      </c>
      <c r="F24" s="7">
        <v>82</v>
      </c>
      <c r="G24" s="7">
        <v>19</v>
      </c>
      <c r="H24" s="11" t="s">
        <v>2</v>
      </c>
      <c r="I24" s="11" t="s">
        <v>18</v>
      </c>
    </row>
    <row r="25" spans="1:9" x14ac:dyDescent="0.35">
      <c r="A25" s="11" t="s">
        <v>41</v>
      </c>
      <c r="B25" s="7">
        <v>58</v>
      </c>
      <c r="C25" s="7">
        <v>64</v>
      </c>
      <c r="D25" s="7">
        <v>89</v>
      </c>
      <c r="E25" s="7">
        <v>84</v>
      </c>
      <c r="F25" s="7">
        <v>87</v>
      </c>
      <c r="G25" s="7">
        <v>18</v>
      </c>
      <c r="H25" s="11" t="s">
        <v>2</v>
      </c>
      <c r="I25" s="11" t="s">
        <v>20</v>
      </c>
    </row>
    <row r="26" spans="1:9" x14ac:dyDescent="0.35">
      <c r="A26" s="11" t="s">
        <v>42</v>
      </c>
      <c r="B26" s="7">
        <v>54</v>
      </c>
      <c r="C26" s="7">
        <v>67</v>
      </c>
      <c r="D26" s="7">
        <v>75</v>
      </c>
      <c r="E26" s="7">
        <v>80</v>
      </c>
      <c r="F26" s="7">
        <v>76</v>
      </c>
      <c r="G26" s="7">
        <v>19</v>
      </c>
      <c r="H26" s="11" t="s">
        <v>3</v>
      </c>
      <c r="I26" s="11" t="s">
        <v>16</v>
      </c>
    </row>
    <row r="27" spans="1:9" x14ac:dyDescent="0.35">
      <c r="A27" s="11" t="s">
        <v>43</v>
      </c>
      <c r="B27" s="7">
        <v>57</v>
      </c>
      <c r="C27" s="7">
        <v>77</v>
      </c>
      <c r="D27" s="7">
        <v>80</v>
      </c>
      <c r="E27" s="7">
        <v>74</v>
      </c>
      <c r="F27" s="7">
        <v>87</v>
      </c>
      <c r="G27" s="7">
        <v>21</v>
      </c>
      <c r="H27" s="11" t="s">
        <v>2</v>
      </c>
      <c r="I27" s="11" t="s">
        <v>18</v>
      </c>
    </row>
    <row r="28" spans="1:9" x14ac:dyDescent="0.35">
      <c r="A28" s="11" t="s">
        <v>44</v>
      </c>
      <c r="B28" s="7">
        <v>70</v>
      </c>
      <c r="C28" s="7">
        <v>71</v>
      </c>
      <c r="D28" s="7">
        <v>88</v>
      </c>
      <c r="E28" s="7">
        <v>86</v>
      </c>
      <c r="F28" s="7">
        <v>83</v>
      </c>
      <c r="G28" s="7">
        <v>19</v>
      </c>
      <c r="H28" s="11" t="s">
        <v>2</v>
      </c>
      <c r="I28" s="11" t="s">
        <v>20</v>
      </c>
    </row>
    <row r="29" spans="1:9" x14ac:dyDescent="0.35">
      <c r="A29" s="11" t="s">
        <v>45</v>
      </c>
      <c r="B29" s="7">
        <v>66</v>
      </c>
      <c r="C29" s="7">
        <v>74</v>
      </c>
      <c r="D29" s="7">
        <v>86</v>
      </c>
      <c r="E29" s="7">
        <v>71</v>
      </c>
      <c r="F29" s="7">
        <v>72</v>
      </c>
      <c r="G29" s="7">
        <v>23</v>
      </c>
      <c r="H29" s="11" t="s">
        <v>3</v>
      </c>
      <c r="I29" s="11" t="s">
        <v>16</v>
      </c>
    </row>
    <row r="30" spans="1:9" x14ac:dyDescent="0.35">
      <c r="A30" s="11" t="s">
        <v>46</v>
      </c>
      <c r="B30" s="7">
        <v>65</v>
      </c>
      <c r="C30" s="7">
        <v>62</v>
      </c>
      <c r="D30" s="7">
        <v>71</v>
      </c>
      <c r="E30" s="7">
        <v>71</v>
      </c>
      <c r="F30" s="7">
        <v>81</v>
      </c>
      <c r="G30" s="7">
        <v>24</v>
      </c>
      <c r="H30" s="11" t="s">
        <v>2</v>
      </c>
      <c r="I30" s="11" t="s">
        <v>18</v>
      </c>
    </row>
    <row r="31" spans="1:9" x14ac:dyDescent="0.35">
      <c r="A31" s="11" t="s">
        <v>47</v>
      </c>
      <c r="B31" s="7">
        <v>55</v>
      </c>
      <c r="C31" s="7">
        <v>71</v>
      </c>
      <c r="D31" s="7">
        <v>87</v>
      </c>
      <c r="E31" s="7">
        <v>87</v>
      </c>
      <c r="F31" s="7">
        <v>87</v>
      </c>
      <c r="G31" s="7">
        <v>19</v>
      </c>
      <c r="H31" s="11" t="s">
        <v>2</v>
      </c>
      <c r="I31" s="11" t="s">
        <v>20</v>
      </c>
    </row>
    <row r="32" spans="1:9" x14ac:dyDescent="0.35">
      <c r="A32" s="11" t="s">
        <v>48</v>
      </c>
      <c r="B32" s="7">
        <v>63</v>
      </c>
      <c r="C32" s="7">
        <v>80</v>
      </c>
      <c r="D32" s="7">
        <v>82</v>
      </c>
      <c r="E32" s="7">
        <v>89</v>
      </c>
      <c r="F32" s="7">
        <v>84</v>
      </c>
      <c r="G32" s="7">
        <v>21</v>
      </c>
      <c r="H32" s="11" t="s">
        <v>3</v>
      </c>
      <c r="I32" s="11" t="s">
        <v>16</v>
      </c>
    </row>
    <row r="33" spans="1:9" x14ac:dyDescent="0.35">
      <c r="A33" s="11" t="s">
        <v>49</v>
      </c>
      <c r="B33" s="7">
        <v>68</v>
      </c>
      <c r="C33" s="7">
        <v>66</v>
      </c>
      <c r="D33" s="7">
        <v>79</v>
      </c>
      <c r="E33" s="7">
        <v>81</v>
      </c>
      <c r="F33" s="7">
        <v>88</v>
      </c>
      <c r="G33" s="7">
        <v>17</v>
      </c>
      <c r="H33" s="11" t="s">
        <v>2</v>
      </c>
      <c r="I33" s="11" t="s">
        <v>18</v>
      </c>
    </row>
    <row r="34" spans="1:9" x14ac:dyDescent="0.35">
      <c r="A34" s="11" t="s">
        <v>50</v>
      </c>
      <c r="B34" s="7">
        <v>68</v>
      </c>
      <c r="C34" s="7">
        <v>60</v>
      </c>
      <c r="D34" s="7">
        <v>79</v>
      </c>
      <c r="E34" s="7">
        <v>73</v>
      </c>
      <c r="F34" s="7">
        <v>90</v>
      </c>
      <c r="G34" s="7">
        <v>19</v>
      </c>
      <c r="H34" s="11" t="s">
        <v>2</v>
      </c>
      <c r="I34" s="11" t="s">
        <v>20</v>
      </c>
    </row>
    <row r="35" spans="1:9" x14ac:dyDescent="0.35">
      <c r="A35" s="11" t="s">
        <v>51</v>
      </c>
      <c r="B35" s="7">
        <v>54</v>
      </c>
      <c r="C35" s="7">
        <v>69</v>
      </c>
      <c r="D35" s="7">
        <v>81</v>
      </c>
      <c r="E35" s="7">
        <v>77</v>
      </c>
      <c r="F35" s="7">
        <v>83</v>
      </c>
      <c r="G35" s="7">
        <v>22</v>
      </c>
      <c r="H35" s="11" t="s">
        <v>3</v>
      </c>
      <c r="I35" s="11" t="s">
        <v>16</v>
      </c>
    </row>
    <row r="36" spans="1:9" x14ac:dyDescent="0.35">
      <c r="A36" s="11" t="s">
        <v>52</v>
      </c>
      <c r="B36" s="7">
        <v>51</v>
      </c>
      <c r="C36" s="7">
        <v>78</v>
      </c>
      <c r="D36" s="7">
        <v>90</v>
      </c>
      <c r="E36" s="7">
        <v>80</v>
      </c>
      <c r="F36" s="7">
        <v>70</v>
      </c>
      <c r="G36" s="7">
        <v>23</v>
      </c>
      <c r="H36" s="11" t="s">
        <v>2</v>
      </c>
      <c r="I36" s="11" t="s">
        <v>18</v>
      </c>
    </row>
    <row r="37" spans="1:9" x14ac:dyDescent="0.35">
      <c r="A37" s="11" t="s">
        <v>53</v>
      </c>
      <c r="B37" s="7">
        <v>51</v>
      </c>
      <c r="C37" s="7">
        <v>76</v>
      </c>
      <c r="D37" s="7">
        <v>90</v>
      </c>
      <c r="E37" s="7">
        <v>70</v>
      </c>
      <c r="F37" s="7">
        <v>74</v>
      </c>
      <c r="G37" s="7">
        <v>22</v>
      </c>
      <c r="H37" s="11" t="s">
        <v>2</v>
      </c>
      <c r="I37" s="11" t="s">
        <v>20</v>
      </c>
    </row>
    <row r="38" spans="1:9" x14ac:dyDescent="0.35">
      <c r="A38" s="11" t="s">
        <v>54</v>
      </c>
      <c r="B38" s="7">
        <v>50</v>
      </c>
      <c r="C38" s="7">
        <v>68</v>
      </c>
      <c r="D38" s="7">
        <v>73</v>
      </c>
      <c r="E38" s="7">
        <v>76</v>
      </c>
      <c r="F38" s="7">
        <v>87</v>
      </c>
      <c r="G38" s="7">
        <v>17</v>
      </c>
      <c r="H38" s="11" t="s">
        <v>3</v>
      </c>
      <c r="I38" s="11" t="s">
        <v>16</v>
      </c>
    </row>
    <row r="39" spans="1:9" x14ac:dyDescent="0.35">
      <c r="A39" s="11" t="s">
        <v>55</v>
      </c>
      <c r="B39" s="7">
        <v>51</v>
      </c>
      <c r="C39" s="7">
        <v>79</v>
      </c>
      <c r="D39" s="7">
        <v>71</v>
      </c>
      <c r="E39" s="7">
        <v>80</v>
      </c>
      <c r="F39" s="7">
        <v>73</v>
      </c>
      <c r="G39" s="7">
        <v>17</v>
      </c>
      <c r="H39" s="11" t="s">
        <v>2</v>
      </c>
      <c r="I39" s="11" t="s">
        <v>18</v>
      </c>
    </row>
    <row r="40" spans="1:9" x14ac:dyDescent="0.35">
      <c r="A40" s="11" t="s">
        <v>56</v>
      </c>
      <c r="B40" s="7">
        <v>51</v>
      </c>
      <c r="C40" s="7">
        <v>74</v>
      </c>
      <c r="D40" s="7">
        <v>89</v>
      </c>
      <c r="E40" s="7">
        <v>81</v>
      </c>
      <c r="F40" s="7">
        <v>88</v>
      </c>
      <c r="G40" s="7">
        <v>18</v>
      </c>
      <c r="H40" s="11" t="s">
        <v>2</v>
      </c>
      <c r="I40" s="11" t="s">
        <v>20</v>
      </c>
    </row>
    <row r="41" spans="1:9" x14ac:dyDescent="0.35">
      <c r="A41" s="11" t="s">
        <v>57</v>
      </c>
      <c r="B41" s="7">
        <v>58</v>
      </c>
      <c r="C41" s="7">
        <v>61</v>
      </c>
      <c r="D41" s="7">
        <v>78</v>
      </c>
      <c r="E41" s="7">
        <v>76</v>
      </c>
      <c r="F41" s="7">
        <v>77</v>
      </c>
      <c r="G41" s="7">
        <v>22</v>
      </c>
      <c r="H41" s="11" t="s">
        <v>3</v>
      </c>
      <c r="I41" s="11" t="s">
        <v>16</v>
      </c>
    </row>
    <row r="42" spans="1:9" x14ac:dyDescent="0.35">
      <c r="A42" s="11" t="s">
        <v>58</v>
      </c>
      <c r="B42" s="7">
        <v>62</v>
      </c>
      <c r="C42" s="7">
        <v>79</v>
      </c>
      <c r="D42" s="7">
        <v>90</v>
      </c>
      <c r="E42" s="7">
        <v>82</v>
      </c>
      <c r="F42" s="7">
        <v>73</v>
      </c>
      <c r="G42" s="7">
        <v>18</v>
      </c>
      <c r="H42" s="11" t="s">
        <v>2</v>
      </c>
      <c r="I42" s="11" t="s">
        <v>18</v>
      </c>
    </row>
    <row r="43" spans="1:9" x14ac:dyDescent="0.35">
      <c r="A43" s="11" t="s">
        <v>59</v>
      </c>
      <c r="B43" s="7">
        <v>61</v>
      </c>
      <c r="C43" s="7">
        <v>78</v>
      </c>
      <c r="D43" s="7">
        <v>72</v>
      </c>
      <c r="E43" s="7">
        <v>83</v>
      </c>
      <c r="F43" s="7">
        <v>76</v>
      </c>
      <c r="G43" s="7">
        <v>22</v>
      </c>
      <c r="H43" s="11" t="s">
        <v>2</v>
      </c>
      <c r="I43" s="11" t="s">
        <v>20</v>
      </c>
    </row>
    <row r="44" spans="1:9" x14ac:dyDescent="0.35">
      <c r="A44" s="11" t="s">
        <v>60</v>
      </c>
      <c r="B44" s="7">
        <v>50</v>
      </c>
      <c r="C44" s="7">
        <v>65</v>
      </c>
      <c r="D44" s="7">
        <v>89</v>
      </c>
      <c r="E44" s="7">
        <v>72</v>
      </c>
      <c r="F44" s="7">
        <v>78</v>
      </c>
      <c r="G44" s="7">
        <v>20</v>
      </c>
      <c r="H44" s="11" t="s">
        <v>3</v>
      </c>
      <c r="I44" s="11" t="s">
        <v>16</v>
      </c>
    </row>
    <row r="45" spans="1:9" x14ac:dyDescent="0.35">
      <c r="A45" s="11" t="s">
        <v>61</v>
      </c>
      <c r="B45" s="7">
        <v>50</v>
      </c>
      <c r="C45" s="7">
        <v>75</v>
      </c>
      <c r="D45" s="7">
        <v>90</v>
      </c>
      <c r="E45" s="7">
        <v>71</v>
      </c>
      <c r="F45" s="7">
        <v>90</v>
      </c>
      <c r="G45" s="7">
        <v>22</v>
      </c>
      <c r="H45" s="11" t="s">
        <v>2</v>
      </c>
      <c r="I45" s="11" t="s">
        <v>18</v>
      </c>
    </row>
    <row r="46" spans="1:9" x14ac:dyDescent="0.35">
      <c r="A46" s="11" t="s">
        <v>62</v>
      </c>
      <c r="B46" s="7">
        <v>67</v>
      </c>
      <c r="C46" s="7">
        <v>63</v>
      </c>
      <c r="D46" s="7">
        <v>88</v>
      </c>
      <c r="E46" s="7">
        <v>80</v>
      </c>
      <c r="F46" s="7">
        <v>71</v>
      </c>
      <c r="G46" s="7">
        <v>18</v>
      </c>
      <c r="H46" s="11" t="s">
        <v>2</v>
      </c>
      <c r="I46" s="11" t="s">
        <v>20</v>
      </c>
    </row>
    <row r="47" spans="1:9" x14ac:dyDescent="0.35">
      <c r="A47" s="11" t="s">
        <v>63</v>
      </c>
      <c r="B47" s="7">
        <v>53</v>
      </c>
      <c r="C47" s="7">
        <v>78</v>
      </c>
      <c r="D47" s="7">
        <v>76</v>
      </c>
      <c r="E47" s="7">
        <v>80</v>
      </c>
      <c r="F47" s="7">
        <v>74</v>
      </c>
      <c r="G47" s="7">
        <v>24</v>
      </c>
      <c r="H47" s="11" t="s">
        <v>3</v>
      </c>
      <c r="I47" s="11" t="s">
        <v>16</v>
      </c>
    </row>
    <row r="48" spans="1:9" x14ac:dyDescent="0.35">
      <c r="A48" s="11" t="s">
        <v>64</v>
      </c>
      <c r="B48" s="7">
        <v>50</v>
      </c>
      <c r="C48" s="7">
        <v>65</v>
      </c>
      <c r="D48" s="7">
        <v>84</v>
      </c>
      <c r="E48" s="7">
        <v>78</v>
      </c>
      <c r="F48" s="7">
        <v>88</v>
      </c>
      <c r="G48" s="7">
        <v>23</v>
      </c>
      <c r="H48" s="11" t="s">
        <v>2</v>
      </c>
      <c r="I48" s="11" t="s">
        <v>18</v>
      </c>
    </row>
    <row r="49" spans="1:9" x14ac:dyDescent="0.35">
      <c r="A49" s="11" t="s">
        <v>65</v>
      </c>
      <c r="B49" s="7">
        <v>66</v>
      </c>
      <c r="C49" s="7">
        <v>68</v>
      </c>
      <c r="D49" s="7">
        <v>90</v>
      </c>
      <c r="E49" s="7">
        <v>74</v>
      </c>
      <c r="F49" s="7">
        <v>76</v>
      </c>
      <c r="G49" s="7">
        <v>22</v>
      </c>
      <c r="H49" s="11" t="s">
        <v>2</v>
      </c>
      <c r="I49" s="11" t="s">
        <v>20</v>
      </c>
    </row>
    <row r="50" spans="1:9" x14ac:dyDescent="0.35">
      <c r="A50" s="11" t="s">
        <v>66</v>
      </c>
      <c r="B50" s="7">
        <v>66</v>
      </c>
      <c r="C50" s="7">
        <v>66</v>
      </c>
      <c r="D50" s="7">
        <v>87</v>
      </c>
      <c r="E50" s="7">
        <v>90</v>
      </c>
      <c r="F50" s="7">
        <v>77</v>
      </c>
      <c r="G50" s="7">
        <v>23</v>
      </c>
      <c r="H50" s="11" t="s">
        <v>3</v>
      </c>
      <c r="I50" s="11" t="s">
        <v>16</v>
      </c>
    </row>
    <row r="51" spans="1:9" x14ac:dyDescent="0.35">
      <c r="A51" s="11" t="s">
        <v>67</v>
      </c>
      <c r="B51" s="7">
        <v>50</v>
      </c>
      <c r="C51" s="7">
        <v>60</v>
      </c>
      <c r="D51" s="7">
        <v>73</v>
      </c>
      <c r="E51" s="7">
        <v>84</v>
      </c>
      <c r="F51" s="7">
        <v>88</v>
      </c>
      <c r="G51" s="7">
        <v>20</v>
      </c>
      <c r="H51" s="11" t="s">
        <v>2</v>
      </c>
      <c r="I51" s="11" t="s">
        <v>18</v>
      </c>
    </row>
    <row r="52" spans="1:9" x14ac:dyDescent="0.35">
      <c r="A52" s="11" t="s">
        <v>68</v>
      </c>
      <c r="B52" s="7">
        <v>59</v>
      </c>
      <c r="C52" s="7">
        <v>64</v>
      </c>
      <c r="D52" s="7">
        <v>77</v>
      </c>
      <c r="E52" s="7">
        <v>85</v>
      </c>
      <c r="F52" s="7">
        <v>81</v>
      </c>
      <c r="G52" s="7">
        <v>24</v>
      </c>
      <c r="H52" s="11" t="s">
        <v>2</v>
      </c>
      <c r="I52" s="11" t="s">
        <v>20</v>
      </c>
    </row>
    <row r="53" spans="1:9" x14ac:dyDescent="0.35">
      <c r="A53" s="11" t="s">
        <v>69</v>
      </c>
      <c r="B53" s="7">
        <v>64</v>
      </c>
      <c r="C53" s="7">
        <v>72</v>
      </c>
      <c r="D53" s="7">
        <v>84</v>
      </c>
      <c r="E53" s="7">
        <v>76</v>
      </c>
      <c r="F53" s="7">
        <v>73</v>
      </c>
      <c r="G53" s="7">
        <v>24</v>
      </c>
      <c r="H53" s="11" t="s">
        <v>3</v>
      </c>
      <c r="I53" s="11" t="s">
        <v>16</v>
      </c>
    </row>
    <row r="54" spans="1:9" x14ac:dyDescent="0.35">
      <c r="A54" s="11" t="s">
        <v>70</v>
      </c>
      <c r="B54" s="7">
        <v>59</v>
      </c>
      <c r="C54" s="7">
        <v>60</v>
      </c>
      <c r="D54" s="7">
        <v>71</v>
      </c>
      <c r="E54" s="7">
        <v>89</v>
      </c>
      <c r="F54" s="7">
        <v>78</v>
      </c>
      <c r="G54" s="7">
        <v>18</v>
      </c>
      <c r="H54" s="11" t="s">
        <v>2</v>
      </c>
      <c r="I54" s="11" t="s">
        <v>18</v>
      </c>
    </row>
    <row r="55" spans="1:9" x14ac:dyDescent="0.35">
      <c r="A55" s="11" t="s">
        <v>71</v>
      </c>
      <c r="B55" s="7">
        <v>55</v>
      </c>
      <c r="C55" s="7">
        <v>74</v>
      </c>
      <c r="D55" s="7">
        <v>77</v>
      </c>
      <c r="E55" s="7">
        <v>86</v>
      </c>
      <c r="F55" s="7">
        <v>84</v>
      </c>
      <c r="G55" s="7">
        <v>24</v>
      </c>
      <c r="H55" s="11" t="s">
        <v>2</v>
      </c>
      <c r="I55" s="11" t="s">
        <v>20</v>
      </c>
    </row>
    <row r="56" spans="1:9" x14ac:dyDescent="0.35">
      <c r="A56" s="11" t="s">
        <v>72</v>
      </c>
      <c r="B56" s="7">
        <v>61</v>
      </c>
      <c r="C56" s="7">
        <v>78</v>
      </c>
      <c r="D56" s="7">
        <v>72</v>
      </c>
      <c r="E56" s="7">
        <v>85</v>
      </c>
      <c r="F56" s="7">
        <v>89</v>
      </c>
      <c r="G56" s="7">
        <v>20</v>
      </c>
      <c r="H56" s="11" t="s">
        <v>3</v>
      </c>
      <c r="I56" s="11" t="s">
        <v>16</v>
      </c>
    </row>
    <row r="57" spans="1:9" x14ac:dyDescent="0.35">
      <c r="A57" s="11" t="s">
        <v>73</v>
      </c>
      <c r="B57" s="7">
        <v>54</v>
      </c>
      <c r="C57" s="7">
        <v>64</v>
      </c>
      <c r="D57" s="7">
        <v>72</v>
      </c>
      <c r="E57" s="7">
        <v>82</v>
      </c>
      <c r="F57" s="7">
        <v>83</v>
      </c>
      <c r="G57" s="7">
        <v>24</v>
      </c>
      <c r="H57" s="11" t="s">
        <v>2</v>
      </c>
      <c r="I57" s="11" t="s">
        <v>18</v>
      </c>
    </row>
    <row r="58" spans="1:9" x14ac:dyDescent="0.35">
      <c r="A58" s="11" t="s">
        <v>74</v>
      </c>
      <c r="B58" s="7">
        <v>53</v>
      </c>
      <c r="C58" s="7">
        <v>72</v>
      </c>
      <c r="D58" s="7">
        <v>70</v>
      </c>
      <c r="E58" s="7">
        <v>83</v>
      </c>
      <c r="F58" s="7">
        <v>88</v>
      </c>
      <c r="G58" s="7">
        <v>19</v>
      </c>
      <c r="H58" s="11" t="s">
        <v>2</v>
      </c>
      <c r="I58" s="11" t="s">
        <v>20</v>
      </c>
    </row>
    <row r="59" spans="1:9" x14ac:dyDescent="0.35">
      <c r="A59" s="11" t="s">
        <v>75</v>
      </c>
      <c r="B59" s="7">
        <v>56</v>
      </c>
      <c r="C59" s="7">
        <v>69</v>
      </c>
      <c r="D59" s="7">
        <v>79</v>
      </c>
      <c r="E59" s="7">
        <v>76</v>
      </c>
      <c r="F59" s="7">
        <v>88</v>
      </c>
      <c r="G59" s="7">
        <v>19</v>
      </c>
      <c r="H59" s="11" t="s">
        <v>3</v>
      </c>
      <c r="I59" s="11" t="s">
        <v>16</v>
      </c>
    </row>
    <row r="60" spans="1:9" x14ac:dyDescent="0.35">
      <c r="A60" s="11" t="s">
        <v>76</v>
      </c>
      <c r="B60" s="7">
        <v>66</v>
      </c>
      <c r="C60" s="7">
        <v>72</v>
      </c>
      <c r="D60" s="7">
        <v>87</v>
      </c>
      <c r="E60" s="7">
        <v>88</v>
      </c>
      <c r="F60" s="7">
        <v>83</v>
      </c>
      <c r="G60" s="7">
        <v>24</v>
      </c>
      <c r="H60" s="11" t="s">
        <v>2</v>
      </c>
      <c r="I60" s="11" t="s">
        <v>18</v>
      </c>
    </row>
    <row r="61" spans="1:9" x14ac:dyDescent="0.35">
      <c r="A61" s="11" t="s">
        <v>77</v>
      </c>
      <c r="B61" s="7">
        <v>68</v>
      </c>
      <c r="C61" s="7">
        <v>68</v>
      </c>
      <c r="D61" s="7">
        <v>89</v>
      </c>
      <c r="E61" s="7">
        <v>86</v>
      </c>
      <c r="F61" s="7">
        <v>70</v>
      </c>
      <c r="G61" s="7">
        <v>23</v>
      </c>
      <c r="H61" s="11" t="s">
        <v>2</v>
      </c>
      <c r="I61" s="11" t="s">
        <v>20</v>
      </c>
    </row>
    <row r="62" spans="1:9" x14ac:dyDescent="0.35">
      <c r="A62" s="11" t="s">
        <v>78</v>
      </c>
      <c r="B62" s="7">
        <v>53</v>
      </c>
      <c r="C62" s="7">
        <v>69</v>
      </c>
      <c r="D62" s="7">
        <v>80</v>
      </c>
      <c r="E62" s="7">
        <v>75</v>
      </c>
      <c r="F62" s="7">
        <v>75</v>
      </c>
      <c r="G62" s="7">
        <v>18</v>
      </c>
      <c r="H62" s="11" t="s">
        <v>3</v>
      </c>
      <c r="I62" s="11" t="s">
        <v>16</v>
      </c>
    </row>
    <row r="63" spans="1:9" x14ac:dyDescent="0.35">
      <c r="A63" s="11" t="s">
        <v>79</v>
      </c>
      <c r="B63" s="7">
        <v>63</v>
      </c>
      <c r="C63" s="7">
        <v>60</v>
      </c>
      <c r="D63" s="7">
        <v>81</v>
      </c>
      <c r="E63" s="7">
        <v>73</v>
      </c>
      <c r="F63" s="7">
        <v>75</v>
      </c>
      <c r="G63" s="7">
        <v>20</v>
      </c>
      <c r="H63" s="11" t="s">
        <v>2</v>
      </c>
      <c r="I63" s="11" t="s">
        <v>18</v>
      </c>
    </row>
    <row r="64" spans="1:9" x14ac:dyDescent="0.35">
      <c r="A64" s="11" t="s">
        <v>80</v>
      </c>
      <c r="B64" s="7">
        <v>62</v>
      </c>
      <c r="C64" s="7">
        <v>66</v>
      </c>
      <c r="D64" s="7">
        <v>84</v>
      </c>
      <c r="E64" s="7">
        <v>72</v>
      </c>
      <c r="F64" s="7">
        <v>85</v>
      </c>
      <c r="G64" s="7">
        <v>20</v>
      </c>
      <c r="H64" s="11" t="s">
        <v>2</v>
      </c>
      <c r="I64" s="11" t="s">
        <v>20</v>
      </c>
    </row>
    <row r="65" spans="1:9" x14ac:dyDescent="0.35">
      <c r="A65" s="11" t="s">
        <v>81</v>
      </c>
      <c r="B65" s="7">
        <v>60</v>
      </c>
      <c r="C65" s="7">
        <v>61</v>
      </c>
      <c r="D65" s="7">
        <v>82</v>
      </c>
      <c r="E65" s="7">
        <v>79</v>
      </c>
      <c r="F65" s="7">
        <v>81</v>
      </c>
      <c r="G65" s="7">
        <v>21</v>
      </c>
      <c r="H65" s="11" t="s">
        <v>3</v>
      </c>
      <c r="I65" s="11" t="s">
        <v>16</v>
      </c>
    </row>
    <row r="66" spans="1:9" x14ac:dyDescent="0.35">
      <c r="A66" s="11" t="s">
        <v>82</v>
      </c>
      <c r="B66" s="7">
        <v>61</v>
      </c>
      <c r="C66" s="7">
        <v>62</v>
      </c>
      <c r="D66" s="7">
        <v>86</v>
      </c>
      <c r="E66" s="7">
        <v>72</v>
      </c>
      <c r="F66" s="7">
        <v>86</v>
      </c>
      <c r="G66" s="7">
        <v>22</v>
      </c>
      <c r="H66" s="11" t="s">
        <v>2</v>
      </c>
      <c r="I66" s="11" t="s">
        <v>18</v>
      </c>
    </row>
    <row r="67" spans="1:9" x14ac:dyDescent="0.35">
      <c r="A67" s="11" t="s">
        <v>83</v>
      </c>
      <c r="B67" s="7">
        <v>60</v>
      </c>
      <c r="C67" s="7">
        <v>60</v>
      </c>
      <c r="D67" s="7">
        <v>75</v>
      </c>
      <c r="E67" s="7">
        <v>90</v>
      </c>
      <c r="F67" s="7">
        <v>70</v>
      </c>
      <c r="G67" s="7">
        <v>20</v>
      </c>
      <c r="H67" s="11" t="s">
        <v>2</v>
      </c>
      <c r="I67" s="11" t="s">
        <v>20</v>
      </c>
    </row>
    <row r="68" spans="1:9" x14ac:dyDescent="0.35">
      <c r="A68" s="11" t="s">
        <v>84</v>
      </c>
      <c r="B68" s="7">
        <v>69</v>
      </c>
      <c r="C68" s="7">
        <v>78</v>
      </c>
      <c r="D68" s="7">
        <v>89</v>
      </c>
      <c r="E68" s="7">
        <v>77</v>
      </c>
      <c r="F68" s="7">
        <v>89</v>
      </c>
      <c r="G68" s="7">
        <v>20</v>
      </c>
      <c r="H68" s="11" t="s">
        <v>3</v>
      </c>
      <c r="I68" s="11" t="s">
        <v>16</v>
      </c>
    </row>
    <row r="69" spans="1:9" x14ac:dyDescent="0.35">
      <c r="A69" s="11" t="s">
        <v>85</v>
      </c>
      <c r="B69" s="7">
        <v>50</v>
      </c>
      <c r="C69" s="7">
        <v>65</v>
      </c>
      <c r="D69" s="7">
        <v>80</v>
      </c>
      <c r="E69" s="7">
        <v>70</v>
      </c>
      <c r="F69" s="7">
        <v>88</v>
      </c>
      <c r="G69" s="7">
        <v>21</v>
      </c>
      <c r="H69" s="11" t="s">
        <v>2</v>
      </c>
      <c r="I69" s="11" t="s">
        <v>18</v>
      </c>
    </row>
    <row r="70" spans="1:9" x14ac:dyDescent="0.35">
      <c r="A70" s="11" t="s">
        <v>86</v>
      </c>
      <c r="B70" s="7">
        <v>55</v>
      </c>
      <c r="C70" s="7">
        <v>72</v>
      </c>
      <c r="D70" s="7">
        <v>81</v>
      </c>
      <c r="E70" s="7">
        <v>77</v>
      </c>
      <c r="F70" s="7">
        <v>88</v>
      </c>
      <c r="G70" s="7">
        <v>20</v>
      </c>
      <c r="H70" s="11" t="s">
        <v>2</v>
      </c>
      <c r="I70" s="11" t="s">
        <v>20</v>
      </c>
    </row>
    <row r="71" spans="1:9" x14ac:dyDescent="0.35">
      <c r="A71" s="11" t="s">
        <v>87</v>
      </c>
      <c r="B71" s="7">
        <v>63</v>
      </c>
      <c r="C71" s="7">
        <v>62</v>
      </c>
      <c r="D71" s="7">
        <v>82</v>
      </c>
      <c r="E71" s="7">
        <v>84</v>
      </c>
      <c r="F71" s="7">
        <v>73</v>
      </c>
      <c r="G71" s="7">
        <v>21</v>
      </c>
      <c r="H71" s="11" t="s">
        <v>3</v>
      </c>
      <c r="I71" s="11" t="s">
        <v>16</v>
      </c>
    </row>
    <row r="72" spans="1:9" x14ac:dyDescent="0.35">
      <c r="A72" s="11" t="s">
        <v>88</v>
      </c>
      <c r="B72" s="7">
        <v>58</v>
      </c>
      <c r="C72" s="7">
        <v>62</v>
      </c>
      <c r="D72" s="7">
        <v>90</v>
      </c>
      <c r="E72" s="7">
        <v>71</v>
      </c>
      <c r="F72" s="7">
        <v>87</v>
      </c>
      <c r="G72" s="7">
        <v>21</v>
      </c>
      <c r="H72" s="11" t="s">
        <v>2</v>
      </c>
      <c r="I72" s="11" t="s">
        <v>18</v>
      </c>
    </row>
    <row r="73" spans="1:9" x14ac:dyDescent="0.35">
      <c r="A73" s="11" t="s">
        <v>89</v>
      </c>
      <c r="B73" s="7">
        <v>53</v>
      </c>
      <c r="C73" s="7">
        <v>75</v>
      </c>
      <c r="D73" s="7">
        <v>76</v>
      </c>
      <c r="E73" s="7">
        <v>88</v>
      </c>
      <c r="F73" s="7">
        <v>82</v>
      </c>
      <c r="G73" s="7">
        <v>19</v>
      </c>
      <c r="H73" s="11" t="s">
        <v>2</v>
      </c>
      <c r="I73" s="11" t="s">
        <v>20</v>
      </c>
    </row>
    <row r="74" spans="1:9" x14ac:dyDescent="0.35">
      <c r="A74" s="11" t="s">
        <v>90</v>
      </c>
      <c r="B74" s="7">
        <v>60</v>
      </c>
      <c r="C74" s="7">
        <v>69</v>
      </c>
      <c r="D74" s="7">
        <v>76</v>
      </c>
      <c r="E74" s="7">
        <v>75</v>
      </c>
      <c r="F74" s="7">
        <v>77</v>
      </c>
      <c r="G74" s="7">
        <v>24</v>
      </c>
      <c r="H74" s="11" t="s">
        <v>3</v>
      </c>
      <c r="I74" s="11" t="s">
        <v>16</v>
      </c>
    </row>
    <row r="75" spans="1:9" x14ac:dyDescent="0.35">
      <c r="A75" s="11" t="s">
        <v>91</v>
      </c>
      <c r="B75" s="7">
        <v>58</v>
      </c>
      <c r="C75" s="7">
        <v>72</v>
      </c>
      <c r="D75" s="7">
        <v>84</v>
      </c>
      <c r="E75" s="7">
        <v>83</v>
      </c>
      <c r="F75" s="7">
        <v>84</v>
      </c>
      <c r="G75" s="7">
        <v>17</v>
      </c>
      <c r="H75" s="11" t="s">
        <v>2</v>
      </c>
      <c r="I75" s="11" t="s">
        <v>18</v>
      </c>
    </row>
    <row r="76" spans="1:9" x14ac:dyDescent="0.35">
      <c r="A76" s="11" t="s">
        <v>92</v>
      </c>
      <c r="B76" s="7">
        <v>68</v>
      </c>
      <c r="C76" s="7">
        <v>61</v>
      </c>
      <c r="D76" s="7">
        <v>76</v>
      </c>
      <c r="E76" s="7">
        <v>76</v>
      </c>
      <c r="F76" s="7">
        <v>76</v>
      </c>
      <c r="G76" s="7">
        <v>20</v>
      </c>
      <c r="H76" s="11" t="s">
        <v>2</v>
      </c>
      <c r="I76" s="11" t="s">
        <v>20</v>
      </c>
    </row>
    <row r="77" spans="1:9" x14ac:dyDescent="0.35">
      <c r="A77" s="11" t="s">
        <v>93</v>
      </c>
      <c r="B77" s="7">
        <v>53</v>
      </c>
      <c r="C77" s="7">
        <v>80</v>
      </c>
      <c r="D77" s="7">
        <v>83</v>
      </c>
      <c r="E77" s="7">
        <v>75</v>
      </c>
      <c r="F77" s="7">
        <v>74</v>
      </c>
      <c r="G77" s="7">
        <v>17</v>
      </c>
      <c r="H77" s="11" t="s">
        <v>3</v>
      </c>
      <c r="I77" s="11" t="s">
        <v>16</v>
      </c>
    </row>
    <row r="78" spans="1:9" x14ac:dyDescent="0.35">
      <c r="A78" s="11" t="s">
        <v>94</v>
      </c>
      <c r="B78" s="7">
        <v>54</v>
      </c>
      <c r="C78" s="7">
        <v>76</v>
      </c>
      <c r="D78" s="7">
        <v>71</v>
      </c>
      <c r="E78" s="7">
        <v>90</v>
      </c>
      <c r="F78" s="7">
        <v>78</v>
      </c>
      <c r="G78" s="7">
        <v>19</v>
      </c>
      <c r="H78" s="11" t="s">
        <v>2</v>
      </c>
      <c r="I78" s="11" t="s">
        <v>18</v>
      </c>
    </row>
    <row r="79" spans="1:9" x14ac:dyDescent="0.35">
      <c r="A79" s="11" t="s">
        <v>95</v>
      </c>
      <c r="B79" s="7">
        <v>68</v>
      </c>
      <c r="C79" s="7">
        <v>69</v>
      </c>
      <c r="D79" s="7">
        <v>72</v>
      </c>
      <c r="E79" s="7">
        <v>81</v>
      </c>
      <c r="F79" s="7">
        <v>87</v>
      </c>
      <c r="G79" s="7">
        <v>22</v>
      </c>
      <c r="H79" s="11" t="s">
        <v>2</v>
      </c>
      <c r="I79" s="11" t="s">
        <v>20</v>
      </c>
    </row>
    <row r="80" spans="1:9" x14ac:dyDescent="0.35">
      <c r="A80" s="11" t="s">
        <v>96</v>
      </c>
      <c r="B80" s="7">
        <v>65</v>
      </c>
      <c r="C80" s="7">
        <v>68</v>
      </c>
      <c r="D80" s="7">
        <v>70</v>
      </c>
      <c r="E80" s="7">
        <v>86</v>
      </c>
      <c r="F80" s="7">
        <v>70</v>
      </c>
      <c r="G80" s="7">
        <v>22</v>
      </c>
      <c r="H80" s="11" t="s">
        <v>3</v>
      </c>
      <c r="I80" s="11" t="s">
        <v>16</v>
      </c>
    </row>
    <row r="81" spans="1:9" x14ac:dyDescent="0.35">
      <c r="A81" s="11" t="s">
        <v>97</v>
      </c>
      <c r="B81" s="7">
        <v>50</v>
      </c>
      <c r="C81" s="7">
        <v>61</v>
      </c>
      <c r="D81" s="7">
        <v>90</v>
      </c>
      <c r="E81" s="7">
        <v>71</v>
      </c>
      <c r="F81" s="7">
        <v>70</v>
      </c>
      <c r="G81" s="7">
        <v>24</v>
      </c>
      <c r="H81" s="11" t="s">
        <v>2</v>
      </c>
      <c r="I81" s="11" t="s">
        <v>18</v>
      </c>
    </row>
    <row r="82" spans="1:9" x14ac:dyDescent="0.35">
      <c r="A82" s="11" t="s">
        <v>98</v>
      </c>
      <c r="B82" s="7">
        <v>60</v>
      </c>
      <c r="C82" s="7">
        <v>68</v>
      </c>
      <c r="D82" s="7">
        <v>72</v>
      </c>
      <c r="E82" s="7">
        <v>86</v>
      </c>
      <c r="F82" s="7">
        <v>86</v>
      </c>
      <c r="G82" s="7">
        <v>24</v>
      </c>
      <c r="H82" s="11" t="s">
        <v>2</v>
      </c>
      <c r="I82" s="11" t="s">
        <v>20</v>
      </c>
    </row>
    <row r="83" spans="1:9" x14ac:dyDescent="0.35">
      <c r="A83" s="11" t="s">
        <v>99</v>
      </c>
      <c r="B83" s="7">
        <v>69</v>
      </c>
      <c r="C83" s="7">
        <v>69</v>
      </c>
      <c r="D83" s="7">
        <v>70</v>
      </c>
      <c r="E83" s="7">
        <v>80</v>
      </c>
      <c r="F83" s="7">
        <v>74</v>
      </c>
      <c r="G83" s="7">
        <v>21</v>
      </c>
      <c r="H83" s="11" t="s">
        <v>3</v>
      </c>
      <c r="I83" s="11" t="s">
        <v>16</v>
      </c>
    </row>
    <row r="84" spans="1:9" x14ac:dyDescent="0.35">
      <c r="A84" s="11" t="s">
        <v>100</v>
      </c>
      <c r="B84" s="7">
        <v>51</v>
      </c>
      <c r="C84" s="7">
        <v>65</v>
      </c>
      <c r="D84" s="7">
        <v>83</v>
      </c>
      <c r="E84" s="7">
        <v>79</v>
      </c>
      <c r="F84" s="7">
        <v>85</v>
      </c>
      <c r="G84" s="7">
        <v>21</v>
      </c>
      <c r="H84" s="11" t="s">
        <v>2</v>
      </c>
      <c r="I84" s="11" t="s">
        <v>18</v>
      </c>
    </row>
    <row r="85" spans="1:9" x14ac:dyDescent="0.35">
      <c r="A85" s="11" t="s">
        <v>101</v>
      </c>
      <c r="B85" s="7">
        <v>59</v>
      </c>
      <c r="C85" s="7">
        <v>79</v>
      </c>
      <c r="D85" s="7">
        <v>86</v>
      </c>
      <c r="E85" s="7">
        <v>76</v>
      </c>
      <c r="F85" s="7">
        <v>73</v>
      </c>
      <c r="G85" s="7">
        <v>19</v>
      </c>
      <c r="H85" s="11" t="s">
        <v>2</v>
      </c>
      <c r="I85" s="11" t="s">
        <v>20</v>
      </c>
    </row>
    <row r="86" spans="1:9" x14ac:dyDescent="0.35">
      <c r="A86" s="11" t="s">
        <v>102</v>
      </c>
      <c r="B86" s="7">
        <v>55</v>
      </c>
      <c r="C86" s="7">
        <v>62</v>
      </c>
      <c r="D86" s="7">
        <v>75</v>
      </c>
      <c r="E86" s="7">
        <v>85</v>
      </c>
      <c r="F86" s="7">
        <v>80</v>
      </c>
      <c r="G86" s="7">
        <v>22</v>
      </c>
      <c r="H86" s="11" t="s">
        <v>3</v>
      </c>
      <c r="I86" s="11" t="s">
        <v>16</v>
      </c>
    </row>
    <row r="87" spans="1:9" x14ac:dyDescent="0.35">
      <c r="A87" s="11" t="s">
        <v>103</v>
      </c>
      <c r="B87" s="7">
        <v>50</v>
      </c>
      <c r="C87" s="7">
        <v>75</v>
      </c>
      <c r="D87" s="7">
        <v>85</v>
      </c>
      <c r="E87" s="7">
        <v>86</v>
      </c>
      <c r="F87" s="7">
        <v>77</v>
      </c>
      <c r="G87" s="7">
        <v>20</v>
      </c>
      <c r="H87" s="11" t="s">
        <v>2</v>
      </c>
      <c r="I87" s="11" t="s">
        <v>18</v>
      </c>
    </row>
    <row r="88" spans="1:9" x14ac:dyDescent="0.35">
      <c r="A88" s="11" t="s">
        <v>104</v>
      </c>
      <c r="B88" s="7">
        <v>60</v>
      </c>
      <c r="C88" s="7">
        <v>64</v>
      </c>
      <c r="D88" s="7">
        <v>82</v>
      </c>
      <c r="E88" s="7">
        <v>79</v>
      </c>
      <c r="F88" s="7">
        <v>87</v>
      </c>
      <c r="G88" s="7">
        <v>22</v>
      </c>
      <c r="H88" s="11" t="s">
        <v>2</v>
      </c>
      <c r="I88" s="11" t="s">
        <v>20</v>
      </c>
    </row>
    <row r="89" spans="1:9" x14ac:dyDescent="0.35">
      <c r="A89" s="11" t="s">
        <v>105</v>
      </c>
      <c r="B89" s="7">
        <v>50</v>
      </c>
      <c r="C89" s="7">
        <v>78</v>
      </c>
      <c r="D89" s="7">
        <v>74</v>
      </c>
      <c r="E89" s="7">
        <v>75</v>
      </c>
      <c r="F89" s="7">
        <v>85</v>
      </c>
      <c r="G89" s="7">
        <v>19</v>
      </c>
      <c r="H89" s="11" t="s">
        <v>3</v>
      </c>
      <c r="I89" s="11" t="s">
        <v>16</v>
      </c>
    </row>
    <row r="90" spans="1:9" x14ac:dyDescent="0.35">
      <c r="A90" s="11" t="s">
        <v>106</v>
      </c>
      <c r="B90" s="7">
        <v>62</v>
      </c>
      <c r="C90" s="7">
        <v>62</v>
      </c>
      <c r="D90" s="7">
        <v>78</v>
      </c>
      <c r="E90" s="7">
        <v>70</v>
      </c>
      <c r="F90" s="7">
        <v>74</v>
      </c>
      <c r="G90" s="7">
        <v>21</v>
      </c>
      <c r="H90" s="11" t="s">
        <v>2</v>
      </c>
      <c r="I90" s="11" t="s">
        <v>18</v>
      </c>
    </row>
    <row r="91" spans="1:9" x14ac:dyDescent="0.35">
      <c r="A91" s="11" t="s">
        <v>107</v>
      </c>
      <c r="B91" s="7">
        <v>61</v>
      </c>
      <c r="C91" s="7">
        <v>75</v>
      </c>
      <c r="D91" s="7">
        <v>78</v>
      </c>
      <c r="E91" s="7">
        <v>89</v>
      </c>
      <c r="F91" s="7">
        <v>82</v>
      </c>
      <c r="G91" s="7">
        <v>24</v>
      </c>
      <c r="H91" s="11" t="s">
        <v>2</v>
      </c>
      <c r="I91" s="11" t="s">
        <v>20</v>
      </c>
    </row>
    <row r="92" spans="1:9" x14ac:dyDescent="0.35">
      <c r="A92" s="11" t="s">
        <v>108</v>
      </c>
      <c r="B92" s="7">
        <v>58</v>
      </c>
      <c r="C92" s="7">
        <v>65</v>
      </c>
      <c r="D92" s="7">
        <v>82</v>
      </c>
      <c r="E92" s="7">
        <v>79</v>
      </c>
      <c r="F92" s="7">
        <v>90</v>
      </c>
      <c r="G92" s="7">
        <v>20</v>
      </c>
      <c r="H92" s="11" t="s">
        <v>3</v>
      </c>
      <c r="I92" s="11" t="s">
        <v>16</v>
      </c>
    </row>
    <row r="93" spans="1:9" x14ac:dyDescent="0.35">
      <c r="A93" s="11" t="s">
        <v>109</v>
      </c>
      <c r="B93" s="7">
        <v>53</v>
      </c>
      <c r="C93" s="7">
        <v>80</v>
      </c>
      <c r="D93" s="7">
        <v>79</v>
      </c>
      <c r="E93" s="7">
        <v>86</v>
      </c>
      <c r="F93" s="7">
        <v>80</v>
      </c>
      <c r="G93" s="7">
        <v>23</v>
      </c>
      <c r="H93" s="11" t="s">
        <v>2</v>
      </c>
      <c r="I93" s="11" t="s">
        <v>18</v>
      </c>
    </row>
    <row r="94" spans="1:9" x14ac:dyDescent="0.35">
      <c r="A94" s="11" t="s">
        <v>110</v>
      </c>
      <c r="B94" s="7">
        <v>52</v>
      </c>
      <c r="C94" s="7">
        <v>77</v>
      </c>
      <c r="D94" s="7">
        <v>81</v>
      </c>
      <c r="E94" s="7">
        <v>86</v>
      </c>
      <c r="F94" s="7">
        <v>74</v>
      </c>
      <c r="G94" s="7">
        <v>19</v>
      </c>
      <c r="H94" s="11" t="s">
        <v>2</v>
      </c>
      <c r="I94" s="11" t="s">
        <v>20</v>
      </c>
    </row>
    <row r="95" spans="1:9" x14ac:dyDescent="0.35">
      <c r="A95" s="11" t="s">
        <v>111</v>
      </c>
      <c r="B95" s="7">
        <v>56</v>
      </c>
      <c r="C95" s="7">
        <v>73</v>
      </c>
      <c r="D95" s="7">
        <v>72</v>
      </c>
      <c r="E95" s="7">
        <v>74</v>
      </c>
      <c r="F95" s="7">
        <v>89</v>
      </c>
      <c r="G95" s="7">
        <v>19</v>
      </c>
      <c r="H95" s="11" t="s">
        <v>3</v>
      </c>
      <c r="I95" s="11" t="s">
        <v>16</v>
      </c>
    </row>
    <row r="96" spans="1:9" x14ac:dyDescent="0.35">
      <c r="A96" s="11" t="s">
        <v>112</v>
      </c>
      <c r="B96" s="7">
        <v>68</v>
      </c>
      <c r="C96" s="7">
        <v>62</v>
      </c>
      <c r="D96" s="7">
        <v>89</v>
      </c>
      <c r="E96" s="7">
        <v>70</v>
      </c>
      <c r="F96" s="7">
        <v>82</v>
      </c>
      <c r="G96" s="7">
        <v>18</v>
      </c>
      <c r="H96" s="11" t="s">
        <v>2</v>
      </c>
      <c r="I96" s="11" t="s">
        <v>18</v>
      </c>
    </row>
    <row r="97" spans="1:9" x14ac:dyDescent="0.35">
      <c r="A97" s="11" t="s">
        <v>113</v>
      </c>
      <c r="B97" s="7">
        <v>65</v>
      </c>
      <c r="C97" s="7">
        <v>64</v>
      </c>
      <c r="D97" s="7">
        <v>78</v>
      </c>
      <c r="E97" s="7">
        <v>71</v>
      </c>
      <c r="F97" s="7">
        <v>84</v>
      </c>
      <c r="G97" s="7">
        <v>22</v>
      </c>
      <c r="H97" s="11" t="s">
        <v>2</v>
      </c>
      <c r="I97" s="11" t="s">
        <v>20</v>
      </c>
    </row>
    <row r="98" spans="1:9" x14ac:dyDescent="0.35">
      <c r="A98" s="11" t="s">
        <v>114</v>
      </c>
      <c r="B98" s="7">
        <v>63</v>
      </c>
      <c r="C98" s="7">
        <v>66</v>
      </c>
      <c r="D98" s="7">
        <v>80</v>
      </c>
      <c r="E98" s="7">
        <v>75</v>
      </c>
      <c r="F98" s="7">
        <v>81</v>
      </c>
      <c r="G98" s="7">
        <v>22</v>
      </c>
      <c r="H98" s="11" t="s">
        <v>3</v>
      </c>
      <c r="I98" s="11" t="s">
        <v>16</v>
      </c>
    </row>
    <row r="99" spans="1:9" x14ac:dyDescent="0.35">
      <c r="A99" s="11" t="s">
        <v>115</v>
      </c>
      <c r="B99" s="7">
        <v>67</v>
      </c>
      <c r="C99" s="7">
        <v>72</v>
      </c>
      <c r="D99" s="7">
        <v>73</v>
      </c>
      <c r="E99" s="7">
        <v>83</v>
      </c>
      <c r="F99" s="7">
        <v>84</v>
      </c>
      <c r="G99" s="7">
        <v>17</v>
      </c>
      <c r="H99" s="11" t="s">
        <v>2</v>
      </c>
      <c r="I99" s="11" t="s">
        <v>18</v>
      </c>
    </row>
    <row r="100" spans="1:9" x14ac:dyDescent="0.35">
      <c r="A100" s="11" t="s">
        <v>116</v>
      </c>
      <c r="B100" s="7">
        <v>64</v>
      </c>
      <c r="C100" s="7">
        <v>63</v>
      </c>
      <c r="D100" s="7">
        <v>89</v>
      </c>
      <c r="E100" s="7">
        <v>72</v>
      </c>
      <c r="F100" s="7">
        <v>82</v>
      </c>
      <c r="G100" s="7">
        <v>18</v>
      </c>
      <c r="H100" s="11" t="s">
        <v>2</v>
      </c>
      <c r="I100" s="11" t="s">
        <v>20</v>
      </c>
    </row>
    <row r="101" spans="1:9" x14ac:dyDescent="0.35">
      <c r="A101" s="11" t="s">
        <v>117</v>
      </c>
      <c r="B101" s="7">
        <v>54</v>
      </c>
      <c r="C101" s="7">
        <v>68</v>
      </c>
      <c r="D101" s="7">
        <v>85</v>
      </c>
      <c r="E101" s="7">
        <v>88</v>
      </c>
      <c r="F101" s="7">
        <v>76</v>
      </c>
      <c r="G101" s="7">
        <v>18</v>
      </c>
      <c r="H101" s="11" t="s">
        <v>3</v>
      </c>
      <c r="I101" s="11" t="s">
        <v>16</v>
      </c>
    </row>
    <row r="102" spans="1:9" x14ac:dyDescent="0.35">
      <c r="A102" s="11" t="s">
        <v>118</v>
      </c>
      <c r="B102" s="7">
        <v>57</v>
      </c>
      <c r="C102" s="7">
        <v>61</v>
      </c>
      <c r="D102" s="7">
        <v>87</v>
      </c>
      <c r="E102" s="7">
        <v>80</v>
      </c>
      <c r="F102" s="7">
        <v>80</v>
      </c>
      <c r="G102" s="7">
        <v>21</v>
      </c>
      <c r="H102" s="11" t="s">
        <v>2</v>
      </c>
      <c r="I102" s="11" t="s">
        <v>18</v>
      </c>
    </row>
    <row r="103" spans="1:9" x14ac:dyDescent="0.35">
      <c r="A103" s="11" t="s">
        <v>119</v>
      </c>
      <c r="B103" s="7">
        <v>61</v>
      </c>
      <c r="C103" s="7">
        <v>76</v>
      </c>
      <c r="D103" s="7">
        <v>78</v>
      </c>
      <c r="E103" s="7">
        <v>84</v>
      </c>
      <c r="F103" s="7">
        <v>74</v>
      </c>
      <c r="G103" s="7">
        <v>23</v>
      </c>
      <c r="H103" s="11" t="s">
        <v>2</v>
      </c>
      <c r="I103" s="11" t="s">
        <v>20</v>
      </c>
    </row>
    <row r="104" spans="1:9" x14ac:dyDescent="0.35">
      <c r="A104" s="11" t="s">
        <v>120</v>
      </c>
      <c r="B104" s="7">
        <v>68</v>
      </c>
      <c r="C104" s="7">
        <v>80</v>
      </c>
      <c r="D104" s="7">
        <v>79</v>
      </c>
      <c r="E104" s="7">
        <v>84</v>
      </c>
      <c r="F104" s="7">
        <v>82</v>
      </c>
      <c r="G104" s="7">
        <v>19</v>
      </c>
      <c r="H104" s="11" t="s">
        <v>3</v>
      </c>
      <c r="I104" s="11" t="s">
        <v>16</v>
      </c>
    </row>
    <row r="105" spans="1:9" x14ac:dyDescent="0.35">
      <c r="A105" s="11" t="s">
        <v>121</v>
      </c>
      <c r="B105" s="7">
        <v>61</v>
      </c>
      <c r="C105" s="7">
        <v>61</v>
      </c>
      <c r="D105" s="7">
        <v>85</v>
      </c>
      <c r="E105" s="7">
        <v>73</v>
      </c>
      <c r="F105" s="7">
        <v>84</v>
      </c>
      <c r="G105" s="7">
        <v>18</v>
      </c>
      <c r="H105" s="11" t="s">
        <v>2</v>
      </c>
      <c r="I105" s="11" t="s">
        <v>18</v>
      </c>
    </row>
    <row r="106" spans="1:9" x14ac:dyDescent="0.35">
      <c r="A106" s="11" t="s">
        <v>122</v>
      </c>
      <c r="B106" s="7">
        <v>58</v>
      </c>
      <c r="C106" s="7">
        <v>64</v>
      </c>
      <c r="D106" s="7">
        <v>89</v>
      </c>
      <c r="E106" s="7">
        <v>85</v>
      </c>
      <c r="F106" s="7">
        <v>79</v>
      </c>
      <c r="G106" s="7">
        <v>23</v>
      </c>
      <c r="H106" s="11" t="s">
        <v>2</v>
      </c>
      <c r="I106" s="11" t="s">
        <v>20</v>
      </c>
    </row>
    <row r="107" spans="1:9" x14ac:dyDescent="0.35">
      <c r="A107" s="11" t="s">
        <v>123</v>
      </c>
      <c r="B107" s="7">
        <v>56</v>
      </c>
      <c r="C107" s="7">
        <v>61</v>
      </c>
      <c r="D107" s="7">
        <v>82</v>
      </c>
      <c r="E107" s="7">
        <v>76</v>
      </c>
      <c r="F107" s="7">
        <v>74</v>
      </c>
      <c r="G107" s="7">
        <v>24</v>
      </c>
      <c r="H107" s="11" t="s">
        <v>3</v>
      </c>
      <c r="I107" s="11" t="s">
        <v>16</v>
      </c>
    </row>
    <row r="108" spans="1:9" x14ac:dyDescent="0.35">
      <c r="A108" s="11" t="s">
        <v>124</v>
      </c>
      <c r="B108" s="7">
        <v>62</v>
      </c>
      <c r="C108" s="7">
        <v>74</v>
      </c>
      <c r="D108" s="7">
        <v>84</v>
      </c>
      <c r="E108" s="7">
        <v>73</v>
      </c>
      <c r="F108" s="7">
        <v>87</v>
      </c>
      <c r="G108" s="7">
        <v>19</v>
      </c>
      <c r="H108" s="11" t="s">
        <v>2</v>
      </c>
      <c r="I108" s="11" t="s">
        <v>18</v>
      </c>
    </row>
    <row r="109" spans="1:9" x14ac:dyDescent="0.35">
      <c r="A109" s="11" t="s">
        <v>125</v>
      </c>
      <c r="B109" s="7">
        <v>52</v>
      </c>
      <c r="C109" s="7">
        <v>74</v>
      </c>
      <c r="D109" s="7">
        <v>90</v>
      </c>
      <c r="E109" s="7">
        <v>77</v>
      </c>
      <c r="F109" s="7">
        <v>73</v>
      </c>
      <c r="G109" s="7">
        <v>20</v>
      </c>
      <c r="H109" s="11" t="s">
        <v>2</v>
      </c>
      <c r="I109" s="11" t="s">
        <v>20</v>
      </c>
    </row>
    <row r="110" spans="1:9" x14ac:dyDescent="0.35">
      <c r="A110" s="11" t="s">
        <v>126</v>
      </c>
      <c r="B110" s="7">
        <v>50</v>
      </c>
      <c r="C110" s="7">
        <v>61</v>
      </c>
      <c r="D110" s="7">
        <v>76</v>
      </c>
      <c r="E110" s="7">
        <v>73</v>
      </c>
      <c r="F110" s="7">
        <v>71</v>
      </c>
      <c r="G110" s="7">
        <v>23</v>
      </c>
      <c r="H110" s="11" t="s">
        <v>3</v>
      </c>
      <c r="I110" s="11" t="s">
        <v>16</v>
      </c>
    </row>
    <row r="111" spans="1:9" x14ac:dyDescent="0.35">
      <c r="A111" s="11" t="s">
        <v>127</v>
      </c>
      <c r="B111" s="7">
        <v>68</v>
      </c>
      <c r="C111" s="7">
        <v>65</v>
      </c>
      <c r="D111" s="7">
        <v>79</v>
      </c>
      <c r="E111" s="7">
        <v>90</v>
      </c>
      <c r="F111" s="7">
        <v>85</v>
      </c>
      <c r="G111" s="7">
        <v>20</v>
      </c>
      <c r="H111" s="11" t="s">
        <v>2</v>
      </c>
      <c r="I111" s="11" t="s">
        <v>18</v>
      </c>
    </row>
    <row r="112" spans="1:9" x14ac:dyDescent="0.35">
      <c r="A112" s="11" t="s">
        <v>128</v>
      </c>
      <c r="B112" s="7">
        <v>62</v>
      </c>
      <c r="C112" s="7">
        <v>78</v>
      </c>
      <c r="D112" s="7">
        <v>75</v>
      </c>
      <c r="E112" s="7">
        <v>84</v>
      </c>
      <c r="F112" s="7">
        <v>85</v>
      </c>
      <c r="G112" s="7">
        <v>19</v>
      </c>
      <c r="H112" s="11" t="s">
        <v>2</v>
      </c>
      <c r="I112" s="11" t="s">
        <v>20</v>
      </c>
    </row>
    <row r="113" spans="1:9" x14ac:dyDescent="0.35">
      <c r="A113" s="11" t="s">
        <v>129</v>
      </c>
      <c r="B113" s="7">
        <v>64</v>
      </c>
      <c r="C113" s="7">
        <v>77</v>
      </c>
      <c r="D113" s="7">
        <v>81</v>
      </c>
      <c r="E113" s="7">
        <v>76</v>
      </c>
      <c r="F113" s="7">
        <v>85</v>
      </c>
      <c r="G113" s="7">
        <v>20</v>
      </c>
      <c r="H113" s="11" t="s">
        <v>3</v>
      </c>
      <c r="I113" s="11" t="s">
        <v>16</v>
      </c>
    </row>
    <row r="114" spans="1:9" x14ac:dyDescent="0.35">
      <c r="A114" s="11" t="s">
        <v>130</v>
      </c>
      <c r="B114" s="7">
        <v>67</v>
      </c>
      <c r="C114" s="7">
        <v>78</v>
      </c>
      <c r="D114" s="7">
        <v>73</v>
      </c>
      <c r="E114" s="7">
        <v>70</v>
      </c>
      <c r="F114" s="7">
        <v>77</v>
      </c>
      <c r="G114" s="7">
        <v>19</v>
      </c>
      <c r="H114" s="11" t="s">
        <v>2</v>
      </c>
      <c r="I114" s="11" t="s">
        <v>18</v>
      </c>
    </row>
    <row r="115" spans="1:9" x14ac:dyDescent="0.35">
      <c r="A115" s="11" t="s">
        <v>131</v>
      </c>
      <c r="B115" s="7">
        <v>70</v>
      </c>
      <c r="C115" s="7">
        <v>67</v>
      </c>
      <c r="D115" s="7">
        <v>76</v>
      </c>
      <c r="E115" s="7">
        <v>78</v>
      </c>
      <c r="F115" s="7">
        <v>90</v>
      </c>
      <c r="G115" s="7">
        <v>23</v>
      </c>
      <c r="H115" s="11" t="s">
        <v>2</v>
      </c>
      <c r="I115" s="11" t="s">
        <v>20</v>
      </c>
    </row>
    <row r="116" spans="1:9" x14ac:dyDescent="0.35">
      <c r="A116" s="11" t="s">
        <v>132</v>
      </c>
      <c r="B116" s="7">
        <v>50</v>
      </c>
      <c r="C116" s="7">
        <v>65</v>
      </c>
      <c r="D116" s="7">
        <v>87</v>
      </c>
      <c r="E116" s="7">
        <v>80</v>
      </c>
      <c r="F116" s="7">
        <v>71</v>
      </c>
      <c r="G116" s="7">
        <v>23</v>
      </c>
      <c r="H116" s="11" t="s">
        <v>3</v>
      </c>
      <c r="I116" s="11" t="s">
        <v>16</v>
      </c>
    </row>
    <row r="117" spans="1:9" x14ac:dyDescent="0.35">
      <c r="A117" s="11" t="s">
        <v>133</v>
      </c>
      <c r="B117" s="7">
        <v>70</v>
      </c>
      <c r="C117" s="7">
        <v>68</v>
      </c>
      <c r="D117" s="7">
        <v>73</v>
      </c>
      <c r="E117" s="7">
        <v>82</v>
      </c>
      <c r="F117" s="7">
        <v>81</v>
      </c>
      <c r="G117" s="7">
        <v>21</v>
      </c>
      <c r="H117" s="11" t="s">
        <v>2</v>
      </c>
      <c r="I117" s="11" t="s">
        <v>18</v>
      </c>
    </row>
    <row r="118" spans="1:9" x14ac:dyDescent="0.35">
      <c r="A118" s="11" t="s">
        <v>134</v>
      </c>
      <c r="B118" s="7">
        <v>69</v>
      </c>
      <c r="C118" s="7">
        <v>61</v>
      </c>
      <c r="D118" s="7">
        <v>70</v>
      </c>
      <c r="E118" s="7">
        <v>88</v>
      </c>
      <c r="F118" s="7">
        <v>73</v>
      </c>
      <c r="G118" s="7">
        <v>22</v>
      </c>
      <c r="H118" s="11" t="s">
        <v>2</v>
      </c>
      <c r="I118" s="11" t="s">
        <v>20</v>
      </c>
    </row>
    <row r="119" spans="1:9" x14ac:dyDescent="0.35">
      <c r="A119" s="11" t="s">
        <v>135</v>
      </c>
      <c r="B119" s="7">
        <v>57</v>
      </c>
      <c r="C119" s="7">
        <v>69</v>
      </c>
      <c r="D119" s="7">
        <v>90</v>
      </c>
      <c r="E119" s="7">
        <v>78</v>
      </c>
      <c r="F119" s="7">
        <v>78</v>
      </c>
      <c r="G119" s="7">
        <v>17</v>
      </c>
      <c r="H119" s="11" t="s">
        <v>3</v>
      </c>
      <c r="I119" s="11" t="s">
        <v>16</v>
      </c>
    </row>
    <row r="120" spans="1:9" x14ac:dyDescent="0.35">
      <c r="A120" s="11" t="s">
        <v>136</v>
      </c>
      <c r="B120" s="7">
        <v>64</v>
      </c>
      <c r="C120" s="7">
        <v>65</v>
      </c>
      <c r="D120" s="7">
        <v>86</v>
      </c>
      <c r="E120" s="7">
        <v>86</v>
      </c>
      <c r="F120" s="7">
        <v>86</v>
      </c>
      <c r="G120" s="7">
        <v>18</v>
      </c>
      <c r="H120" s="11" t="s">
        <v>2</v>
      </c>
      <c r="I120" s="11" t="s">
        <v>18</v>
      </c>
    </row>
    <row r="121" spans="1:9" x14ac:dyDescent="0.35">
      <c r="A121" s="11" t="s">
        <v>137</v>
      </c>
      <c r="B121" s="7">
        <v>65</v>
      </c>
      <c r="C121" s="7">
        <v>80</v>
      </c>
      <c r="D121" s="7">
        <v>82</v>
      </c>
      <c r="E121" s="7">
        <v>82</v>
      </c>
      <c r="F121" s="7">
        <v>71</v>
      </c>
      <c r="G121" s="7">
        <v>20</v>
      </c>
      <c r="H121" s="11" t="s">
        <v>2</v>
      </c>
      <c r="I121" s="11" t="s">
        <v>20</v>
      </c>
    </row>
    <row r="122" spans="1:9" x14ac:dyDescent="0.35">
      <c r="A122" s="11" t="s">
        <v>138</v>
      </c>
      <c r="B122" s="7">
        <v>56</v>
      </c>
      <c r="C122" s="7">
        <v>79</v>
      </c>
      <c r="D122" s="7">
        <v>79</v>
      </c>
      <c r="E122" s="7">
        <v>81</v>
      </c>
      <c r="F122" s="7">
        <v>74</v>
      </c>
      <c r="G122" s="7">
        <v>24</v>
      </c>
      <c r="H122" s="11" t="s">
        <v>3</v>
      </c>
      <c r="I122" s="11" t="s">
        <v>16</v>
      </c>
    </row>
    <row r="123" spans="1:9" x14ac:dyDescent="0.35">
      <c r="A123" s="11" t="s">
        <v>139</v>
      </c>
      <c r="B123" s="7">
        <v>53</v>
      </c>
      <c r="C123" s="7">
        <v>68</v>
      </c>
      <c r="D123" s="7">
        <v>89</v>
      </c>
      <c r="E123" s="7">
        <v>81</v>
      </c>
      <c r="F123" s="7">
        <v>85</v>
      </c>
      <c r="G123" s="7">
        <v>23</v>
      </c>
      <c r="H123" s="11" t="s">
        <v>2</v>
      </c>
      <c r="I123" s="11" t="s">
        <v>18</v>
      </c>
    </row>
    <row r="124" spans="1:9" x14ac:dyDescent="0.35">
      <c r="A124" s="11" t="s">
        <v>140</v>
      </c>
      <c r="B124" s="7">
        <v>50</v>
      </c>
      <c r="C124" s="7">
        <v>74</v>
      </c>
      <c r="D124" s="7">
        <v>71</v>
      </c>
      <c r="E124" s="7">
        <v>87</v>
      </c>
      <c r="F124" s="7">
        <v>75</v>
      </c>
      <c r="G124" s="7">
        <v>17</v>
      </c>
      <c r="H124" s="11" t="s">
        <v>2</v>
      </c>
      <c r="I124" s="11" t="s">
        <v>20</v>
      </c>
    </row>
    <row r="125" spans="1:9" x14ac:dyDescent="0.35">
      <c r="A125" s="11" t="s">
        <v>141</v>
      </c>
      <c r="B125" s="7">
        <v>69</v>
      </c>
      <c r="C125" s="7">
        <v>66</v>
      </c>
      <c r="D125" s="7">
        <v>90</v>
      </c>
      <c r="E125" s="7">
        <v>79</v>
      </c>
      <c r="F125" s="7">
        <v>74</v>
      </c>
      <c r="G125" s="7">
        <v>17</v>
      </c>
      <c r="H125" s="11" t="s">
        <v>3</v>
      </c>
      <c r="I125" s="11" t="s">
        <v>16</v>
      </c>
    </row>
    <row r="126" spans="1:9" x14ac:dyDescent="0.35">
      <c r="A126" s="11" t="s">
        <v>142</v>
      </c>
      <c r="B126" s="7">
        <v>57</v>
      </c>
      <c r="C126" s="7">
        <v>66</v>
      </c>
      <c r="D126" s="7">
        <v>79</v>
      </c>
      <c r="E126" s="7">
        <v>83</v>
      </c>
      <c r="F126" s="7">
        <v>76</v>
      </c>
      <c r="G126" s="7">
        <v>18</v>
      </c>
      <c r="H126" s="11" t="s">
        <v>2</v>
      </c>
      <c r="I126" s="11" t="s">
        <v>18</v>
      </c>
    </row>
    <row r="127" spans="1:9" x14ac:dyDescent="0.35">
      <c r="A127" s="11" t="s">
        <v>143</v>
      </c>
      <c r="B127" s="7">
        <v>50</v>
      </c>
      <c r="C127" s="7">
        <v>64</v>
      </c>
      <c r="D127" s="7">
        <v>70</v>
      </c>
      <c r="E127" s="7">
        <v>72</v>
      </c>
      <c r="F127" s="7">
        <v>78</v>
      </c>
      <c r="G127" s="7">
        <v>17</v>
      </c>
      <c r="H127" s="11" t="s">
        <v>2</v>
      </c>
      <c r="I127" s="11" t="s">
        <v>20</v>
      </c>
    </row>
    <row r="128" spans="1:9" x14ac:dyDescent="0.35">
      <c r="A128" s="11" t="s">
        <v>144</v>
      </c>
      <c r="B128" s="7">
        <v>64</v>
      </c>
      <c r="C128" s="7">
        <v>70</v>
      </c>
      <c r="D128" s="7">
        <v>72</v>
      </c>
      <c r="E128" s="7">
        <v>74</v>
      </c>
      <c r="F128" s="7">
        <v>83</v>
      </c>
      <c r="G128" s="7">
        <v>22</v>
      </c>
      <c r="H128" s="11" t="s">
        <v>3</v>
      </c>
      <c r="I128" s="11" t="s">
        <v>16</v>
      </c>
    </row>
    <row r="129" spans="1:9" x14ac:dyDescent="0.35">
      <c r="A129" s="11" t="s">
        <v>145</v>
      </c>
      <c r="B129" s="7">
        <v>55</v>
      </c>
      <c r="C129" s="7">
        <v>76</v>
      </c>
      <c r="D129" s="7">
        <v>90</v>
      </c>
      <c r="E129" s="7">
        <v>70</v>
      </c>
      <c r="F129" s="7">
        <v>87</v>
      </c>
      <c r="G129" s="7">
        <v>21</v>
      </c>
      <c r="H129" s="11" t="s">
        <v>2</v>
      </c>
      <c r="I129" s="11" t="s">
        <v>18</v>
      </c>
    </row>
    <row r="130" spans="1:9" x14ac:dyDescent="0.35">
      <c r="A130" s="11" t="s">
        <v>146</v>
      </c>
      <c r="B130" s="7">
        <v>60</v>
      </c>
      <c r="C130" s="7">
        <v>77</v>
      </c>
      <c r="D130" s="7">
        <v>71</v>
      </c>
      <c r="E130" s="7">
        <v>85</v>
      </c>
      <c r="F130" s="7">
        <v>70</v>
      </c>
      <c r="G130" s="7">
        <v>21</v>
      </c>
      <c r="H130" s="11" t="s">
        <v>2</v>
      </c>
      <c r="I130" s="11" t="s">
        <v>20</v>
      </c>
    </row>
    <row r="131" spans="1:9" x14ac:dyDescent="0.35">
      <c r="A131" s="11" t="s">
        <v>147</v>
      </c>
      <c r="B131" s="7">
        <v>53</v>
      </c>
      <c r="C131" s="7">
        <v>68</v>
      </c>
      <c r="D131" s="7">
        <v>86</v>
      </c>
      <c r="E131" s="7">
        <v>84</v>
      </c>
      <c r="F131" s="7">
        <v>87</v>
      </c>
      <c r="G131" s="7">
        <v>20</v>
      </c>
      <c r="H131" s="11" t="s">
        <v>3</v>
      </c>
      <c r="I131" s="11" t="s">
        <v>16</v>
      </c>
    </row>
    <row r="132" spans="1:9" x14ac:dyDescent="0.35">
      <c r="A132" s="11" t="s">
        <v>148</v>
      </c>
      <c r="B132" s="7">
        <v>63</v>
      </c>
      <c r="C132" s="7">
        <v>65</v>
      </c>
      <c r="D132" s="7">
        <v>83</v>
      </c>
      <c r="E132" s="7">
        <v>80</v>
      </c>
      <c r="F132" s="7">
        <v>86</v>
      </c>
      <c r="G132" s="7">
        <v>21</v>
      </c>
      <c r="H132" s="11" t="s">
        <v>2</v>
      </c>
      <c r="I132" s="11" t="s">
        <v>18</v>
      </c>
    </row>
    <row r="133" spans="1:9" x14ac:dyDescent="0.35">
      <c r="A133" s="11" t="s">
        <v>149</v>
      </c>
      <c r="B133" s="7">
        <v>61</v>
      </c>
      <c r="C133" s="7">
        <v>73</v>
      </c>
      <c r="D133" s="7">
        <v>84</v>
      </c>
      <c r="E133" s="7">
        <v>81</v>
      </c>
      <c r="F133" s="7">
        <v>76</v>
      </c>
      <c r="G133" s="7">
        <v>20</v>
      </c>
      <c r="H133" s="11" t="s">
        <v>2</v>
      </c>
      <c r="I133" s="11" t="s">
        <v>20</v>
      </c>
    </row>
    <row r="134" spans="1:9" x14ac:dyDescent="0.35">
      <c r="A134" s="11" t="s">
        <v>150</v>
      </c>
      <c r="B134" s="7">
        <v>58</v>
      </c>
      <c r="C134" s="7">
        <v>63</v>
      </c>
      <c r="D134" s="7">
        <v>85</v>
      </c>
      <c r="E134" s="7">
        <v>83</v>
      </c>
      <c r="F134" s="7">
        <v>72</v>
      </c>
      <c r="G134" s="7">
        <v>20</v>
      </c>
      <c r="H134" s="11" t="s">
        <v>3</v>
      </c>
      <c r="I134" s="11" t="s">
        <v>16</v>
      </c>
    </row>
    <row r="135" spans="1:9" x14ac:dyDescent="0.35">
      <c r="A135" s="11" t="s">
        <v>151</v>
      </c>
      <c r="B135" s="7">
        <v>70</v>
      </c>
      <c r="C135" s="7">
        <v>72</v>
      </c>
      <c r="D135" s="7">
        <v>88</v>
      </c>
      <c r="E135" s="7">
        <v>73</v>
      </c>
      <c r="F135" s="7">
        <v>71</v>
      </c>
      <c r="G135" s="7">
        <v>24</v>
      </c>
      <c r="H135" s="11" t="s">
        <v>2</v>
      </c>
      <c r="I135" s="11" t="s">
        <v>18</v>
      </c>
    </row>
    <row r="136" spans="1:9" x14ac:dyDescent="0.35">
      <c r="A136" s="11" t="s">
        <v>152</v>
      </c>
      <c r="B136" s="7">
        <v>63</v>
      </c>
      <c r="C136" s="7">
        <v>75</v>
      </c>
      <c r="D136" s="7">
        <v>84</v>
      </c>
      <c r="E136" s="7">
        <v>86</v>
      </c>
      <c r="F136" s="7">
        <v>71</v>
      </c>
      <c r="G136" s="7">
        <v>19</v>
      </c>
      <c r="H136" s="11" t="s">
        <v>2</v>
      </c>
      <c r="I136" s="11" t="s">
        <v>20</v>
      </c>
    </row>
    <row r="137" spans="1:9" x14ac:dyDescent="0.35">
      <c r="A137" s="11" t="s">
        <v>153</v>
      </c>
      <c r="B137" s="7">
        <v>61</v>
      </c>
      <c r="C137" s="7">
        <v>69</v>
      </c>
      <c r="D137" s="7">
        <v>87</v>
      </c>
      <c r="E137" s="7">
        <v>82</v>
      </c>
      <c r="F137" s="7">
        <v>72</v>
      </c>
      <c r="G137" s="7">
        <v>18</v>
      </c>
      <c r="H137" s="11" t="s">
        <v>3</v>
      </c>
      <c r="I137" s="11" t="s">
        <v>16</v>
      </c>
    </row>
    <row r="138" spans="1:9" x14ac:dyDescent="0.35">
      <c r="A138" s="11" t="s">
        <v>154</v>
      </c>
      <c r="B138" s="7">
        <v>68</v>
      </c>
      <c r="C138" s="7">
        <v>80</v>
      </c>
      <c r="D138" s="7">
        <v>81</v>
      </c>
      <c r="E138" s="7">
        <v>89</v>
      </c>
      <c r="F138" s="7">
        <v>87</v>
      </c>
      <c r="G138" s="7">
        <v>22</v>
      </c>
      <c r="H138" s="11" t="s">
        <v>2</v>
      </c>
      <c r="I138" s="11" t="s">
        <v>18</v>
      </c>
    </row>
    <row r="139" spans="1:9" x14ac:dyDescent="0.35">
      <c r="A139" s="11" t="s">
        <v>155</v>
      </c>
      <c r="B139" s="7">
        <v>57</v>
      </c>
      <c r="C139" s="7">
        <v>61</v>
      </c>
      <c r="D139" s="7">
        <v>75</v>
      </c>
      <c r="E139" s="7">
        <v>73</v>
      </c>
      <c r="F139" s="7">
        <v>89</v>
      </c>
      <c r="G139" s="7">
        <v>22</v>
      </c>
      <c r="H139" s="11" t="s">
        <v>2</v>
      </c>
      <c r="I139" s="11" t="s">
        <v>20</v>
      </c>
    </row>
    <row r="140" spans="1:9" x14ac:dyDescent="0.35">
      <c r="A140" s="11" t="s">
        <v>156</v>
      </c>
      <c r="B140" s="7">
        <v>66</v>
      </c>
      <c r="C140" s="7">
        <v>67</v>
      </c>
      <c r="D140" s="7">
        <v>86</v>
      </c>
      <c r="E140" s="7">
        <v>75</v>
      </c>
      <c r="F140" s="7">
        <v>77</v>
      </c>
      <c r="G140" s="7">
        <v>22</v>
      </c>
      <c r="H140" s="11" t="s">
        <v>3</v>
      </c>
      <c r="I140" s="11" t="s">
        <v>16</v>
      </c>
    </row>
    <row r="141" spans="1:9" x14ac:dyDescent="0.35">
      <c r="A141" s="11" t="s">
        <v>157</v>
      </c>
      <c r="B141" s="7">
        <v>66</v>
      </c>
      <c r="C141" s="7">
        <v>61</v>
      </c>
      <c r="D141" s="7">
        <v>81</v>
      </c>
      <c r="E141" s="7">
        <v>77</v>
      </c>
      <c r="F141" s="7">
        <v>80</v>
      </c>
      <c r="G141" s="7">
        <v>21</v>
      </c>
      <c r="H141" s="11" t="s">
        <v>2</v>
      </c>
      <c r="I141" s="11" t="s">
        <v>18</v>
      </c>
    </row>
    <row r="142" spans="1:9" x14ac:dyDescent="0.35">
      <c r="A142" s="11" t="s">
        <v>158</v>
      </c>
      <c r="B142" s="7">
        <v>69</v>
      </c>
      <c r="C142" s="7">
        <v>80</v>
      </c>
      <c r="D142" s="7">
        <v>74</v>
      </c>
      <c r="E142" s="7">
        <v>74</v>
      </c>
      <c r="F142" s="7">
        <v>77</v>
      </c>
      <c r="G142" s="7">
        <v>23</v>
      </c>
      <c r="H142" s="11" t="s">
        <v>2</v>
      </c>
      <c r="I142" s="11" t="s">
        <v>20</v>
      </c>
    </row>
    <row r="143" spans="1:9" x14ac:dyDescent="0.35">
      <c r="A143" s="11" t="s">
        <v>159</v>
      </c>
      <c r="B143" s="7">
        <v>70</v>
      </c>
      <c r="C143" s="7">
        <v>65</v>
      </c>
      <c r="D143" s="7">
        <v>75</v>
      </c>
      <c r="E143" s="7">
        <v>85</v>
      </c>
      <c r="F143" s="7">
        <v>71</v>
      </c>
      <c r="G143" s="7">
        <v>22</v>
      </c>
      <c r="H143" s="11" t="s">
        <v>3</v>
      </c>
      <c r="I143" s="11" t="s">
        <v>16</v>
      </c>
    </row>
    <row r="144" spans="1:9" x14ac:dyDescent="0.35">
      <c r="A144" s="11" t="s">
        <v>160</v>
      </c>
      <c r="B144" s="7">
        <v>60</v>
      </c>
      <c r="C144" s="7">
        <v>71</v>
      </c>
      <c r="D144" s="7">
        <v>82</v>
      </c>
      <c r="E144" s="7">
        <v>72</v>
      </c>
      <c r="F144" s="7">
        <v>86</v>
      </c>
      <c r="G144" s="7">
        <v>18</v>
      </c>
      <c r="H144" s="11" t="s">
        <v>2</v>
      </c>
      <c r="I144" s="11" t="s">
        <v>18</v>
      </c>
    </row>
    <row r="145" spans="1:9" x14ac:dyDescent="0.35">
      <c r="A145" s="11" t="s">
        <v>161</v>
      </c>
      <c r="B145" s="7">
        <v>55</v>
      </c>
      <c r="C145" s="7">
        <v>73</v>
      </c>
      <c r="D145" s="7">
        <v>89</v>
      </c>
      <c r="E145" s="7">
        <v>76</v>
      </c>
      <c r="F145" s="7">
        <v>71</v>
      </c>
      <c r="G145" s="7">
        <v>17</v>
      </c>
      <c r="H145" s="11" t="s">
        <v>2</v>
      </c>
      <c r="I145" s="11" t="s">
        <v>20</v>
      </c>
    </row>
    <row r="146" spans="1:9" x14ac:dyDescent="0.35">
      <c r="A146" s="11" t="s">
        <v>162</v>
      </c>
      <c r="B146" s="7">
        <v>63</v>
      </c>
      <c r="C146" s="7">
        <v>63</v>
      </c>
      <c r="D146" s="7">
        <v>84</v>
      </c>
      <c r="E146" s="7">
        <v>89</v>
      </c>
      <c r="F146" s="7">
        <v>83</v>
      </c>
      <c r="G146" s="7">
        <v>21</v>
      </c>
      <c r="H146" s="11" t="s">
        <v>3</v>
      </c>
      <c r="I146" s="11" t="s">
        <v>16</v>
      </c>
    </row>
    <row r="147" spans="1:9" x14ac:dyDescent="0.35">
      <c r="A147" s="11" t="s">
        <v>163</v>
      </c>
      <c r="B147" s="7">
        <v>68</v>
      </c>
      <c r="C147" s="7">
        <v>69</v>
      </c>
      <c r="D147" s="7">
        <v>77</v>
      </c>
      <c r="E147" s="7">
        <v>81</v>
      </c>
      <c r="F147" s="7">
        <v>84</v>
      </c>
      <c r="G147" s="7">
        <v>23</v>
      </c>
      <c r="H147" s="11" t="s">
        <v>2</v>
      </c>
      <c r="I147" s="11" t="s">
        <v>18</v>
      </c>
    </row>
    <row r="148" spans="1:9" x14ac:dyDescent="0.35">
      <c r="A148" s="11" t="s">
        <v>164</v>
      </c>
      <c r="B148" s="7">
        <v>61</v>
      </c>
      <c r="C148" s="7">
        <v>64</v>
      </c>
      <c r="D148" s="7">
        <v>85</v>
      </c>
      <c r="E148" s="7">
        <v>74</v>
      </c>
      <c r="F148" s="7">
        <v>79</v>
      </c>
      <c r="G148" s="7">
        <v>23</v>
      </c>
      <c r="H148" s="11" t="s">
        <v>2</v>
      </c>
      <c r="I148" s="11" t="s">
        <v>20</v>
      </c>
    </row>
    <row r="149" spans="1:9" x14ac:dyDescent="0.35">
      <c r="A149" s="11" t="s">
        <v>165</v>
      </c>
      <c r="B149" s="7">
        <v>51</v>
      </c>
      <c r="C149" s="7">
        <v>73</v>
      </c>
      <c r="D149" s="7">
        <v>83</v>
      </c>
      <c r="E149" s="7">
        <v>72</v>
      </c>
      <c r="F149" s="7">
        <v>79</v>
      </c>
      <c r="G149" s="7">
        <v>17</v>
      </c>
      <c r="H149" s="11" t="s">
        <v>3</v>
      </c>
      <c r="I149" s="11" t="s">
        <v>16</v>
      </c>
    </row>
    <row r="150" spans="1:9" x14ac:dyDescent="0.35">
      <c r="A150" s="11" t="s">
        <v>166</v>
      </c>
      <c r="B150" s="7">
        <v>54</v>
      </c>
      <c r="C150" s="7">
        <v>79</v>
      </c>
      <c r="D150" s="7">
        <v>83</v>
      </c>
      <c r="E150" s="7">
        <v>86</v>
      </c>
      <c r="F150" s="7">
        <v>73</v>
      </c>
      <c r="G150" s="7">
        <v>17</v>
      </c>
      <c r="H150" s="11" t="s">
        <v>2</v>
      </c>
      <c r="I150" s="11" t="s">
        <v>18</v>
      </c>
    </row>
    <row r="151" spans="1:9" x14ac:dyDescent="0.35">
      <c r="A151" s="11" t="s">
        <v>167</v>
      </c>
      <c r="B151" s="7">
        <v>70</v>
      </c>
      <c r="C151" s="7">
        <v>67</v>
      </c>
      <c r="D151" s="7">
        <v>71</v>
      </c>
      <c r="E151" s="7">
        <v>75</v>
      </c>
      <c r="F151" s="7">
        <v>70</v>
      </c>
      <c r="G151" s="7">
        <v>23</v>
      </c>
      <c r="H151" s="11" t="s">
        <v>2</v>
      </c>
      <c r="I151" s="11" t="s">
        <v>20</v>
      </c>
    </row>
    <row r="152" spans="1:9" x14ac:dyDescent="0.35">
      <c r="A152" s="11" t="s">
        <v>168</v>
      </c>
      <c r="B152" s="7">
        <v>53</v>
      </c>
      <c r="C152" s="7">
        <v>79</v>
      </c>
      <c r="D152" s="7">
        <v>71</v>
      </c>
      <c r="E152" s="7">
        <v>79</v>
      </c>
      <c r="F152" s="7">
        <v>88</v>
      </c>
      <c r="G152" s="7">
        <v>22</v>
      </c>
      <c r="H152" s="11" t="s">
        <v>3</v>
      </c>
      <c r="I152" s="11" t="s">
        <v>16</v>
      </c>
    </row>
    <row r="153" spans="1:9" x14ac:dyDescent="0.35">
      <c r="A153" s="11" t="s">
        <v>169</v>
      </c>
      <c r="B153" s="7">
        <v>61</v>
      </c>
      <c r="C153" s="7">
        <v>71</v>
      </c>
      <c r="D153" s="7">
        <v>76</v>
      </c>
      <c r="E153" s="7">
        <v>87</v>
      </c>
      <c r="F153" s="7">
        <v>84</v>
      </c>
      <c r="G153" s="7">
        <v>24</v>
      </c>
      <c r="H153" s="11" t="s">
        <v>2</v>
      </c>
      <c r="I153" s="11" t="s">
        <v>18</v>
      </c>
    </row>
    <row r="154" spans="1:9" x14ac:dyDescent="0.35">
      <c r="A154" s="11" t="s">
        <v>170</v>
      </c>
      <c r="B154" s="7">
        <v>69</v>
      </c>
      <c r="C154" s="7">
        <v>79</v>
      </c>
      <c r="D154" s="7">
        <v>81</v>
      </c>
      <c r="E154" s="7">
        <v>83</v>
      </c>
      <c r="F154" s="7">
        <v>72</v>
      </c>
      <c r="G154" s="7">
        <v>21</v>
      </c>
      <c r="H154" s="11" t="s">
        <v>2</v>
      </c>
      <c r="I154" s="11" t="s">
        <v>20</v>
      </c>
    </row>
    <row r="155" spans="1:9" x14ac:dyDescent="0.35">
      <c r="A155" s="11" t="s">
        <v>171</v>
      </c>
      <c r="B155" s="7">
        <v>58</v>
      </c>
      <c r="C155" s="7">
        <v>71</v>
      </c>
      <c r="D155" s="7">
        <v>88</v>
      </c>
      <c r="E155" s="7">
        <v>70</v>
      </c>
      <c r="F155" s="7">
        <v>89</v>
      </c>
      <c r="G155" s="7">
        <v>19</v>
      </c>
      <c r="H155" s="11" t="s">
        <v>3</v>
      </c>
      <c r="I155" s="11" t="s">
        <v>16</v>
      </c>
    </row>
    <row r="156" spans="1:9" x14ac:dyDescent="0.35">
      <c r="A156" s="11" t="s">
        <v>172</v>
      </c>
      <c r="B156" s="7">
        <v>55</v>
      </c>
      <c r="C156" s="7">
        <v>72</v>
      </c>
      <c r="D156" s="7">
        <v>80</v>
      </c>
      <c r="E156" s="7">
        <v>76</v>
      </c>
      <c r="F156" s="7">
        <v>70</v>
      </c>
      <c r="G156" s="7">
        <v>24</v>
      </c>
      <c r="H156" s="11" t="s">
        <v>2</v>
      </c>
      <c r="I156" s="11" t="s">
        <v>18</v>
      </c>
    </row>
    <row r="157" spans="1:9" x14ac:dyDescent="0.35">
      <c r="A157" s="11" t="s">
        <v>173</v>
      </c>
      <c r="B157" s="7">
        <v>64</v>
      </c>
      <c r="C157" s="7">
        <v>67</v>
      </c>
      <c r="D157" s="7">
        <v>82</v>
      </c>
      <c r="E157" s="7">
        <v>85</v>
      </c>
      <c r="F157" s="7">
        <v>70</v>
      </c>
      <c r="G157" s="7">
        <v>19</v>
      </c>
      <c r="H157" s="11" t="s">
        <v>2</v>
      </c>
      <c r="I157" s="11" t="s">
        <v>20</v>
      </c>
    </row>
    <row r="158" spans="1:9" x14ac:dyDescent="0.35">
      <c r="A158" s="11" t="s">
        <v>174</v>
      </c>
      <c r="B158" s="7">
        <v>60</v>
      </c>
      <c r="C158" s="7">
        <v>63</v>
      </c>
      <c r="D158" s="7">
        <v>90</v>
      </c>
      <c r="E158" s="7">
        <v>76</v>
      </c>
      <c r="F158" s="7">
        <v>88</v>
      </c>
      <c r="G158" s="7">
        <v>17</v>
      </c>
      <c r="H158" s="11" t="s">
        <v>3</v>
      </c>
      <c r="I158" s="11" t="s">
        <v>16</v>
      </c>
    </row>
    <row r="159" spans="1:9" x14ac:dyDescent="0.35">
      <c r="A159" s="11" t="s">
        <v>175</v>
      </c>
      <c r="B159" s="7">
        <v>56</v>
      </c>
      <c r="C159" s="7">
        <v>72</v>
      </c>
      <c r="D159" s="7">
        <v>87</v>
      </c>
      <c r="E159" s="7">
        <v>82</v>
      </c>
      <c r="F159" s="7">
        <v>89</v>
      </c>
      <c r="G159" s="7">
        <v>21</v>
      </c>
      <c r="H159" s="11" t="s">
        <v>2</v>
      </c>
      <c r="I159" s="11" t="s">
        <v>18</v>
      </c>
    </row>
    <row r="160" spans="1:9" x14ac:dyDescent="0.35">
      <c r="A160" s="11" t="s">
        <v>176</v>
      </c>
      <c r="B160" s="7">
        <v>51</v>
      </c>
      <c r="C160" s="7">
        <v>72</v>
      </c>
      <c r="D160" s="7">
        <v>75</v>
      </c>
      <c r="E160" s="7">
        <v>81</v>
      </c>
      <c r="F160" s="7">
        <v>81</v>
      </c>
      <c r="G160" s="7">
        <v>22</v>
      </c>
      <c r="H160" s="11" t="s">
        <v>2</v>
      </c>
      <c r="I160" s="11" t="s">
        <v>20</v>
      </c>
    </row>
    <row r="161" spans="1:9" x14ac:dyDescent="0.35">
      <c r="A161" s="11" t="s">
        <v>177</v>
      </c>
      <c r="B161" s="7">
        <v>60</v>
      </c>
      <c r="C161" s="7">
        <v>72</v>
      </c>
      <c r="D161" s="7">
        <v>88</v>
      </c>
      <c r="E161" s="7">
        <v>76</v>
      </c>
      <c r="F161" s="7">
        <v>76</v>
      </c>
      <c r="G161" s="7">
        <v>24</v>
      </c>
      <c r="H161" s="11" t="s">
        <v>3</v>
      </c>
      <c r="I161" s="11" t="s">
        <v>16</v>
      </c>
    </row>
    <row r="162" spans="1:9" x14ac:dyDescent="0.35">
      <c r="A162" s="11" t="s">
        <v>178</v>
      </c>
      <c r="B162" s="7">
        <v>52</v>
      </c>
      <c r="C162" s="7">
        <v>68</v>
      </c>
      <c r="D162" s="7">
        <v>84</v>
      </c>
      <c r="E162" s="7">
        <v>72</v>
      </c>
      <c r="F162" s="7">
        <v>70</v>
      </c>
      <c r="G162" s="7">
        <v>17</v>
      </c>
      <c r="H162" s="11" t="s">
        <v>2</v>
      </c>
      <c r="I162" s="11" t="s">
        <v>18</v>
      </c>
    </row>
    <row r="163" spans="1:9" x14ac:dyDescent="0.35">
      <c r="A163" s="11" t="s">
        <v>179</v>
      </c>
      <c r="B163" s="7">
        <v>60</v>
      </c>
      <c r="C163" s="7">
        <v>70</v>
      </c>
      <c r="D163" s="7">
        <v>71</v>
      </c>
      <c r="E163" s="7">
        <v>87</v>
      </c>
      <c r="F163" s="7">
        <v>74</v>
      </c>
      <c r="G163" s="7">
        <v>20</v>
      </c>
      <c r="H163" s="11" t="s">
        <v>2</v>
      </c>
      <c r="I163" s="11" t="s">
        <v>20</v>
      </c>
    </row>
    <row r="164" spans="1:9" x14ac:dyDescent="0.35">
      <c r="A164" s="11" t="s">
        <v>180</v>
      </c>
      <c r="B164" s="7">
        <v>61</v>
      </c>
      <c r="C164" s="7">
        <v>79</v>
      </c>
      <c r="D164" s="7">
        <v>88</v>
      </c>
      <c r="E164" s="7">
        <v>81</v>
      </c>
      <c r="F164" s="7">
        <v>76</v>
      </c>
      <c r="G164" s="7">
        <v>24</v>
      </c>
      <c r="H164" s="11" t="s">
        <v>3</v>
      </c>
      <c r="I164" s="11" t="s">
        <v>16</v>
      </c>
    </row>
    <row r="165" spans="1:9" x14ac:dyDescent="0.35">
      <c r="A165" s="11" t="s">
        <v>181</v>
      </c>
      <c r="B165" s="7">
        <v>66</v>
      </c>
      <c r="C165" s="7">
        <v>70</v>
      </c>
      <c r="D165" s="7">
        <v>80</v>
      </c>
      <c r="E165" s="7">
        <v>78</v>
      </c>
      <c r="F165" s="7">
        <v>81</v>
      </c>
      <c r="G165" s="7">
        <v>19</v>
      </c>
      <c r="H165" s="11" t="s">
        <v>2</v>
      </c>
      <c r="I165" s="11" t="s">
        <v>18</v>
      </c>
    </row>
    <row r="166" spans="1:9" x14ac:dyDescent="0.35">
      <c r="A166" s="11" t="s">
        <v>182</v>
      </c>
      <c r="B166" s="7">
        <v>70</v>
      </c>
      <c r="C166" s="7">
        <v>71</v>
      </c>
      <c r="D166" s="7">
        <v>76</v>
      </c>
      <c r="E166" s="7">
        <v>79</v>
      </c>
      <c r="F166" s="7">
        <v>71</v>
      </c>
      <c r="G166" s="7">
        <v>24</v>
      </c>
      <c r="H166" s="11" t="s">
        <v>2</v>
      </c>
      <c r="I166" s="11" t="s">
        <v>20</v>
      </c>
    </row>
    <row r="167" spans="1:9" x14ac:dyDescent="0.35">
      <c r="A167" s="11" t="s">
        <v>183</v>
      </c>
      <c r="B167" s="7">
        <v>57</v>
      </c>
      <c r="C167" s="7">
        <v>72</v>
      </c>
      <c r="D167" s="7">
        <v>84</v>
      </c>
      <c r="E167" s="7">
        <v>83</v>
      </c>
      <c r="F167" s="7">
        <v>87</v>
      </c>
      <c r="G167" s="7">
        <v>24</v>
      </c>
      <c r="H167" s="11" t="s">
        <v>3</v>
      </c>
      <c r="I167" s="11" t="s">
        <v>16</v>
      </c>
    </row>
    <row r="168" spans="1:9" x14ac:dyDescent="0.35">
      <c r="A168" s="11" t="s">
        <v>184</v>
      </c>
      <c r="B168" s="7">
        <v>55</v>
      </c>
      <c r="C168" s="7">
        <v>66</v>
      </c>
      <c r="D168" s="7">
        <v>74</v>
      </c>
      <c r="E168" s="7">
        <v>81</v>
      </c>
      <c r="F168" s="7">
        <v>87</v>
      </c>
      <c r="G168" s="7">
        <v>17</v>
      </c>
      <c r="H168" s="11" t="s">
        <v>2</v>
      </c>
      <c r="I168" s="11" t="s">
        <v>18</v>
      </c>
    </row>
    <row r="169" spans="1:9" x14ac:dyDescent="0.35">
      <c r="A169" s="11" t="s">
        <v>185</v>
      </c>
      <c r="B169" s="7">
        <v>63</v>
      </c>
      <c r="C169" s="7">
        <v>75</v>
      </c>
      <c r="D169" s="7">
        <v>85</v>
      </c>
      <c r="E169" s="7">
        <v>86</v>
      </c>
      <c r="F169" s="7">
        <v>83</v>
      </c>
      <c r="G169" s="7">
        <v>21</v>
      </c>
      <c r="H169" s="11" t="s">
        <v>2</v>
      </c>
      <c r="I169" s="11" t="s">
        <v>20</v>
      </c>
    </row>
    <row r="170" spans="1:9" x14ac:dyDescent="0.35">
      <c r="A170" s="11" t="s">
        <v>186</v>
      </c>
      <c r="B170" s="7">
        <v>61</v>
      </c>
      <c r="C170" s="7">
        <v>77</v>
      </c>
      <c r="D170" s="7">
        <v>86</v>
      </c>
      <c r="E170" s="7">
        <v>89</v>
      </c>
      <c r="F170" s="7">
        <v>79</v>
      </c>
      <c r="G170" s="7">
        <v>19</v>
      </c>
      <c r="H170" s="11" t="s">
        <v>3</v>
      </c>
      <c r="I170" s="11" t="s">
        <v>16</v>
      </c>
    </row>
    <row r="171" spans="1:9" x14ac:dyDescent="0.35">
      <c r="A171" s="11" t="s">
        <v>187</v>
      </c>
      <c r="B171" s="7">
        <v>66</v>
      </c>
      <c r="C171" s="7">
        <v>68</v>
      </c>
      <c r="D171" s="7">
        <v>78</v>
      </c>
      <c r="E171" s="7">
        <v>90</v>
      </c>
      <c r="F171" s="7">
        <v>76</v>
      </c>
      <c r="G171" s="7">
        <v>20</v>
      </c>
      <c r="H171" s="11" t="s">
        <v>2</v>
      </c>
      <c r="I171" s="11" t="s">
        <v>18</v>
      </c>
    </row>
    <row r="172" spans="1:9" x14ac:dyDescent="0.35">
      <c r="A172" s="11" t="s">
        <v>188</v>
      </c>
      <c r="B172" s="7">
        <v>50</v>
      </c>
      <c r="C172" s="7">
        <v>68</v>
      </c>
      <c r="D172" s="7">
        <v>90</v>
      </c>
      <c r="E172" s="7">
        <v>73</v>
      </c>
      <c r="F172" s="7">
        <v>78</v>
      </c>
      <c r="G172" s="7">
        <v>21</v>
      </c>
      <c r="H172" s="11" t="s">
        <v>2</v>
      </c>
      <c r="I172" s="11" t="s">
        <v>20</v>
      </c>
    </row>
    <row r="173" spans="1:9" x14ac:dyDescent="0.35">
      <c r="A173" s="11" t="s">
        <v>189</v>
      </c>
      <c r="B173" s="7">
        <v>52</v>
      </c>
      <c r="C173" s="7">
        <v>68</v>
      </c>
      <c r="D173" s="7">
        <v>81</v>
      </c>
      <c r="E173" s="7">
        <v>81</v>
      </c>
      <c r="F173" s="7">
        <v>70</v>
      </c>
      <c r="G173" s="7">
        <v>19</v>
      </c>
      <c r="H173" s="11" t="s">
        <v>3</v>
      </c>
      <c r="I173" s="11" t="s">
        <v>16</v>
      </c>
    </row>
    <row r="174" spans="1:9" x14ac:dyDescent="0.35">
      <c r="A174" s="11" t="s">
        <v>190</v>
      </c>
      <c r="B174" s="7">
        <v>63</v>
      </c>
      <c r="C174" s="7">
        <v>77</v>
      </c>
      <c r="D174" s="7">
        <v>83</v>
      </c>
      <c r="E174" s="7">
        <v>86</v>
      </c>
      <c r="F174" s="7">
        <v>82</v>
      </c>
      <c r="G174" s="7">
        <v>21</v>
      </c>
      <c r="H174" s="11" t="s">
        <v>2</v>
      </c>
      <c r="I174" s="11" t="s">
        <v>18</v>
      </c>
    </row>
    <row r="175" spans="1:9" x14ac:dyDescent="0.35">
      <c r="A175" s="11" t="s">
        <v>191</v>
      </c>
      <c r="B175" s="7">
        <v>60</v>
      </c>
      <c r="C175" s="7">
        <v>76</v>
      </c>
      <c r="D175" s="7">
        <v>90</v>
      </c>
      <c r="E175" s="7">
        <v>84</v>
      </c>
      <c r="F175" s="7">
        <v>83</v>
      </c>
      <c r="G175" s="7">
        <v>22</v>
      </c>
      <c r="H175" s="11" t="s">
        <v>2</v>
      </c>
      <c r="I175" s="11" t="s">
        <v>20</v>
      </c>
    </row>
    <row r="176" spans="1:9" x14ac:dyDescent="0.35">
      <c r="A176" s="11" t="s">
        <v>192</v>
      </c>
      <c r="B176" s="7">
        <v>52</v>
      </c>
      <c r="C176" s="7">
        <v>72</v>
      </c>
      <c r="D176" s="7">
        <v>80</v>
      </c>
      <c r="E176" s="7">
        <v>90</v>
      </c>
      <c r="F176" s="7">
        <v>72</v>
      </c>
      <c r="G176" s="7">
        <v>24</v>
      </c>
      <c r="H176" s="11" t="s">
        <v>3</v>
      </c>
      <c r="I176" s="11" t="s">
        <v>16</v>
      </c>
    </row>
    <row r="177" spans="1:9" x14ac:dyDescent="0.35">
      <c r="A177" s="11" t="s">
        <v>193</v>
      </c>
      <c r="B177" s="7">
        <v>70</v>
      </c>
      <c r="C177" s="7">
        <v>76</v>
      </c>
      <c r="D177" s="7">
        <v>76</v>
      </c>
      <c r="E177" s="7">
        <v>84</v>
      </c>
      <c r="F177" s="7">
        <v>86</v>
      </c>
      <c r="G177" s="7">
        <v>20</v>
      </c>
      <c r="H177" s="11" t="s">
        <v>2</v>
      </c>
      <c r="I177" s="11" t="s">
        <v>18</v>
      </c>
    </row>
    <row r="178" spans="1:9" x14ac:dyDescent="0.35">
      <c r="A178" s="11" t="s">
        <v>194</v>
      </c>
      <c r="B178" s="7">
        <v>57</v>
      </c>
      <c r="C178" s="7">
        <v>70</v>
      </c>
      <c r="D178" s="7">
        <v>89</v>
      </c>
      <c r="E178" s="7">
        <v>72</v>
      </c>
      <c r="F178" s="7">
        <v>79</v>
      </c>
      <c r="G178" s="7">
        <v>20</v>
      </c>
      <c r="H178" s="11" t="s">
        <v>2</v>
      </c>
      <c r="I178" s="11" t="s">
        <v>20</v>
      </c>
    </row>
    <row r="179" spans="1:9" x14ac:dyDescent="0.35">
      <c r="A179" s="11" t="s">
        <v>195</v>
      </c>
      <c r="B179" s="7">
        <v>58</v>
      </c>
      <c r="C179" s="7">
        <v>70</v>
      </c>
      <c r="D179" s="7">
        <v>88</v>
      </c>
      <c r="E179" s="7">
        <v>77</v>
      </c>
      <c r="F179" s="7">
        <v>70</v>
      </c>
      <c r="G179" s="7">
        <v>23</v>
      </c>
      <c r="H179" s="11" t="s">
        <v>3</v>
      </c>
      <c r="I179" s="11" t="s">
        <v>16</v>
      </c>
    </row>
    <row r="180" spans="1:9" x14ac:dyDescent="0.35">
      <c r="A180" s="11" t="s">
        <v>196</v>
      </c>
      <c r="B180" s="7">
        <v>56</v>
      </c>
      <c r="C180" s="7">
        <v>60</v>
      </c>
      <c r="D180" s="7">
        <v>86</v>
      </c>
      <c r="E180" s="7">
        <v>72</v>
      </c>
      <c r="F180" s="7">
        <v>77</v>
      </c>
      <c r="G180" s="7">
        <v>20</v>
      </c>
      <c r="H180" s="11" t="s">
        <v>2</v>
      </c>
      <c r="I180" s="11" t="s">
        <v>18</v>
      </c>
    </row>
    <row r="181" spans="1:9" x14ac:dyDescent="0.35">
      <c r="A181" s="11" t="s">
        <v>197</v>
      </c>
      <c r="B181" s="7">
        <v>70</v>
      </c>
      <c r="C181" s="7">
        <v>72</v>
      </c>
      <c r="D181" s="7">
        <v>80</v>
      </c>
      <c r="E181" s="7">
        <v>78</v>
      </c>
      <c r="F181" s="7">
        <v>79</v>
      </c>
      <c r="G181" s="7">
        <v>19</v>
      </c>
      <c r="H181" s="11" t="s">
        <v>2</v>
      </c>
      <c r="I181" s="11" t="s">
        <v>20</v>
      </c>
    </row>
    <row r="182" spans="1:9" x14ac:dyDescent="0.35">
      <c r="A182" s="11" t="s">
        <v>198</v>
      </c>
      <c r="B182" s="7">
        <v>69</v>
      </c>
      <c r="C182" s="7">
        <v>61</v>
      </c>
      <c r="D182" s="7">
        <v>83</v>
      </c>
      <c r="E182" s="7">
        <v>75</v>
      </c>
      <c r="F182" s="7">
        <v>88</v>
      </c>
      <c r="G182" s="7">
        <v>24</v>
      </c>
      <c r="H182" s="11" t="s">
        <v>3</v>
      </c>
      <c r="I182" s="11" t="s">
        <v>16</v>
      </c>
    </row>
    <row r="183" spans="1:9" x14ac:dyDescent="0.35">
      <c r="A183" s="11" t="s">
        <v>199</v>
      </c>
      <c r="B183" s="7">
        <v>52</v>
      </c>
      <c r="C183" s="7">
        <v>73</v>
      </c>
      <c r="D183" s="7">
        <v>88</v>
      </c>
      <c r="E183" s="7">
        <v>83</v>
      </c>
      <c r="F183" s="7">
        <v>74</v>
      </c>
      <c r="G183" s="7">
        <v>21</v>
      </c>
      <c r="H183" s="11" t="s">
        <v>2</v>
      </c>
      <c r="I183" s="11" t="s">
        <v>18</v>
      </c>
    </row>
    <row r="184" spans="1:9" x14ac:dyDescent="0.35">
      <c r="A184" s="11" t="s">
        <v>200</v>
      </c>
      <c r="B184" s="7">
        <v>51</v>
      </c>
      <c r="C184" s="7">
        <v>69</v>
      </c>
      <c r="D184" s="7">
        <v>83</v>
      </c>
      <c r="E184" s="7">
        <v>77</v>
      </c>
      <c r="F184" s="7">
        <v>72</v>
      </c>
      <c r="G184" s="7">
        <v>17</v>
      </c>
      <c r="H184" s="11" t="s">
        <v>2</v>
      </c>
      <c r="I184" s="11" t="s">
        <v>20</v>
      </c>
    </row>
    <row r="185" spans="1:9" x14ac:dyDescent="0.35">
      <c r="A185" s="11" t="s">
        <v>201</v>
      </c>
      <c r="B185" s="7">
        <v>57</v>
      </c>
      <c r="C185" s="7">
        <v>66</v>
      </c>
      <c r="D185" s="7">
        <v>74</v>
      </c>
      <c r="E185" s="7">
        <v>88</v>
      </c>
      <c r="F185" s="7">
        <v>87</v>
      </c>
      <c r="G185" s="7">
        <v>17</v>
      </c>
      <c r="H185" s="11" t="s">
        <v>3</v>
      </c>
      <c r="I185" s="11" t="s">
        <v>16</v>
      </c>
    </row>
    <row r="186" spans="1:9" x14ac:dyDescent="0.35">
      <c r="A186" s="11" t="s">
        <v>202</v>
      </c>
      <c r="B186" s="7">
        <v>64</v>
      </c>
      <c r="C186" s="7">
        <v>71</v>
      </c>
      <c r="D186" s="7">
        <v>75</v>
      </c>
      <c r="E186" s="7">
        <v>75</v>
      </c>
      <c r="F186" s="7">
        <v>85</v>
      </c>
      <c r="G186" s="7">
        <v>18</v>
      </c>
      <c r="H186" s="11" t="s">
        <v>2</v>
      </c>
      <c r="I186" s="11" t="s">
        <v>18</v>
      </c>
    </row>
    <row r="187" spans="1:9" x14ac:dyDescent="0.35">
      <c r="A187" s="11" t="s">
        <v>203</v>
      </c>
      <c r="B187" s="7">
        <v>56</v>
      </c>
      <c r="C187" s="7">
        <v>64</v>
      </c>
      <c r="D187" s="7">
        <v>78</v>
      </c>
      <c r="E187" s="7">
        <v>83</v>
      </c>
      <c r="F187" s="7">
        <v>87</v>
      </c>
      <c r="G187" s="7">
        <v>24</v>
      </c>
      <c r="H187" s="11" t="s">
        <v>2</v>
      </c>
      <c r="I187" s="11" t="s">
        <v>20</v>
      </c>
    </row>
    <row r="188" spans="1:9" x14ac:dyDescent="0.35">
      <c r="A188" s="11" t="s">
        <v>204</v>
      </c>
      <c r="B188" s="7">
        <v>67</v>
      </c>
      <c r="C188" s="7">
        <v>66</v>
      </c>
      <c r="D188" s="7">
        <v>81</v>
      </c>
      <c r="E188" s="7">
        <v>81</v>
      </c>
      <c r="F188" s="7">
        <v>77</v>
      </c>
      <c r="G188" s="7">
        <v>19</v>
      </c>
      <c r="H188" s="11" t="s">
        <v>3</v>
      </c>
      <c r="I188" s="11" t="s">
        <v>16</v>
      </c>
    </row>
    <row r="189" spans="1:9" x14ac:dyDescent="0.35">
      <c r="A189" s="11" t="s">
        <v>205</v>
      </c>
      <c r="B189" s="7">
        <v>69</v>
      </c>
      <c r="C189" s="7">
        <v>75</v>
      </c>
      <c r="D189" s="7">
        <v>70</v>
      </c>
      <c r="E189" s="7">
        <v>90</v>
      </c>
      <c r="F189" s="7">
        <v>84</v>
      </c>
      <c r="G189" s="7">
        <v>20</v>
      </c>
      <c r="H189" s="11" t="s">
        <v>2</v>
      </c>
      <c r="I189" s="11" t="s">
        <v>18</v>
      </c>
    </row>
    <row r="190" spans="1:9" x14ac:dyDescent="0.35">
      <c r="A190" s="11" t="s">
        <v>206</v>
      </c>
      <c r="B190" s="7">
        <v>65</v>
      </c>
      <c r="C190" s="7">
        <v>71</v>
      </c>
      <c r="D190" s="7">
        <v>84</v>
      </c>
      <c r="E190" s="7">
        <v>74</v>
      </c>
      <c r="F190" s="7">
        <v>74</v>
      </c>
      <c r="G190" s="7">
        <v>18</v>
      </c>
      <c r="H190" s="11" t="s">
        <v>2</v>
      </c>
      <c r="I190" s="11" t="s">
        <v>20</v>
      </c>
    </row>
    <row r="191" spans="1:9" x14ac:dyDescent="0.35">
      <c r="A191" s="11" t="s">
        <v>207</v>
      </c>
      <c r="B191" s="7">
        <v>50</v>
      </c>
      <c r="C191" s="7">
        <v>68</v>
      </c>
      <c r="D191" s="7">
        <v>84</v>
      </c>
      <c r="E191" s="7">
        <v>84</v>
      </c>
      <c r="F191" s="7">
        <v>77</v>
      </c>
      <c r="G191" s="7">
        <v>18</v>
      </c>
      <c r="H191" s="11" t="s">
        <v>3</v>
      </c>
      <c r="I191" s="11" t="s">
        <v>16</v>
      </c>
    </row>
    <row r="192" spans="1:9" x14ac:dyDescent="0.35">
      <c r="A192" s="11" t="s">
        <v>208</v>
      </c>
      <c r="B192" s="7">
        <v>70</v>
      </c>
      <c r="C192" s="7">
        <v>79</v>
      </c>
      <c r="D192" s="7">
        <v>72</v>
      </c>
      <c r="E192" s="7">
        <v>72</v>
      </c>
      <c r="F192" s="7">
        <v>70</v>
      </c>
      <c r="G192" s="7">
        <v>24</v>
      </c>
      <c r="H192" s="11" t="s">
        <v>2</v>
      </c>
      <c r="I192" s="11" t="s">
        <v>18</v>
      </c>
    </row>
    <row r="193" spans="1:9" x14ac:dyDescent="0.35">
      <c r="A193" s="11" t="s">
        <v>209</v>
      </c>
      <c r="B193" s="7">
        <v>52</v>
      </c>
      <c r="C193" s="7">
        <v>72</v>
      </c>
      <c r="D193" s="7">
        <v>82</v>
      </c>
      <c r="E193" s="7">
        <v>82</v>
      </c>
      <c r="F193" s="7">
        <v>82</v>
      </c>
      <c r="G193" s="7">
        <v>17</v>
      </c>
      <c r="H193" s="11" t="s">
        <v>2</v>
      </c>
      <c r="I193" s="11" t="s">
        <v>20</v>
      </c>
    </row>
    <row r="194" spans="1:9" x14ac:dyDescent="0.35">
      <c r="A194" s="11" t="s">
        <v>210</v>
      </c>
      <c r="B194" s="7">
        <v>50</v>
      </c>
      <c r="C194" s="7">
        <v>64</v>
      </c>
      <c r="D194" s="7">
        <v>88</v>
      </c>
      <c r="E194" s="7">
        <v>75</v>
      </c>
      <c r="F194" s="7">
        <v>82</v>
      </c>
      <c r="G194" s="7">
        <v>17</v>
      </c>
      <c r="H194" s="11" t="s">
        <v>3</v>
      </c>
      <c r="I194" s="11" t="s">
        <v>16</v>
      </c>
    </row>
    <row r="195" spans="1:9" x14ac:dyDescent="0.35">
      <c r="A195" s="11" t="s">
        <v>211</v>
      </c>
      <c r="B195" s="7">
        <v>57</v>
      </c>
      <c r="C195" s="7">
        <v>78</v>
      </c>
      <c r="D195" s="7">
        <v>86</v>
      </c>
      <c r="E195" s="7">
        <v>73</v>
      </c>
      <c r="F195" s="7">
        <v>76</v>
      </c>
      <c r="G195" s="7">
        <v>17</v>
      </c>
      <c r="H195" s="11" t="s">
        <v>2</v>
      </c>
      <c r="I195" s="11" t="s">
        <v>18</v>
      </c>
    </row>
    <row r="196" spans="1:9" x14ac:dyDescent="0.35">
      <c r="A196" s="11" t="s">
        <v>212</v>
      </c>
      <c r="B196" s="7">
        <v>66</v>
      </c>
      <c r="C196" s="7">
        <v>74</v>
      </c>
      <c r="D196" s="7">
        <v>73</v>
      </c>
      <c r="E196" s="7">
        <v>73</v>
      </c>
      <c r="F196" s="7">
        <v>72</v>
      </c>
      <c r="G196" s="7">
        <v>23</v>
      </c>
      <c r="H196" s="11" t="s">
        <v>2</v>
      </c>
      <c r="I196" s="11" t="s">
        <v>20</v>
      </c>
    </row>
    <row r="197" spans="1:9" x14ac:dyDescent="0.35">
      <c r="A197" s="11" t="s">
        <v>213</v>
      </c>
      <c r="B197" s="7">
        <v>68</v>
      </c>
      <c r="C197" s="7">
        <v>66</v>
      </c>
      <c r="D197" s="7">
        <v>72</v>
      </c>
      <c r="E197" s="7">
        <v>88</v>
      </c>
      <c r="F197" s="7">
        <v>89</v>
      </c>
      <c r="G197" s="7">
        <v>17</v>
      </c>
      <c r="H197" s="11" t="s">
        <v>3</v>
      </c>
      <c r="I197" s="11" t="s">
        <v>16</v>
      </c>
    </row>
    <row r="198" spans="1:9" x14ac:dyDescent="0.35">
      <c r="A198" s="11" t="s">
        <v>214</v>
      </c>
      <c r="B198" s="7">
        <v>64</v>
      </c>
      <c r="C198" s="7">
        <v>80</v>
      </c>
      <c r="D198" s="7">
        <v>81</v>
      </c>
      <c r="E198" s="7">
        <v>76</v>
      </c>
      <c r="F198" s="7">
        <v>76</v>
      </c>
      <c r="G198" s="7">
        <v>19</v>
      </c>
      <c r="H198" s="11" t="s">
        <v>2</v>
      </c>
      <c r="I198" s="11" t="s">
        <v>18</v>
      </c>
    </row>
    <row r="199" spans="1:9" x14ac:dyDescent="0.35">
      <c r="A199" s="11" t="s">
        <v>215</v>
      </c>
      <c r="B199" s="7">
        <v>55</v>
      </c>
      <c r="C199" s="7">
        <v>69</v>
      </c>
      <c r="D199" s="7">
        <v>86</v>
      </c>
      <c r="E199" s="7">
        <v>79</v>
      </c>
      <c r="F199" s="7">
        <v>84</v>
      </c>
      <c r="G199" s="7">
        <v>19</v>
      </c>
      <c r="H199" s="11" t="s">
        <v>2</v>
      </c>
      <c r="I199" s="11" t="s">
        <v>20</v>
      </c>
    </row>
    <row r="200" spans="1:9" x14ac:dyDescent="0.35">
      <c r="A200" s="11" t="s">
        <v>216</v>
      </c>
      <c r="B200" s="7">
        <v>50</v>
      </c>
      <c r="C200" s="7">
        <v>72</v>
      </c>
      <c r="D200" s="7">
        <v>87</v>
      </c>
      <c r="E200" s="7">
        <v>77</v>
      </c>
      <c r="F200" s="7">
        <v>84</v>
      </c>
      <c r="G200" s="7">
        <v>23</v>
      </c>
      <c r="H200" s="11" t="s">
        <v>3</v>
      </c>
      <c r="I200" s="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3FFA-A11F-4811-A962-4DC09D3D2C45}">
  <dimension ref="A1:D12"/>
  <sheetViews>
    <sheetView workbookViewId="0">
      <selection activeCell="D12" sqref="D12"/>
    </sheetView>
  </sheetViews>
  <sheetFormatPr defaultRowHeight="14.5" x14ac:dyDescent="0.35"/>
  <cols>
    <col min="2" max="2" width="11.08984375" customWidth="1"/>
    <col min="3" max="3" width="13.6328125" customWidth="1"/>
    <col min="4" max="4" width="14.54296875" customWidth="1"/>
  </cols>
  <sheetData>
    <row r="1" spans="1:4" x14ac:dyDescent="0.35">
      <c r="A1" s="15" t="s">
        <v>223</v>
      </c>
      <c r="B1" s="15" t="s">
        <v>221</v>
      </c>
      <c r="C1" s="15" t="s">
        <v>224</v>
      </c>
      <c r="D1" s="15" t="s">
        <v>222</v>
      </c>
    </row>
    <row r="2" spans="1:4" x14ac:dyDescent="0.35">
      <c r="A2" s="15" t="s">
        <v>16</v>
      </c>
      <c r="B2" s="4">
        <f>GETPIVOTDATA("Average of Age",'PvT 3'!A3,"Section","A")</f>
        <v>20.552238805970148</v>
      </c>
      <c r="C2" s="4">
        <f>GETPIVOTDATA("Average of Science",'PvT 3'!$A$3,"Section","A")</f>
        <v>59.014925373134325</v>
      </c>
      <c r="D2" s="4">
        <f>GETPIVOTDATA("Average of Stats",'PvT 3'!$A$3,"Section","A")</f>
        <v>80.164179104477611</v>
      </c>
    </row>
    <row r="3" spans="1:4" x14ac:dyDescent="0.35">
      <c r="A3" s="15" t="s">
        <v>18</v>
      </c>
      <c r="B3" s="4">
        <f>GETPIVOTDATA("Average of Age",'PvT 3'!A4,"Section","B")</f>
        <v>20.287878787878789</v>
      </c>
      <c r="C3" s="4">
        <f>GETPIVOTDATA("Average of Science",'PvT 3'!$A$3,"Section","B")</f>
        <v>59.742424242424242</v>
      </c>
      <c r="D3" s="4">
        <f>GETPIVOTDATA("Average of Stats",'PvT 3'!$A$3,"Section","B")</f>
        <v>79.060606060606062</v>
      </c>
    </row>
    <row r="4" spans="1:4" x14ac:dyDescent="0.35">
      <c r="A4" s="15" t="s">
        <v>20</v>
      </c>
      <c r="B4" s="4">
        <f>GETPIVOTDATA("Average of Age",'PvT 3'!A5,"Section","C")</f>
        <v>20.606060606060606</v>
      </c>
      <c r="C4" s="4">
        <f>GETPIVOTDATA("Average of Science",'PvT 3'!$A$3,"Section","C")</f>
        <v>59.878787878787875</v>
      </c>
      <c r="D4" s="4">
        <f>GETPIVOTDATA("Average of Stats",'PvT 3'!$A$3,"Section","C")</f>
        <v>80.090909090909093</v>
      </c>
    </row>
    <row r="6" spans="1:4" x14ac:dyDescent="0.35">
      <c r="A6" s="15" t="s">
        <v>13</v>
      </c>
      <c r="B6" s="15" t="s">
        <v>225</v>
      </c>
      <c r="C6" s="15" t="s">
        <v>226</v>
      </c>
      <c r="D6" s="15" t="s">
        <v>227</v>
      </c>
    </row>
    <row r="7" spans="1:4" x14ac:dyDescent="0.35">
      <c r="A7" s="15" t="s">
        <v>2</v>
      </c>
      <c r="B7" s="4" t="e">
        <f>GETPIVOTDATA("Average of Age",'PvT 1'!$A$3,"Gender","F")</f>
        <v>#REF!</v>
      </c>
      <c r="C7" s="4" t="e">
        <f>GETPIVOTDATA("Average of Maths",'PvT 1'!$A$3,"Gender","F")</f>
        <v>#REF!</v>
      </c>
      <c r="D7" s="4" t="e">
        <f>GETPIVOTDATA("Average of Science",'PvT 1'!$A$3,"Gender","F")</f>
        <v>#REF!</v>
      </c>
    </row>
    <row r="8" spans="1:4" x14ac:dyDescent="0.35">
      <c r="A8" s="15" t="s">
        <v>3</v>
      </c>
      <c r="B8" s="4" t="e">
        <f>GETPIVOTDATA("Average of Age",'PvT 1'!$A$3,"Gender","M")</f>
        <v>#REF!</v>
      </c>
      <c r="C8" s="4" t="e">
        <f>GETPIVOTDATA("Average of Maths",'PvT 1'!$A$3,"Gender","M")</f>
        <v>#REF!</v>
      </c>
      <c r="D8" s="4" t="e">
        <f>GETPIVOTDATA("Average of Science",'PvT 1'!$A$3,"Gender","M")</f>
        <v>#REF!</v>
      </c>
    </row>
    <row r="10" spans="1:4" x14ac:dyDescent="0.35">
      <c r="A10" s="15" t="s">
        <v>13</v>
      </c>
      <c r="B10" s="15" t="s">
        <v>225</v>
      </c>
      <c r="C10" s="15" t="s">
        <v>226</v>
      </c>
      <c r="D10" s="15" t="s">
        <v>227</v>
      </c>
    </row>
    <row r="11" spans="1:4" x14ac:dyDescent="0.35">
      <c r="A11" s="15" t="s">
        <v>2</v>
      </c>
      <c r="B11" s="4" t="e">
        <f>GETPIVOTDATA("Average of Age",'PvT 1'!D3,"Gender",'PvT 1'!A4)</f>
        <v>#REF!</v>
      </c>
      <c r="C11" s="4" t="e">
        <f>GETPIVOTDATA("Average of Maths",'PvT 1'!C3,"Gender",'PvT 1'!A4)</f>
        <v>#REF!</v>
      </c>
      <c r="D11" s="4" t="e">
        <f>GETPIVOTDATA("Average of Science",'PvT 1'!B3,"Gender",'PvT 1'!A4)</f>
        <v>#REF!</v>
      </c>
    </row>
    <row r="12" spans="1:4" x14ac:dyDescent="0.35">
      <c r="A12" s="15" t="s">
        <v>3</v>
      </c>
      <c r="B12" s="4"/>
      <c r="C12" s="4"/>
      <c r="D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1E05-EF6D-4AB7-83E2-9747D2A06FB6}">
  <dimension ref="A1:A8"/>
  <sheetViews>
    <sheetView workbookViewId="0">
      <selection activeCell="A10" sqref="A10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229</v>
      </c>
    </row>
    <row r="4" spans="1:1" x14ac:dyDescent="0.35">
      <c r="A4" t="s">
        <v>228</v>
      </c>
    </row>
    <row r="5" spans="1:1" x14ac:dyDescent="0.35">
      <c r="A5" s="16">
        <f>PMT(0.075/12,20*12,6000000,0.8,0)</f>
        <v>-48335.593057853977</v>
      </c>
    </row>
    <row r="8" spans="1:1" x14ac:dyDescent="0.35">
      <c r="A8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CB7C-AF62-43BD-83F4-35AED8FE1AD2}">
  <dimension ref="A1:D22"/>
  <sheetViews>
    <sheetView workbookViewId="0">
      <selection activeCell="P13" sqref="P13"/>
    </sheetView>
  </sheetViews>
  <sheetFormatPr defaultRowHeight="14.5" x14ac:dyDescent="0.35"/>
  <sheetData>
    <row r="1" spans="1:4" x14ac:dyDescent="0.35">
      <c r="B1" t="s">
        <v>16</v>
      </c>
      <c r="C1" t="s">
        <v>18</v>
      </c>
      <c r="D1" t="s">
        <v>20</v>
      </c>
    </row>
    <row r="2" spans="1:4" x14ac:dyDescent="0.35">
      <c r="A2">
        <v>2000</v>
      </c>
      <c r="B2">
        <v>80</v>
      </c>
      <c r="C2">
        <v>90</v>
      </c>
      <c r="D2" s="17">
        <v>70</v>
      </c>
    </row>
    <row r="3" spans="1:4" x14ac:dyDescent="0.35">
      <c r="A3">
        <v>2001</v>
      </c>
      <c r="B3">
        <v>81</v>
      </c>
      <c r="C3">
        <v>89</v>
      </c>
      <c r="D3" s="17">
        <v>71</v>
      </c>
    </row>
    <row r="4" spans="1:4" x14ac:dyDescent="0.35">
      <c r="A4">
        <v>2002</v>
      </c>
      <c r="B4">
        <v>82</v>
      </c>
      <c r="C4">
        <v>88</v>
      </c>
      <c r="D4" s="17">
        <v>69</v>
      </c>
    </row>
    <row r="5" spans="1:4" x14ac:dyDescent="0.35">
      <c r="A5">
        <v>2003</v>
      </c>
      <c r="B5">
        <v>83</v>
      </c>
      <c r="C5">
        <v>87</v>
      </c>
      <c r="D5" s="17">
        <v>69</v>
      </c>
    </row>
    <row r="6" spans="1:4" x14ac:dyDescent="0.35">
      <c r="A6">
        <v>2004</v>
      </c>
      <c r="B6">
        <v>84</v>
      </c>
      <c r="C6">
        <v>86</v>
      </c>
      <c r="D6" s="17">
        <v>68.5</v>
      </c>
    </row>
    <row r="7" spans="1:4" x14ac:dyDescent="0.35">
      <c r="A7">
        <v>2005</v>
      </c>
      <c r="B7">
        <v>85</v>
      </c>
      <c r="C7">
        <v>85</v>
      </c>
      <c r="D7" s="17">
        <v>68</v>
      </c>
    </row>
    <row r="8" spans="1:4" x14ac:dyDescent="0.35">
      <c r="A8">
        <v>2006</v>
      </c>
      <c r="B8">
        <v>86</v>
      </c>
      <c r="C8">
        <v>84</v>
      </c>
      <c r="D8" s="17">
        <v>67.5</v>
      </c>
    </row>
    <row r="9" spans="1:4" x14ac:dyDescent="0.35">
      <c r="A9">
        <v>2007</v>
      </c>
      <c r="B9">
        <v>87</v>
      </c>
      <c r="C9">
        <v>83</v>
      </c>
      <c r="D9" s="17">
        <v>67</v>
      </c>
    </row>
    <row r="10" spans="1:4" x14ac:dyDescent="0.35">
      <c r="A10">
        <v>2008</v>
      </c>
      <c r="B10">
        <v>88</v>
      </c>
      <c r="C10">
        <v>82</v>
      </c>
      <c r="D10" s="17">
        <v>66.5</v>
      </c>
    </row>
    <row r="11" spans="1:4" x14ac:dyDescent="0.35">
      <c r="A11">
        <v>2009</v>
      </c>
      <c r="B11">
        <v>89</v>
      </c>
      <c r="C11">
        <v>81</v>
      </c>
      <c r="D11" s="17">
        <v>66</v>
      </c>
    </row>
    <row r="12" spans="1:4" x14ac:dyDescent="0.35">
      <c r="A12">
        <v>2010</v>
      </c>
      <c r="B12">
        <v>90</v>
      </c>
      <c r="C12">
        <v>80</v>
      </c>
      <c r="D12" s="17">
        <v>65.5</v>
      </c>
    </row>
    <row r="13" spans="1:4" x14ac:dyDescent="0.35">
      <c r="A13">
        <v>2011</v>
      </c>
      <c r="B13">
        <v>91</v>
      </c>
      <c r="C13">
        <v>79</v>
      </c>
      <c r="D13" s="17">
        <v>65</v>
      </c>
    </row>
    <row r="14" spans="1:4" x14ac:dyDescent="0.35">
      <c r="A14">
        <v>2012</v>
      </c>
      <c r="B14">
        <v>92</v>
      </c>
      <c r="C14">
        <v>78</v>
      </c>
      <c r="D14" s="17">
        <v>64.5</v>
      </c>
    </row>
    <row r="15" spans="1:4" x14ac:dyDescent="0.35">
      <c r="A15">
        <v>2013</v>
      </c>
      <c r="B15">
        <v>93</v>
      </c>
      <c r="C15">
        <v>77</v>
      </c>
      <c r="D15" s="17">
        <v>64</v>
      </c>
    </row>
    <row r="16" spans="1:4" x14ac:dyDescent="0.35">
      <c r="A16">
        <v>2014</v>
      </c>
      <c r="B16">
        <v>94</v>
      </c>
      <c r="C16">
        <v>76</v>
      </c>
      <c r="D16" s="17">
        <v>63.5</v>
      </c>
    </row>
    <row r="17" spans="1:4" x14ac:dyDescent="0.35">
      <c r="A17">
        <v>2015</v>
      </c>
      <c r="B17">
        <v>95</v>
      </c>
      <c r="C17">
        <v>75</v>
      </c>
      <c r="D17" s="17">
        <v>63</v>
      </c>
    </row>
    <row r="18" spans="1:4" x14ac:dyDescent="0.35">
      <c r="A18">
        <v>2016</v>
      </c>
      <c r="B18">
        <v>96</v>
      </c>
      <c r="C18">
        <v>74</v>
      </c>
      <c r="D18" s="17">
        <v>62.5</v>
      </c>
    </row>
    <row r="19" spans="1:4" x14ac:dyDescent="0.35">
      <c r="A19">
        <v>2017</v>
      </c>
      <c r="B19">
        <v>97</v>
      </c>
      <c r="C19">
        <v>73</v>
      </c>
      <c r="D19" s="17">
        <v>62</v>
      </c>
    </row>
    <row r="20" spans="1:4" x14ac:dyDescent="0.35">
      <c r="A20">
        <v>2018</v>
      </c>
      <c r="B20">
        <v>98</v>
      </c>
      <c r="C20">
        <v>72</v>
      </c>
      <c r="D20" s="17">
        <v>61.5</v>
      </c>
    </row>
    <row r="21" spans="1:4" x14ac:dyDescent="0.35">
      <c r="A21">
        <v>2019</v>
      </c>
      <c r="B21">
        <v>99</v>
      </c>
      <c r="C21">
        <v>71</v>
      </c>
      <c r="D21" s="17">
        <v>61</v>
      </c>
    </row>
    <row r="22" spans="1:4" x14ac:dyDescent="0.35">
      <c r="A22">
        <v>2020</v>
      </c>
      <c r="B22">
        <v>100</v>
      </c>
      <c r="C22">
        <v>70</v>
      </c>
      <c r="D22" s="17">
        <v>60.5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A4F5-C18E-460B-952E-20D7A1A2A65E}">
  <dimension ref="A1:N25"/>
  <sheetViews>
    <sheetView tabSelected="1" workbookViewId="0">
      <selection activeCell="I1" sqref="I1"/>
    </sheetView>
  </sheetViews>
  <sheetFormatPr defaultRowHeight="14.5" x14ac:dyDescent="0.35"/>
  <cols>
    <col min="1" max="1" width="12.81640625" customWidth="1"/>
    <col min="2" max="2" width="14.90625" customWidth="1"/>
    <col min="5" max="5" width="9.90625" customWidth="1"/>
    <col min="6" max="6" width="11.36328125" customWidth="1"/>
    <col min="7" max="7" width="13.7265625" customWidth="1"/>
    <col min="8" max="8" width="9.90625" customWidth="1"/>
    <col min="10" max="10" width="3.26953125" customWidth="1"/>
  </cols>
  <sheetData>
    <row r="1" spans="1:14" x14ac:dyDescent="0.35">
      <c r="A1" s="18"/>
      <c r="B1" s="19" t="s">
        <v>231</v>
      </c>
      <c r="C1" s="18" t="s">
        <v>232</v>
      </c>
      <c r="D1" s="18" t="s">
        <v>233</v>
      </c>
      <c r="E1" s="18" t="s">
        <v>234</v>
      </c>
    </row>
    <row r="2" spans="1:14" x14ac:dyDescent="0.35">
      <c r="A2" s="18" t="s">
        <v>235</v>
      </c>
      <c r="B2" s="22">
        <v>50</v>
      </c>
      <c r="C2" s="23">
        <v>40</v>
      </c>
      <c r="D2" s="23">
        <v>30</v>
      </c>
      <c r="E2" s="24">
        <v>100</v>
      </c>
      <c r="J2" s="21" t="s">
        <v>245</v>
      </c>
      <c r="K2" s="21" t="s">
        <v>246</v>
      </c>
      <c r="L2" s="21"/>
      <c r="M2" s="21"/>
    </row>
    <row r="3" spans="1:14" x14ac:dyDescent="0.35">
      <c r="A3" s="18" t="s">
        <v>236</v>
      </c>
      <c r="B3" s="25">
        <v>48</v>
      </c>
      <c r="C3" s="26">
        <v>80</v>
      </c>
      <c r="D3" s="26">
        <v>32</v>
      </c>
      <c r="E3" s="27">
        <v>100</v>
      </c>
    </row>
    <row r="4" spans="1:14" x14ac:dyDescent="0.35">
      <c r="A4" s="18" t="s">
        <v>237</v>
      </c>
      <c r="B4" s="25">
        <v>46</v>
      </c>
      <c r="C4" s="26">
        <v>38</v>
      </c>
      <c r="D4" s="26">
        <v>34</v>
      </c>
      <c r="E4" s="27">
        <v>100</v>
      </c>
    </row>
    <row r="5" spans="1:14" x14ac:dyDescent="0.35">
      <c r="A5" s="18" t="s">
        <v>238</v>
      </c>
      <c r="B5" s="25">
        <v>44</v>
      </c>
      <c r="C5" s="26">
        <v>40</v>
      </c>
      <c r="D5" s="26">
        <v>36</v>
      </c>
      <c r="E5" s="27">
        <v>100</v>
      </c>
    </row>
    <row r="6" spans="1:14" x14ac:dyDescent="0.35">
      <c r="A6" s="18" t="s">
        <v>239</v>
      </c>
      <c r="B6" s="25">
        <v>42</v>
      </c>
      <c r="C6" s="26">
        <v>36</v>
      </c>
      <c r="D6" s="26">
        <v>38</v>
      </c>
      <c r="E6" s="27">
        <v>100</v>
      </c>
    </row>
    <row r="7" spans="1:14" x14ac:dyDescent="0.35">
      <c r="A7" s="18" t="s">
        <v>240</v>
      </c>
      <c r="B7" s="25">
        <v>40</v>
      </c>
      <c r="C7" s="26">
        <v>35</v>
      </c>
      <c r="D7" s="26">
        <v>40</v>
      </c>
      <c r="E7" s="27">
        <v>100</v>
      </c>
    </row>
    <row r="8" spans="1:14" x14ac:dyDescent="0.35">
      <c r="A8" s="18" t="s">
        <v>241</v>
      </c>
      <c r="B8" s="25">
        <v>38</v>
      </c>
      <c r="C8" s="26">
        <v>34</v>
      </c>
      <c r="D8" s="26">
        <v>42</v>
      </c>
      <c r="E8" s="27">
        <v>100</v>
      </c>
    </row>
    <row r="9" spans="1:14" x14ac:dyDescent="0.35">
      <c r="A9" s="18" t="s">
        <v>242</v>
      </c>
      <c r="B9" s="25">
        <v>36</v>
      </c>
      <c r="C9" s="26">
        <v>33</v>
      </c>
      <c r="D9" s="26">
        <v>44</v>
      </c>
      <c r="E9" s="27">
        <v>100</v>
      </c>
    </row>
    <row r="10" spans="1:14" x14ac:dyDescent="0.35">
      <c r="A10" s="18" t="s">
        <v>243</v>
      </c>
      <c r="B10" s="25">
        <v>34</v>
      </c>
      <c r="C10" s="26">
        <v>32</v>
      </c>
      <c r="D10" s="26">
        <v>46</v>
      </c>
      <c r="E10" s="27">
        <v>100</v>
      </c>
    </row>
    <row r="11" spans="1:14" x14ac:dyDescent="0.35">
      <c r="A11" s="18" t="s">
        <v>244</v>
      </c>
      <c r="B11" s="28">
        <v>32</v>
      </c>
      <c r="C11" s="29">
        <v>31</v>
      </c>
      <c r="D11" s="29">
        <v>48</v>
      </c>
      <c r="E11" s="30">
        <v>100</v>
      </c>
    </row>
    <row r="12" spans="1:14" x14ac:dyDescent="0.35">
      <c r="A12" s="20" t="s">
        <v>247</v>
      </c>
      <c r="B12">
        <f>SUM(B2:B11)/SUM($E$2:$E$11)</f>
        <v>0.41</v>
      </c>
      <c r="C12">
        <f t="shared" ref="C12:D12" si="0">SUM(C2:C11)/SUM($E$2:$E$11)</f>
        <v>0.39900000000000002</v>
      </c>
      <c r="D12">
        <f t="shared" si="0"/>
        <v>0.39</v>
      </c>
    </row>
    <row r="13" spans="1:14" ht="15" thickBot="1" x14ac:dyDescent="0.4">
      <c r="A13" s="20"/>
    </row>
    <row r="14" spans="1:14" ht="15" thickBot="1" x14ac:dyDescent="0.4">
      <c r="A14" s="20" t="s">
        <v>248</v>
      </c>
      <c r="B14" s="21">
        <f>_xlfn.STDEV.P(B2:B11)</f>
        <v>5.7445626465380286</v>
      </c>
      <c r="C14" s="21">
        <f t="shared" ref="C14:D14" si="1">_xlfn.STDEV.P(C2:C11)</f>
        <v>13.692698784388709</v>
      </c>
      <c r="D14" s="21">
        <f t="shared" si="1"/>
        <v>5.7445626465380286</v>
      </c>
      <c r="F14" s="31" t="s">
        <v>265</v>
      </c>
      <c r="G14" s="32"/>
      <c r="H14" s="32"/>
      <c r="I14" s="32"/>
      <c r="J14" s="32"/>
      <c r="K14" s="32"/>
      <c r="L14" s="32"/>
      <c r="M14" s="32"/>
      <c r="N14" s="33"/>
    </row>
    <row r="17" spans="1:13" x14ac:dyDescent="0.35">
      <c r="A17" s="18" t="s">
        <v>249</v>
      </c>
      <c r="B17" s="18" t="s">
        <v>250</v>
      </c>
      <c r="C17" s="18" t="s">
        <v>259</v>
      </c>
      <c r="D17" s="18" t="s">
        <v>258</v>
      </c>
      <c r="E17" s="18" t="s">
        <v>261</v>
      </c>
      <c r="F17" s="18" t="s">
        <v>262</v>
      </c>
      <c r="G17" s="18" t="s">
        <v>263</v>
      </c>
      <c r="J17" s="21" t="s">
        <v>256</v>
      </c>
      <c r="K17" s="21" t="s">
        <v>257</v>
      </c>
      <c r="L17" s="21"/>
      <c r="M17" s="21"/>
    </row>
    <row r="18" spans="1:13" x14ac:dyDescent="0.35">
      <c r="A18" s="18" t="s">
        <v>251</v>
      </c>
      <c r="B18" s="22">
        <v>10</v>
      </c>
      <c r="C18" s="23">
        <v>150</v>
      </c>
      <c r="D18" s="23">
        <f>B18*C18</f>
        <v>1500</v>
      </c>
      <c r="E18" s="23">
        <f>C18-$B$24</f>
        <v>-200</v>
      </c>
      <c r="F18" s="23">
        <f>E18*E18</f>
        <v>40000</v>
      </c>
      <c r="G18" s="24">
        <f>B18*F18</f>
        <v>400000</v>
      </c>
    </row>
    <row r="19" spans="1:13" x14ac:dyDescent="0.35">
      <c r="A19" s="18" t="s">
        <v>252</v>
      </c>
      <c r="B19" s="25">
        <v>30</v>
      </c>
      <c r="C19" s="26">
        <v>250</v>
      </c>
      <c r="D19" s="26">
        <f t="shared" ref="D19:D22" si="2">B19*C19</f>
        <v>7500</v>
      </c>
      <c r="E19" s="26">
        <f t="shared" ref="E19:E22" si="3">C19-$B$24</f>
        <v>-100</v>
      </c>
      <c r="F19" s="26">
        <f>E19*E19</f>
        <v>10000</v>
      </c>
      <c r="G19" s="27">
        <f t="shared" ref="G19:G22" si="4">B19*F19</f>
        <v>300000</v>
      </c>
    </row>
    <row r="20" spans="1:13" x14ac:dyDescent="0.35">
      <c r="A20" s="18" t="s">
        <v>253</v>
      </c>
      <c r="B20" s="25">
        <v>15</v>
      </c>
      <c r="C20" s="26">
        <v>350</v>
      </c>
      <c r="D20" s="26">
        <f t="shared" si="2"/>
        <v>5250</v>
      </c>
      <c r="E20" s="26">
        <f t="shared" si="3"/>
        <v>0</v>
      </c>
      <c r="F20" s="26">
        <f>E20*E20</f>
        <v>0</v>
      </c>
      <c r="G20" s="27">
        <f t="shared" si="4"/>
        <v>0</v>
      </c>
    </row>
    <row r="21" spans="1:13" x14ac:dyDescent="0.35">
      <c r="A21" s="18" t="s">
        <v>254</v>
      </c>
      <c r="B21" s="25">
        <v>10</v>
      </c>
      <c r="C21" s="26">
        <v>450</v>
      </c>
      <c r="D21" s="26">
        <f t="shared" si="2"/>
        <v>4500</v>
      </c>
      <c r="E21" s="26">
        <f t="shared" si="3"/>
        <v>100</v>
      </c>
      <c r="F21" s="26">
        <f>E21*E21</f>
        <v>10000</v>
      </c>
      <c r="G21" s="27">
        <f t="shared" si="4"/>
        <v>100000</v>
      </c>
    </row>
    <row r="22" spans="1:13" x14ac:dyDescent="0.35">
      <c r="A22" s="18" t="s">
        <v>255</v>
      </c>
      <c r="B22" s="28">
        <v>20</v>
      </c>
      <c r="C22" s="29">
        <v>550</v>
      </c>
      <c r="D22" s="29">
        <f t="shared" si="2"/>
        <v>11000</v>
      </c>
      <c r="E22" s="29">
        <f t="shared" si="3"/>
        <v>200</v>
      </c>
      <c r="F22" s="29">
        <f>E22*E22</f>
        <v>40000</v>
      </c>
      <c r="G22" s="30">
        <f t="shared" si="4"/>
        <v>800000</v>
      </c>
    </row>
    <row r="24" spans="1:13" x14ac:dyDescent="0.35">
      <c r="A24" s="20" t="s">
        <v>260</v>
      </c>
      <c r="B24" s="21">
        <f>SUM(D18:D22)/SUM(B18:B22)</f>
        <v>350</v>
      </c>
    </row>
    <row r="25" spans="1:13" x14ac:dyDescent="0.35">
      <c r="A25" s="20" t="s">
        <v>264</v>
      </c>
      <c r="B25" s="21">
        <f>SQRT(SUM(G18:G22)/SUM(B18:B22))</f>
        <v>137.19886811400707</v>
      </c>
    </row>
  </sheetData>
  <mergeCells count="1">
    <mergeCell ref="F14:N1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28303B0B84D4C8570A2A3D842FFBF" ma:contentTypeVersion="2" ma:contentTypeDescription="Create a new document." ma:contentTypeScope="" ma:versionID="de3433a913cb60c4f93da0b3d147b5b7">
  <xsd:schema xmlns:xsd="http://www.w3.org/2001/XMLSchema" xmlns:xs="http://www.w3.org/2001/XMLSchema" xmlns:p="http://schemas.microsoft.com/office/2006/metadata/properties" xmlns:ns2="c0485a7f-5083-418d-b7aa-0bd2fa0d481a" targetNamespace="http://schemas.microsoft.com/office/2006/metadata/properties" ma:root="true" ma:fieldsID="c12f3af96d35be0fce8c4c411b8f72b3" ns2:_="">
    <xsd:import namespace="c0485a7f-5083-418d-b7aa-0bd2fa0d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85a7f-5083-418d-b7aa-0bd2fa0d4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6FD6F4-0385-4142-AE05-2B527FE8D4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FC2790-6605-4A01-BFE6-2C70CC071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85a7f-5083-418d-b7aa-0bd2fa0d4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77093D-A846-49DD-9CB3-5D53D6798B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C604DED-9306-4D22-81F7-0E8A9B369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PvT 4</vt:lpstr>
      <vt:lpstr>PvT 3</vt:lpstr>
      <vt:lpstr>PvT 2</vt:lpstr>
      <vt:lpstr>PvT 1</vt:lpstr>
      <vt:lpstr>PIVOT TABLE </vt:lpstr>
      <vt:lpstr>GETPIVOTDATA</vt:lpstr>
      <vt:lpstr>1 Jan 2021</vt:lpstr>
      <vt:lpstr>Sheet4</vt:lpstr>
      <vt:lpstr>22 Jan 2021</vt:lpstr>
    </vt:vector>
  </TitlesOfParts>
  <Manager/>
  <Company>Amazon Corporate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Goyal, Raunak</dc:creator>
  <cp:keywords/>
  <dc:description/>
  <cp:lastModifiedBy>hp</cp:lastModifiedBy>
  <cp:revision/>
  <dcterms:created xsi:type="dcterms:W3CDTF">2020-12-10T03:42:00Z</dcterms:created>
  <dcterms:modified xsi:type="dcterms:W3CDTF">2021-02-11T09:18:28Z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0x010100BCA28303B0B84D4C8570A2A3D842FFBF</vt:lpwstr>
  </property>
</Properties>
</file>