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38A4033-CB52-4F55-9C56-4219391E8F17}" xr6:coauthVersionLast="47" xr6:coauthVersionMax="47" xr10:uidLastSave="{00000000-0000-0000-0000-000000000000}"/>
  <bookViews>
    <workbookView xWindow="-110" yWindow="-110" windowWidth="19420" windowHeight="10420" xr2:uid="{991CE1B4-0992-4B6C-A2BB-F12F49342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20" i="1"/>
  <c r="O19" i="1"/>
  <c r="O17" i="1"/>
  <c r="O16" i="1"/>
  <c r="K16" i="1"/>
  <c r="K11" i="1"/>
  <c r="J11" i="1"/>
  <c r="G17" i="1"/>
  <c r="I30" i="1"/>
  <c r="I29" i="1"/>
  <c r="K27" i="1"/>
  <c r="F28" i="1" s="1"/>
  <c r="L28" i="1"/>
  <c r="L27" i="1"/>
  <c r="L22" i="1"/>
  <c r="L23" i="1"/>
  <c r="L24" i="1"/>
  <c r="L25" i="1"/>
  <c r="L26" i="1"/>
  <c r="L21" i="1"/>
  <c r="F27" i="1"/>
  <c r="K22" i="1"/>
  <c r="K23" i="1"/>
  <c r="K24" i="1"/>
  <c r="K25" i="1"/>
  <c r="K26" i="1"/>
  <c r="K21" i="1"/>
  <c r="J22" i="1"/>
  <c r="J23" i="1"/>
  <c r="J24" i="1"/>
  <c r="J25" i="1"/>
  <c r="J26" i="1"/>
  <c r="J21" i="1"/>
  <c r="I22" i="1"/>
  <c r="I23" i="1"/>
  <c r="I24" i="1"/>
  <c r="I25" i="1"/>
  <c r="I26" i="1"/>
  <c r="I21" i="1"/>
  <c r="F26" i="1"/>
  <c r="H26" i="1"/>
  <c r="H22" i="1"/>
  <c r="H23" i="1"/>
  <c r="H24" i="1"/>
  <c r="H25" i="1"/>
  <c r="H21" i="1"/>
  <c r="P13" i="1"/>
  <c r="P14" i="1" s="1"/>
  <c r="P12" i="1"/>
  <c r="P11" i="1"/>
  <c r="O15" i="1"/>
  <c r="G16" i="1"/>
  <c r="I12" i="1"/>
  <c r="I16" i="1" s="1"/>
  <c r="I13" i="1"/>
  <c r="I14" i="1"/>
  <c r="I15" i="1"/>
  <c r="I11" i="1"/>
  <c r="J7" i="1"/>
  <c r="L3" i="1"/>
  <c r="L7" i="1" s="1"/>
  <c r="L9" i="1" s="1"/>
  <c r="L4" i="1"/>
  <c r="L5" i="1"/>
  <c r="L6" i="1"/>
  <c r="L2" i="1"/>
  <c r="H29" i="1" l="1"/>
  <c r="F29" i="1"/>
  <c r="J15" i="1"/>
  <c r="K15" i="1" s="1"/>
  <c r="K17" i="1"/>
  <c r="G18" i="1" s="1"/>
  <c r="J14" i="1"/>
  <c r="K14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<sst xmlns="http://schemas.openxmlformats.org/spreadsheetml/2006/main" count="43" uniqueCount="21">
  <si>
    <t>CI</t>
  </si>
  <si>
    <t>F</t>
  </si>
  <si>
    <t>0-10</t>
  </si>
  <si>
    <t>20-30</t>
  </si>
  <si>
    <t>30-40</t>
  </si>
  <si>
    <t>40-50</t>
  </si>
  <si>
    <t>x</t>
  </si>
  <si>
    <t>fx</t>
  </si>
  <si>
    <t>mean</t>
  </si>
  <si>
    <t>x-mean</t>
  </si>
  <si>
    <t>50-100</t>
  </si>
  <si>
    <t>150-200</t>
  </si>
  <si>
    <t>0-50</t>
  </si>
  <si>
    <t>100-150</t>
  </si>
  <si>
    <t>200-250</t>
  </si>
  <si>
    <t>cf</t>
  </si>
  <si>
    <t>50-60</t>
  </si>
  <si>
    <t>cl</t>
  </si>
  <si>
    <t>f</t>
  </si>
  <si>
    <t>sq</t>
  </si>
  <si>
    <t>f*sq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</si>
</sst>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2C40-827C-4F76-BA0F-03B8EDD7B240}">
  <dimension ref="E1:P30"/>
  <sheetViews>
    <sheetView tabSelected="1" topLeftCell="A8" workbookViewId="0">
      <selection activeCell="O22" sqref="O22"/>
    </sheetView>
  </sheetViews>
  <sheetFormatPr defaultRowHeight="14.5" x14ac:dyDescent="0.35"/>
  <cols>
    <col min="5" max="5" width="11.1796875" bestFit="1" customWidth="1"/>
  </cols>
  <sheetData>
    <row r="1" spans="6:16" x14ac:dyDescent="0.35">
      <c r="I1" t="s">
        <v>0</v>
      </c>
      <c r="J1" t="s">
        <v>1</v>
      </c>
      <c r="K1" t="s">
        <v>6</v>
      </c>
      <c r="L1" t="s">
        <v>7</v>
      </c>
    </row>
    <row r="2" spans="6:16" x14ac:dyDescent="0.35">
      <c r="I2" t="s">
        <v>2</v>
      </c>
      <c r="J2">
        <v>10</v>
      </c>
      <c r="K2">
        <v>5</v>
      </c>
      <c r="L2">
        <f>J2*K2</f>
        <v>50</v>
      </c>
      <c r="N2" t="s">
        <v>0</v>
      </c>
      <c r="O2" t="s">
        <v>1</v>
      </c>
    </row>
    <row r="3" spans="6:16" x14ac:dyDescent="0.35">
      <c r="I3" s="1">
        <v>44105</v>
      </c>
      <c r="J3">
        <v>30</v>
      </c>
      <c r="K3">
        <v>15</v>
      </c>
      <c r="L3">
        <f t="shared" ref="L3:L6" si="0">J3*K3</f>
        <v>450</v>
      </c>
      <c r="N3" t="s">
        <v>10</v>
      </c>
      <c r="O3">
        <v>40</v>
      </c>
    </row>
    <row r="4" spans="6:16" x14ac:dyDescent="0.35">
      <c r="I4" t="s">
        <v>3</v>
      </c>
      <c r="J4">
        <v>40</v>
      </c>
      <c r="K4">
        <v>25</v>
      </c>
      <c r="L4">
        <f t="shared" si="0"/>
        <v>1000</v>
      </c>
      <c r="N4" t="s">
        <v>11</v>
      </c>
      <c r="O4">
        <v>90</v>
      </c>
    </row>
    <row r="5" spans="6:16" x14ac:dyDescent="0.35">
      <c r="I5" t="s">
        <v>4</v>
      </c>
      <c r="J5">
        <v>30</v>
      </c>
      <c r="K5">
        <v>35</v>
      </c>
      <c r="L5">
        <f t="shared" si="0"/>
        <v>1050</v>
      </c>
      <c r="N5" t="s">
        <v>12</v>
      </c>
      <c r="O5">
        <v>30</v>
      </c>
    </row>
    <row r="6" spans="6:16" x14ac:dyDescent="0.35">
      <c r="I6" t="s">
        <v>5</v>
      </c>
      <c r="J6">
        <v>20</v>
      </c>
      <c r="K6">
        <v>45</v>
      </c>
      <c r="L6">
        <f t="shared" si="0"/>
        <v>900</v>
      </c>
      <c r="N6" t="s">
        <v>13</v>
      </c>
      <c r="O6">
        <v>90</v>
      </c>
    </row>
    <row r="7" spans="6:16" x14ac:dyDescent="0.35">
      <c r="J7">
        <f>SUM(J2:J6)</f>
        <v>130</v>
      </c>
      <c r="L7">
        <f>SUM(L2:L6)</f>
        <v>3450</v>
      </c>
      <c r="N7" t="s">
        <v>14</v>
      </c>
      <c r="O7">
        <v>100</v>
      </c>
    </row>
    <row r="9" spans="6:16" x14ac:dyDescent="0.35">
      <c r="L9">
        <f>L7/J7</f>
        <v>26.53846153846154</v>
      </c>
      <c r="P9" t="s">
        <v>15</v>
      </c>
    </row>
    <row r="10" spans="6:16" x14ac:dyDescent="0.35">
      <c r="F10" t="s">
        <v>0</v>
      </c>
      <c r="G10" t="s">
        <v>1</v>
      </c>
      <c r="H10" t="s">
        <v>6</v>
      </c>
      <c r="I10" t="s">
        <v>7</v>
      </c>
      <c r="J10" t="s">
        <v>9</v>
      </c>
      <c r="N10" t="s">
        <v>12</v>
      </c>
      <c r="O10">
        <v>30</v>
      </c>
      <c r="P10">
        <v>30</v>
      </c>
    </row>
    <row r="11" spans="6:16" x14ac:dyDescent="0.35">
      <c r="F11" t="s">
        <v>2</v>
      </c>
      <c r="G11">
        <v>10</v>
      </c>
      <c r="H11">
        <v>5</v>
      </c>
      <c r="I11">
        <f>H11*G11</f>
        <v>50</v>
      </c>
      <c r="J11">
        <f>H11-$G$17</f>
        <v>-21.53846153846154</v>
      </c>
      <c r="K11">
        <f>ABS(J11)</f>
        <v>21.53846153846154</v>
      </c>
      <c r="N11" s="3" t="s">
        <v>10</v>
      </c>
      <c r="O11">
        <v>40</v>
      </c>
      <c r="P11">
        <f>P10+O11</f>
        <v>70</v>
      </c>
    </row>
    <row r="12" spans="6:16" x14ac:dyDescent="0.35">
      <c r="F12" s="1">
        <v>44105</v>
      </c>
      <c r="G12">
        <v>30</v>
      </c>
      <c r="H12">
        <v>15</v>
      </c>
      <c r="I12">
        <f t="shared" ref="I12:I15" si="1">H12*G12</f>
        <v>450</v>
      </c>
      <c r="J12">
        <f t="shared" ref="J12:J16" si="2">H12-$G$17</f>
        <v>-11.53846153846154</v>
      </c>
      <c r="K12">
        <f t="shared" ref="K12:K16" si="3">ABS(J12)</f>
        <v>11.53846153846154</v>
      </c>
      <c r="N12" t="s">
        <v>13</v>
      </c>
      <c r="O12">
        <v>90</v>
      </c>
      <c r="P12">
        <f>P11+O12</f>
        <v>160</v>
      </c>
    </row>
    <row r="13" spans="6:16" x14ac:dyDescent="0.35">
      <c r="F13" t="s">
        <v>3</v>
      </c>
      <c r="G13">
        <v>40</v>
      </c>
      <c r="H13">
        <v>25</v>
      </c>
      <c r="I13">
        <f t="shared" si="1"/>
        <v>1000</v>
      </c>
      <c r="J13">
        <f t="shared" si="2"/>
        <v>-1.5384615384615401</v>
      </c>
      <c r="K13">
        <f t="shared" si="3"/>
        <v>1.5384615384615401</v>
      </c>
      <c r="N13" t="s">
        <v>11</v>
      </c>
      <c r="O13">
        <v>90</v>
      </c>
      <c r="P13">
        <f>P12+O13</f>
        <v>250</v>
      </c>
    </row>
    <row r="14" spans="6:16" x14ac:dyDescent="0.35">
      <c r="F14" t="s">
        <v>4</v>
      </c>
      <c r="G14">
        <v>30</v>
      </c>
      <c r="H14">
        <v>35</v>
      </c>
      <c r="I14">
        <f t="shared" si="1"/>
        <v>1050</v>
      </c>
      <c r="J14">
        <f t="shared" si="2"/>
        <v>8.4615384615384599</v>
      </c>
      <c r="K14">
        <f t="shared" si="3"/>
        <v>8.4615384615384599</v>
      </c>
      <c r="N14" t="s">
        <v>14</v>
      </c>
      <c r="O14">
        <v>100</v>
      </c>
      <c r="P14">
        <f>P13+O14</f>
        <v>350</v>
      </c>
    </row>
    <row r="15" spans="6:16" x14ac:dyDescent="0.35">
      <c r="F15" t="s">
        <v>5</v>
      </c>
      <c r="G15">
        <v>20</v>
      </c>
      <c r="H15">
        <v>45</v>
      </c>
      <c r="I15">
        <f t="shared" si="1"/>
        <v>900</v>
      </c>
      <c r="J15">
        <f t="shared" si="2"/>
        <v>18.46153846153846</v>
      </c>
      <c r="K15">
        <f t="shared" si="3"/>
        <v>18.46153846153846</v>
      </c>
      <c r="O15">
        <f>O14/2</f>
        <v>50</v>
      </c>
    </row>
    <row r="16" spans="6:16" x14ac:dyDescent="0.35">
      <c r="G16">
        <f>SUM(G11:G15)</f>
        <v>130</v>
      </c>
      <c r="I16">
        <f>SUM(I11:I15)</f>
        <v>3450</v>
      </c>
      <c r="K16">
        <f>ABS(J16)</f>
        <v>0</v>
      </c>
      <c r="O16">
        <f>SUM(O10:O14)</f>
        <v>350</v>
      </c>
    </row>
    <row r="17" spans="5:15" x14ac:dyDescent="0.35">
      <c r="F17" t="s">
        <v>8</v>
      </c>
      <c r="G17">
        <f>I16/G16</f>
        <v>26.53846153846154</v>
      </c>
      <c r="K17">
        <f>SUM(K11:K16)</f>
        <v>61.53846153846154</v>
      </c>
      <c r="O17">
        <f>O16/4</f>
        <v>87.5</v>
      </c>
    </row>
    <row r="18" spans="5:15" x14ac:dyDescent="0.35">
      <c r="G18">
        <f>K17/G16</f>
        <v>0.47337278106508879</v>
      </c>
    </row>
    <row r="19" spans="5:15" x14ac:dyDescent="0.35">
      <c r="O19">
        <f>O17-P11</f>
        <v>17.5</v>
      </c>
    </row>
    <row r="20" spans="5:15" x14ac:dyDescent="0.35">
      <c r="E20" t="s">
        <v>17</v>
      </c>
      <c r="F20" t="s">
        <v>18</v>
      </c>
      <c r="G20" t="s">
        <v>6</v>
      </c>
      <c r="H20" t="s">
        <v>7</v>
      </c>
      <c r="I20" t="s">
        <v>9</v>
      </c>
      <c r="J20" t="s">
        <v>19</v>
      </c>
      <c r="K20" t="s">
        <v>20</v>
      </c>
      <c r="O20">
        <f>O19/O12</f>
        <v>0.19444444444444445</v>
      </c>
    </row>
    <row r="21" spans="5:15" x14ac:dyDescent="0.35">
      <c r="E21" s="1">
        <v>44105</v>
      </c>
      <c r="F21">
        <v>50</v>
      </c>
      <c r="G21">
        <v>15</v>
      </c>
      <c r="H21">
        <f>F21*G21</f>
        <v>750</v>
      </c>
      <c r="I21">
        <f>G21-$F$27</f>
        <v>-18.571428571428569</v>
      </c>
      <c r="J21">
        <f>I21*I21</f>
        <v>344.89795918367338</v>
      </c>
      <c r="K21">
        <f>F21*J21</f>
        <v>17244.897959183669</v>
      </c>
      <c r="L21">
        <f>ABS(I21)</f>
        <v>18.571428571428569</v>
      </c>
      <c r="O21">
        <f>O20*50</f>
        <v>9.7222222222222232</v>
      </c>
    </row>
    <row r="22" spans="5:15" x14ac:dyDescent="0.35">
      <c r="E22" s="2" t="s">
        <v>3</v>
      </c>
      <c r="F22">
        <v>100</v>
      </c>
      <c r="G22">
        <v>25</v>
      </c>
      <c r="H22">
        <f t="shared" ref="H22:H25" si="4">F22*G22</f>
        <v>2500</v>
      </c>
      <c r="I22">
        <f t="shared" ref="I22:I27" si="5">G22-$F$27</f>
        <v>-8.5714285714285694</v>
      </c>
      <c r="J22">
        <f t="shared" ref="J22:J26" si="6">I22*I22</f>
        <v>73.469387755102005</v>
      </c>
      <c r="K22">
        <f t="shared" ref="K22:K26" si="7">F22*J22</f>
        <v>7346.9387755102007</v>
      </c>
      <c r="L22">
        <f t="shared" ref="L22:L26" si="8">ABS(I22)</f>
        <v>8.5714285714285694</v>
      </c>
    </row>
    <row r="23" spans="5:15" x14ac:dyDescent="0.35">
      <c r="E23" s="2" t="s">
        <v>4</v>
      </c>
      <c r="F23">
        <v>80</v>
      </c>
      <c r="G23">
        <v>35</v>
      </c>
      <c r="H23">
        <f t="shared" si="4"/>
        <v>2800</v>
      </c>
      <c r="I23">
        <f t="shared" si="5"/>
        <v>1.4285714285714306</v>
      </c>
      <c r="J23">
        <f t="shared" si="6"/>
        <v>2.0408163265306181</v>
      </c>
      <c r="K23">
        <f t="shared" si="7"/>
        <v>163.26530612244943</v>
      </c>
      <c r="L23">
        <f t="shared" si="8"/>
        <v>1.4285714285714306</v>
      </c>
    </row>
    <row r="24" spans="5:15" x14ac:dyDescent="0.35">
      <c r="E24" s="2" t="s">
        <v>5</v>
      </c>
      <c r="F24">
        <v>90</v>
      </c>
      <c r="G24">
        <v>45</v>
      </c>
      <c r="H24">
        <f t="shared" si="4"/>
        <v>4050</v>
      </c>
      <c r="I24">
        <f t="shared" si="5"/>
        <v>11.428571428571431</v>
      </c>
      <c r="J24">
        <f t="shared" si="6"/>
        <v>130.61224489795924</v>
      </c>
      <c r="K24">
        <f t="shared" si="7"/>
        <v>11755.102040816331</v>
      </c>
      <c r="L24">
        <f t="shared" si="8"/>
        <v>11.428571428571431</v>
      </c>
    </row>
    <row r="25" spans="5:15" x14ac:dyDescent="0.35">
      <c r="E25" s="2" t="s">
        <v>16</v>
      </c>
      <c r="F25">
        <v>30</v>
      </c>
      <c r="G25">
        <v>55</v>
      </c>
      <c r="H25">
        <f t="shared" si="4"/>
        <v>1650</v>
      </c>
      <c r="I25">
        <f t="shared" si="5"/>
        <v>21.428571428571431</v>
      </c>
      <c r="J25">
        <f t="shared" si="6"/>
        <v>459.18367346938783</v>
      </c>
      <c r="K25">
        <f t="shared" si="7"/>
        <v>13775.510204081635</v>
      </c>
      <c r="L25">
        <f t="shared" si="8"/>
        <v>21.428571428571431</v>
      </c>
    </row>
    <row r="26" spans="5:15" x14ac:dyDescent="0.35">
      <c r="E26" s="2"/>
      <c r="F26">
        <f>SUM(F21:F25)</f>
        <v>350</v>
      </c>
      <c r="H26">
        <f>SUM(H21:H25)</f>
        <v>11750</v>
      </c>
      <c r="I26">
        <f t="shared" si="5"/>
        <v>-33.571428571428569</v>
      </c>
      <c r="J26">
        <f t="shared" si="6"/>
        <v>1127.0408163265304</v>
      </c>
      <c r="K26">
        <f t="shared" si="7"/>
        <v>394464.28571428562</v>
      </c>
      <c r="L26">
        <f t="shared" si="8"/>
        <v>33.571428571428569</v>
      </c>
    </row>
    <row r="27" spans="5:15" x14ac:dyDescent="0.35">
      <c r="E27" s="2" t="s">
        <v>8</v>
      </c>
      <c r="F27">
        <f>H26/F26</f>
        <v>33.571428571428569</v>
      </c>
      <c r="K27">
        <f>SUM(K21:K26)</f>
        <v>444749.99999999988</v>
      </c>
      <c r="L27">
        <f>SUM(L21:L26)</f>
        <v>95</v>
      </c>
    </row>
    <row r="28" spans="5:15" x14ac:dyDescent="0.35">
      <c r="E28" s="2"/>
      <c r="F28">
        <f>SQRT(K27/F26)</f>
        <v>35.647079623922707</v>
      </c>
      <c r="L28">
        <f>L27/F26</f>
        <v>0.27142857142857141</v>
      </c>
    </row>
    <row r="29" spans="5:15" x14ac:dyDescent="0.35">
      <c r="F29">
        <f>(F28/F27)*100</f>
        <v>106.18279036913148</v>
      </c>
      <c r="H29">
        <f>F28/F27</f>
        <v>1.0618279036913147</v>
      </c>
      <c r="I29">
        <f>K27/F26</f>
        <v>1270.7142857142853</v>
      </c>
    </row>
    <row r="30" spans="5:15" x14ac:dyDescent="0.35">
      <c r="I30">
        <f>SQRT(I29)</f>
        <v>35.647079623922707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2021-09-03T08:04:58Z</dcterms:created>
  <dcterms:modified xsi:type="dcterms:W3CDTF">2021-09-03T09:45:06Z</dcterms:modified>
</cp:coreProperties>
</file>