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DieseArbeitsmappe"/>
  <mc:AlternateContent xmlns:mc="http://schemas.openxmlformats.org/markup-compatibility/2006">
    <mc:Choice Requires="x15">
      <x15ac:absPath xmlns:x15ac="http://schemas.microsoft.com/office/spreadsheetml/2010/11/ac" url="C:\Users\SarahSchmidt\Documents\sourcetree\MoEWe\"/>
    </mc:Choice>
  </mc:AlternateContent>
  <xr:revisionPtr revIDLastSave="0" documentId="13_ncr:1_{4A8A5FF2-0BB0-41D3-87C7-5EE15AD1DA09}" xr6:coauthVersionLast="47" xr6:coauthVersionMax="47" xr10:uidLastSave="{00000000-0000-0000-0000-000000000000}"/>
  <bookViews>
    <workbookView xWindow="57480" yWindow="-120" windowWidth="29040" windowHeight="15720" activeTab="2" xr2:uid="{00000000-000D-0000-FFFF-FFFF00000000}"/>
  </bookViews>
  <sheets>
    <sheet name="UserGuide" sheetId="4" r:id="rId1"/>
    <sheet name="Glossary" sheetId="11" r:id="rId2"/>
    <sheet name="GeneralInformation" sheetId="3" r:id="rId3"/>
    <sheet name="Activities" sheetId="2" r:id="rId4"/>
    <sheet name="Exchanges" sheetId="1" r:id="rId5"/>
    <sheet name="Parameters" sheetId="13" r:id="rId6"/>
    <sheet name="EnvironmentalValue" sheetId="6" r:id="rId7"/>
    <sheet name="ProspectiveScenarios" sheetId="5" r:id="rId8"/>
    <sheet name="BackgroundScenarios" sheetId="7" r:id="rId9"/>
    <sheet name="LCIA_Methods" sheetId="8" r:id="rId10"/>
    <sheet name="Weighting" sheetId="9" r:id="rId11"/>
    <sheet name="Format" sheetId="10" r:id="rId12"/>
    <sheet name="UserGuide_EWU-Dashboard"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 i="1" l="1"/>
  <c r="H43" i="1"/>
  <c r="H26" i="1"/>
  <c r="H24" i="1"/>
  <c r="H9" i="1"/>
  <c r="H8" i="1"/>
  <c r="H7" i="1"/>
  <c r="G17" i="9" l="1"/>
  <c r="G16" i="9"/>
  <c r="G15" i="9"/>
  <c r="G14" i="9"/>
  <c r="G13" i="9"/>
  <c r="G12" i="9"/>
  <c r="G11" i="9"/>
  <c r="G10" i="9"/>
  <c r="G9" i="9"/>
  <c r="G8" i="9"/>
  <c r="G7" i="9"/>
  <c r="G6" i="9"/>
  <c r="G5" i="9"/>
  <c r="G4" i="9"/>
  <c r="G3" i="9"/>
  <c r="G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 ref="A2" authorId="0" shapeId="0" xr:uid="{039A8A12-8BE9-4F6C-9563-DC6E2AE16676}">
      <text>
        <r>
          <rPr>
            <b/>
            <sz val="9"/>
            <color indexed="81"/>
            <rFont val="Segoe UI"/>
            <family val="2"/>
          </rPr>
          <t>Sarah Schmidt:</t>
        </r>
        <r>
          <rPr>
            <sz val="9"/>
            <color indexed="81"/>
            <rFont val="Segoe UI"/>
            <family val="2"/>
          </rPr>
          <t xml:space="preserve">
Entries of the exchange table do not have to follow a specific order. Entering exchanges activity-wise may help to avoid mistakes.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<sst xmlns="http://schemas.openxmlformats.org/spreadsheetml/2006/main" count="1183" uniqueCount="452">
  <si>
    <t>input</t>
  </si>
  <si>
    <t>input code</t>
  </si>
  <si>
    <t>input unit</t>
  </si>
  <si>
    <t>activity</t>
  </si>
  <si>
    <t>activity code</t>
  </si>
  <si>
    <t>activity location</t>
  </si>
  <si>
    <t>amount</t>
  </si>
  <si>
    <t>type</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</si>
  <si>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</si>
  <si>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</si>
  <si>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</si>
  <si>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</si>
  <si>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</si>
  <si>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</si>
  <si>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</si>
  <si>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</si>
  <si>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</si>
  <si>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</si>
  <si>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</si>
  <si>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</si>
  <si>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</si>
  <si>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</si>
  <si>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</si>
  <si>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</si>
  <si>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</si>
  <si>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</si>
  <si>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</si>
  <si>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</si>
  <si>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</si>
  <si>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</si>
  <si>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</si>
  <si>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</si>
  <si>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</si>
  <si>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</si>
  <si>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</si>
  <si>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</si>
  <si>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</si>
  <si>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</si>
  <si>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</si>
  <si>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</si>
  <si>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</si>
  <si>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</si>
  <si>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</si>
  <si>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</si>
  <si>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</si>
  <si>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</si>
  <si>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</si>
  <si>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</si>
  <si>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</si>
  <si>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</si>
  <si>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</si>
  <si>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</si>
  <si>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</si>
  <si>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</si>
  <si>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</si>
  <si>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</si>
  <si>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</si>
  <si>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</si>
  <si>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</si>
  <si>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</si>
  <si>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</si>
  <si>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</si>
  <si>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</si>
  <si>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</si>
  <si>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</si>
  <si>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</si>
  <si>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</si>
  <si>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</si>
  <si>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</si>
  <si>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</si>
  <si>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</si>
  <si>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</si>
  <si>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</si>
  <si>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</si>
  <si>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</si>
  <si>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</si>
  <si>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</si>
  <si>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</si>
  <si>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</si>
  <si>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</si>
  <si>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</si>
  <si>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</si>
  <si>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</si>
  <si>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</si>
  <si>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</si>
  <si>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</si>
  <si>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</si>
  <si>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</si>
  <si>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</si>
  <si>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</si>
  <si>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</si>
  <si>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</si>
  <si>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</si>
  <si>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</si>
  <si>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</si>
  <si>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</si>
  <si>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</si>
  <si>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</si>
  <si>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</si>
  <si>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</si>
  <si>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</si>
  <si>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</si>
  <si>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</si>
  <si>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</si>
  <si>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</si>
  <si>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</si>
  <si>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</si>
  <si>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</si>
  <si>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</si>
  <si>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</si>
  <si>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</si>
  <si>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</si>
  <si>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</si>
  <si>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</si>
  <si>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</si>
  <si>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</si>
  <si>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</si>
  <si>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</si>
  <si>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</si>
  <si>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</si>
  <si>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</si>
  <si>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</si>
  <si>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</si>
  <si>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</si>
  <si>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</si>
  <si>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</si>
  <si>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</si>
  <si>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</si>
  <si>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</si>
  <si>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</si>
  <si>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</si>
  <si>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</si>
  <si>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</si>
  <si>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</si>
  <si>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</si>
  <si>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</si>
  <si>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</si>
  <si>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</si>
  <si>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</si>
  <si>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</si>
  <si>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</si>
  <si>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</si>
  <si>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</si>
  <si>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</si>
  <si>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</si>
  <si>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</si>
  <si>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</si>
  <si>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</si>
  <si>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</si>
  <si>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</si>
  <si>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</si>
  <si>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</si>
  <si>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</si>
  <si>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</si>
  <si>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</si>
  <si>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</si>
  <si>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</si>
  <si>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</si>
  <si>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</si>
  <si>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</si>
  <si>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</si>
  <si>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</si>
  <si>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</si>
  <si>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</si>
  <si>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</si>
  <si>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</si>
  <si>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</si>
  <si>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</si>
  <si>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</si>
  <si>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</si>
  <si>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</si>
  <si>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</si>
  <si>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</si>
  <si>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</si>
  <si>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</si>
  <si>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</si>
  <si>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</si>
  <si>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</si>
  <si>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</si>
  <si>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</si>
  <si>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</si>
  <si>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</si>
  <si>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</si>
  <si>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</si>
  <si>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</si>
  <si>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</si>
  <si>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</si>
  <si>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</si>
  <si>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</si>
  <si>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</si>
  <si>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</si>
  <si>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</si>
  <si>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</si>
  <si>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</si>
  <si>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</si>
  <si>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</si>
  <si>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</si>
  <si>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</si>
  <si>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</si>
  <si>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</si>
  <si>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</si>
  <si>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</si>
  <si>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</si>
  <si>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</si>
  <si>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</si>
  <si>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</si>
  <si>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</si>
  <si>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</si>
  <si>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</si>
  <si>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</si>
  <si>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</si>
  <si>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</si>
  <si>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</si>
  <si>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</si>
  <si>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</si>
  <si>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</si>
  <si>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</si>
  <si>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</si>
  <si>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</si>
  <si>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</si>
  <si>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</si>
  <si>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</si>
  <si>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</si>
  <si>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</si>
  <si>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</si>
  <si>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</si>
  <si>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</si>
  <si>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</si>
  <si>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</si>
  <si>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</si>
  <si>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</si>
  <si>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</si>
  <si>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</si>
  <si>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</si>
  <si>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</si>
  <si>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</si>
  <si>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Person Equivalents</t>
  </si>
  <si>
    <t>Normalization</t>
  </si>
  <si>
    <t>Integrated Assessment Model (IAM)</t>
  </si>
  <si>
    <t>Shared Socioeconomic Pathway (SSP)</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</si>
  <si>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</si>
  <si>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</si>
  <si>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</si>
  <si>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</si>
  <si>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Representative Concentration Pathway (RCP)</t>
  </si>
  <si>
    <t>Unit of normalized LCA results. A person equivalent quantifies the environmental impact caused annually by the activities of an average person.</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</si>
  <si>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</si>
  <si>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</si>
  <si>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</si>
  <si>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</si>
  <si>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</si>
  <si>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</si>
  <si>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</si>
  <si>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</si>
  <si>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</si>
  <si>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</si>
  <si>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</si>
  <si>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</si>
  <si>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</si>
  <si>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</si>
  <si>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</si>
  <si>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</si>
  <si>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</si>
  <si>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</si>
  <si>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</si>
  <si>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</si>
  <si>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</si>
  <si>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</si>
  <si>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</si>
  <si>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</si>
  <si>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</si>
  <si>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</si>
  <si>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</si>
  <si>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</si>
  <si>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</si>
  <si>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</si>
  <si>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x</t>
  </si>
  <si>
    <t>Conduct perturbation analysis</t>
  </si>
  <si>
    <t>Waste utilization</t>
  </si>
  <si>
    <t>Pathway tag</t>
  </si>
  <si>
    <t>The color scheme that will be used for illustrating the results is defined. Colors are assigned to Pathways and activities.</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</si>
  <si>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</si>
  <si>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</si>
  <si>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</si>
  <si>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</si>
  <si>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</si>
  <si>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</si>
  <si>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</si>
  <si>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</si>
  <si>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</si>
  <si>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</si>
  <si>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</si>
  <si>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</si>
  <si>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</si>
  <si>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</si>
  <si>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</si>
  <si>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</si>
  <si>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</si>
  <si>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</si>
  <si>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</si>
  <si>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</si>
  <si>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</si>
  <si>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</si>
  <si>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</si>
  <si>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</si>
  <si>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</si>
  <si>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</si>
  <si>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</si>
  <si>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</si>
  <si>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</si>
  <si>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</si>
  <si>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</si>
  <si>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</si>
  <si>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</si>
  <si>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</si>
  <si>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</si>
  <si>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</si>
  <si>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</si>
  <si>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</si>
  <si>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</si>
  <si>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</si>
  <si>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</si>
  <si>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</si>
  <si>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</si>
  <si>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</si>
  <si>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</si>
  <si>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input location</t>
  </si>
  <si>
    <t>background scenario type</t>
  </si>
  <si>
    <t>Handling of manual background system scenarios</t>
  </si>
  <si>
    <t>adapt exchange amounts</t>
  </si>
  <si>
    <t>new exchanges</t>
  </si>
  <si>
    <t>Parameter-ID</t>
  </si>
  <si>
    <t>Group</t>
  </si>
  <si>
    <t>formula</t>
  </si>
  <si>
    <t>waste_generation</t>
  </si>
  <si>
    <t>#305496</t>
  </si>
  <si>
    <t>#9BC2E6</t>
  </si>
  <si>
    <t>#7030A0</t>
  </si>
  <si>
    <t>Others</t>
  </si>
  <si>
    <t>#C00000</t>
  </si>
  <si>
    <t>Road debris</t>
  </si>
  <si>
    <t>Road-Construction-Company</t>
  </si>
  <si>
    <t>road_debris</t>
  </si>
  <si>
    <t>road debris</t>
  </si>
  <si>
    <t>X</t>
  </si>
  <si>
    <t>Material composition based on ecoinvent 3.7.1 cutoff dataset 'mastic asphalt production' (kilogram, RoW, None)</t>
  </si>
  <si>
    <t>waste generation</t>
  </si>
  <si>
    <t>Umwelt – Abfallentsorgung 2017. Fachserie 19 Reihe 1, Statistisches
Bundesamt, 25.06.2019, 2190100177004.</t>
  </si>
  <si>
    <t>TP1</t>
  </si>
  <si>
    <t>Assumption</t>
  </si>
  <si>
    <t>TP2</t>
  </si>
  <si>
    <t>treatment of road debris, landfill construction, treatment path</t>
  </si>
  <si>
    <t>TP3</t>
  </si>
  <si>
    <t>treatment of road debris, disposal on landfills, treatment path</t>
  </si>
  <si>
    <t>TP1_road_debris</t>
  </si>
  <si>
    <t>TP2_road_debris</t>
  </si>
  <si>
    <t>treatment of road debris, landfill construction, treatment path road debris</t>
  </si>
  <si>
    <t>TP3_road_debris</t>
  </si>
  <si>
    <t>treatment of road debris, disposal on landfills, treatment path road debris</t>
  </si>
  <si>
    <t>Incineration</t>
  </si>
  <si>
    <t>Calculated based on CSD Ingénieurs (2021): Bewirtschaftung von bituminösen Abfällen in der Schweiz – Wirtschaftliche und technische
Bewertung der Entsorgungssituation von bituminösen Abfällen in der Schweiz; Flacher, A.,
Säuberli E.</t>
  </si>
  <si>
    <t>LandfillConstruction</t>
  </si>
  <si>
    <t>treatment of road debris, landfill construction</t>
  </si>
  <si>
    <t>Landfill Construction</t>
  </si>
  <si>
    <t>Fraunhofer ISC - Fraunhofer -Institut für Silicatforschung (2019): Konsequenzen verschiedener Verwertungsoptionen
für teerhaltigen Straßenaufbruch; Mrani, O. und Direks, C</t>
  </si>
  <si>
    <t>LandfillDisposal</t>
  </si>
  <si>
    <t>treatment of road debris, disposal on landfills</t>
  </si>
  <si>
    <t>Disposal on Landfills</t>
  </si>
  <si>
    <t>Transport to Landfill: Assumption, Landfilling: ecoinvent 3.7.1 cutoff</t>
  </si>
  <si>
    <t>b971e503ad95e6ae08b2c1d14527f795</t>
  </si>
  <si>
    <t>transport, freight, lorry &gt;32 metric ton, EURO6</t>
  </si>
  <si>
    <t>Transport</t>
  </si>
  <si>
    <t>ecoinvent 3.7.1 cutoff</t>
  </si>
  <si>
    <t>03256ea43b955b9aec71b5db1191e094</t>
  </si>
  <si>
    <t>transport, freight train</t>
  </si>
  <si>
    <t>2ac43d649ada3f67465904103558df68</t>
  </si>
  <si>
    <t>transport, freight, inland waterways, barge</t>
  </si>
  <si>
    <t>market for pitch</t>
  </si>
  <si>
    <t>1425b702f710e05afac9fb8133ce44d6</t>
  </si>
  <si>
    <t>Europe without Switzerland</t>
  </si>
  <si>
    <t>market for sand</t>
  </si>
  <si>
    <t>3811f41971c3f0709eebb44d8fbede43</t>
  </si>
  <si>
    <t>market for lime, packed</t>
  </si>
  <si>
    <t>3bf86ab9b73a2030453791b1757ee40d</t>
  </si>
  <si>
    <t>rock crushing</t>
  </si>
  <si>
    <t>db7cca98488fe5219ac52d8f787d5332</t>
  </si>
  <si>
    <t>market for natural gas, high pressure</t>
  </si>
  <si>
    <t>16312d07620646c861601fcabcde6561</t>
  </si>
  <si>
    <t>NL</t>
  </si>
  <si>
    <t>gravel production, crushed</t>
  </si>
  <si>
    <t>303c05a7a9ed0d4e8d6d9cf57b6b9994</t>
  </si>
  <si>
    <t>gravel and sand quarry operation</t>
  </si>
  <si>
    <t>882fad528a41b294bc9d107fff42160a</t>
  </si>
  <si>
    <t>electricity production, oil</t>
  </si>
  <si>
    <t>90d4040484edbfbd0b9143651d739ce5</t>
  </si>
  <si>
    <t>electricity production, hard coal</t>
  </si>
  <si>
    <t>eb997d6d68dcebd0994a0c50f2c32c5d</t>
  </si>
  <si>
    <t>electricity production, natural gas, conventional power plant</t>
  </si>
  <si>
    <t>fb04703824fdce6a0ed52bdad4d09fa6</t>
  </si>
  <si>
    <t>heat and power co-generation, natural gas, conventional power plant, 100MW electrical</t>
  </si>
  <si>
    <t>339d9fd1030fc5ed8b4e0b35ce6d1a01</t>
  </si>
  <si>
    <t>market for inert filler</t>
  </si>
  <si>
    <t>934a4152450dcd3736c6529a6d28054b</t>
  </si>
  <si>
    <t>market for urea</t>
  </si>
  <si>
    <t>dfa500d29d9f89e6311efe67bb2c9c4f</t>
  </si>
  <si>
    <t>market for lime</t>
  </si>
  <si>
    <t>150900051539ba411dc6a3bf4755f024</t>
  </si>
  <si>
    <t>market for water, decarbonised</t>
  </si>
  <si>
    <t>dc1275e2ba63a7d455244f8b205d9dc2</t>
  </si>
  <si>
    <t>market for gypsum, mineral</t>
  </si>
  <si>
    <t>d2b7aa061e79027c644e10da05b2f05f</t>
  </si>
  <si>
    <t>Carbon dioxide, fossil</t>
  </si>
  <si>
    <t>aa7cac3a-3625-41d4-bc54-33e2cf11ec46</t>
  </si>
  <si>
    <t>('air', 'non-urban air or from high stacks')</t>
  </si>
  <si>
    <t>ce8aeae255d75f50c153685574e21e49</t>
  </si>
  <si>
    <t>treatment of waste asphalt, sanitary landfill</t>
  </si>
  <si>
    <t>8db6952721c41e9661cb72d299096833</t>
  </si>
  <si>
    <t>Benzo(a)pyrene</t>
  </si>
  <si>
    <t>5debbf40-9fc7-4115-b276-9dcae25f4cdd</t>
  </si>
  <si>
    <t>('water', 'surface water')</t>
  </si>
  <si>
    <t>Naphtalene</t>
  </si>
  <si>
    <t>6ed91be2-eb3f-4676-957c-60de03d8e536</t>
  </si>
  <si>
    <t>reduced_diesel</t>
  </si>
  <si>
    <t>market group for diesel, low-sulfur</t>
  </si>
  <si>
    <t>0ca73ae021f09e9acd3a57559522ba2d</t>
  </si>
  <si>
    <t>overwrite</t>
  </si>
  <si>
    <t>#FF7979</t>
  </si>
  <si>
    <t>#9A64EA</t>
  </si>
  <si>
    <t>#808080</t>
  </si>
  <si>
    <t>#375623</t>
  </si>
  <si>
    <t>PAH_RD</t>
  </si>
  <si>
    <t>Schmidt, S.; Laner, D. (in preparation): Environmental Waste Utilization score to monitor the performance of waste management systems</t>
  </si>
  <si>
    <t>PAH-RD</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</si>
  <si>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preserved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</si>
  <si>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Weighting based on impact size</t>
  </si>
  <si>
    <t>Weighting based on impact size + Importance and Robustness (Sala et al. 2018)</t>
  </si>
  <si>
    <t>Weighting based on impact size + Distance-to-Target (Castellani et al. 2016)</t>
  </si>
  <si>
    <t>Weighting based on impact size + Planetary Boundaries (Bjorn &amp; Hauschild 2015)</t>
  </si>
  <si>
    <t>Weighting based on impact size + Quality and Maturity (ILCD 2011)</t>
  </si>
  <si>
    <t>Environmental Waste Utilization quantifies the share of the environmental value of disposed materials which is preserved through waste management.</t>
  </si>
  <si>
    <t>Normalization is an optional step of life cycle impact assessment (LCIA) in which impacts are divided by normalization factors (ISO 14044-2006). Normalization factors reflect the average impact of a person in a reference region for a specific impact category in a reference year.</t>
  </si>
  <si>
    <t>Shared Socioeconomic Pathways describe scenarios of projected socioeconomic global changes related to different climate policies. SSP2 ("Middle of the road") describes a scenario in which social, economic, and technological trends follow historical patterns (cf. https://en.wikipedia.org/wiki/Shared_Socioeconomic_Pathways).</t>
  </si>
  <si>
    <t>Weighting factors are used to aggregate impact category wise calculated impacts and indicator scores.</t>
  </si>
  <si>
    <t>ThermalTreatment-REKOI</t>
  </si>
  <si>
    <t>ThermalTreatment-REKOII</t>
  </si>
  <si>
    <t>treatment of road debris, thermal treatment, treatment path</t>
  </si>
  <si>
    <t>treatment of road debris, thermal treatment, treatment path road debris</t>
  </si>
  <si>
    <t>treatment of road debris, thermal treatment, REKOI</t>
  </si>
  <si>
    <t>treatment of road debris, thermal treatment, REKOII</t>
  </si>
  <si>
    <t>Thermal Treatment</t>
  </si>
  <si>
    <t>EWU_RoadDebris_v2</t>
  </si>
  <si>
    <t>Sarah Schmidt, David Laner &amp; Kaja Mol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</si>
</sst>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FF0000"/>
      <name val="Arial"/>
      <family val="2"/>
    </font>
    <font>
      <sz val="11"/>
      <color rgb="FFFF0000"/>
      <name val="Arial"/>
      <family val="2"/>
    </font>
  </fonts>
  <fills count="19">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s>
  <borders count="7">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s>
  <cellStyleXfs count="3">
    <xf numFmtId="0" fontId="0" fillId="0" borderId="0"/>
    <xf numFmtId="9" fontId="10" fillId="0" borderId="0" applyFont="0" applyFill="0" applyBorder="0" applyAlignment="0" applyProtection="0"/>
    <xf numFmtId="0" fontId="10" fillId="0" borderId="0"/>
  </cellStyleXfs>
  <cellXfs count="81">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2" fillId="4" borderId="3" xfId="0" applyFont="1" applyFill="1" applyBorder="1" applyAlignment="1">
      <alignment horizontal="left" vertical="top"/>
    </xf>
    <xf numFmtId="0" fontId="2" fillId="4" borderId="4" xfId="0" applyFont="1" applyFill="1" applyBorder="1" applyAlignment="1">
      <alignment horizontal="left" vertical="top"/>
    </xf>
    <xf numFmtId="0" fontId="2" fillId="4" borderId="4" xfId="0" applyFont="1" applyFill="1" applyBorder="1" applyAlignment="1">
      <alignment horizontal="center" vertical="top"/>
    </xf>
    <xf numFmtId="0" fontId="2" fillId="4" borderId="4" xfId="0" applyFont="1" applyFill="1" applyBorder="1" applyAlignment="1">
      <alignment vertical="top"/>
    </xf>
    <xf numFmtId="0" fontId="2" fillId="4" borderId="5" xfId="0" applyFont="1" applyFill="1" applyBorder="1" applyAlignment="1">
      <alignment horizontal="left" vertical="top" wrapText="1"/>
    </xf>
    <xf numFmtId="0" fontId="7" fillId="0" borderId="0" xfId="0" applyFont="1"/>
    <xf numFmtId="0" fontId="2" fillId="4" borderId="0" xfId="0" applyFont="1" applyFill="1"/>
    <xf numFmtId="0" fontId="23" fillId="2" borderId="0" xfId="0" applyFont="1" applyFill="1"/>
    <xf numFmtId="0" fontId="24" fillId="2" borderId="0" xfId="0" applyFont="1" applyFill="1"/>
    <xf numFmtId="2" fontId="2" fillId="4" borderId="3" xfId="0" applyNumberFormat="1" applyFont="1" applyFill="1" applyBorder="1" applyAlignment="1">
      <alignment wrapText="1"/>
    </xf>
    <xf numFmtId="2" fontId="2" fillId="4" borderId="4" xfId="0" applyNumberFormat="1" applyFont="1" applyFill="1" applyBorder="1" applyAlignment="1">
      <alignment wrapText="1"/>
    </xf>
    <xf numFmtId="0" fontId="3" fillId="3" borderId="2" xfId="0" applyFont="1" applyFill="1" applyBorder="1" applyAlignment="1">
      <alignment horizontal="left"/>
    </xf>
    <xf numFmtId="0" fontId="3" fillId="3" borderId="2" xfId="0" applyFont="1" applyFill="1" applyBorder="1" applyAlignment="1">
      <alignment horizontal="right" wrapText="1"/>
    </xf>
    <xf numFmtId="0" fontId="3" fillId="3" borderId="2" xfId="0" quotePrefix="1" applyFont="1" applyFill="1" applyBorder="1" applyAlignment="1">
      <alignment horizontal="right" wrapText="1"/>
    </xf>
    <xf numFmtId="0" fontId="3" fillId="3" borderId="6" xfId="0" applyFont="1" applyFill="1" applyBorder="1" applyAlignment="1">
      <alignment horizontal="right" wrapText="1"/>
    </xf>
    <xf numFmtId="2" fontId="3" fillId="7" borderId="2" xfId="0" applyNumberFormat="1" applyFont="1" applyFill="1" applyBorder="1" applyAlignment="1">
      <alignment wrapText="1"/>
    </xf>
    <xf numFmtId="0" fontId="0" fillId="13" borderId="2" xfId="0" applyFill="1" applyBorder="1"/>
    <xf numFmtId="0" fontId="0" fillId="8" borderId="2" xfId="0" applyFill="1" applyBorder="1"/>
    <xf numFmtId="0" fontId="0" fillId="14" borderId="2" xfId="0" applyFill="1" applyBorder="1"/>
    <xf numFmtId="0" fontId="0" fillId="9" borderId="2" xfId="0" applyFill="1" applyBorder="1"/>
    <xf numFmtId="0" fontId="0" fillId="15" borderId="2" xfId="0" applyFill="1" applyBorder="1"/>
    <xf numFmtId="0" fontId="0" fillId="16" borderId="2" xfId="0" applyFill="1" applyBorder="1"/>
    <xf numFmtId="0" fontId="0" fillId="17" borderId="2" xfId="0" applyFill="1" applyBorder="1"/>
    <xf numFmtId="0" fontId="0" fillId="18" borderId="2" xfId="0" applyFill="1" applyBorder="1"/>
    <xf numFmtId="0" fontId="0" fillId="10" borderId="2" xfId="0" applyFill="1" applyBorder="1"/>
    <xf numFmtId="0" fontId="0" fillId="12" borderId="2" xfId="0" applyFill="1" applyBorder="1"/>
    <xf numFmtId="0" fontId="0" fillId="11" borderId="2" xfId="0" applyFill="1" applyBorder="1"/>
    <xf numFmtId="0" fontId="0" fillId="0" borderId="2" xfId="0" applyBorder="1"/>
    <xf numFmtId="0" fontId="13" fillId="2" borderId="2" xfId="0" applyFont="1" applyFill="1" applyBorder="1"/>
    <xf numFmtId="0" fontId="19" fillId="2" borderId="2" xfId="0" applyFont="1" applyFill="1" applyBorder="1"/>
    <xf numFmtId="0" fontId="13" fillId="0" borderId="0" xfId="2" applyFont="1"/>
    <xf numFmtId="0" fontId="17" fillId="0" borderId="0" xfId="2" applyFont="1"/>
    <xf numFmtId="0" fontId="13" fillId="2" borderId="0" xfId="2" applyFont="1" applyFill="1" applyAlignment="1">
      <alignment horizontal="left" wrapText="1"/>
    </xf>
    <xf numFmtId="0" fontId="1" fillId="2" borderId="2" xfId="0" applyFont="1" applyFill="1" applyBorder="1" applyAlignment="1">
      <alignment horizontal="right"/>
    </xf>
    <xf numFmtId="0" fontId="19" fillId="0" borderId="0" xfId="0" applyFont="1" applyAlignment="1">
      <alignment horizontal="left" wrapText="1"/>
    </xf>
  </cellXfs>
  <cellStyles count="3">
    <cellStyle name="Prozent" xfId="1" builtinId="5"/>
    <cellStyle name="Standard" xfId="0" builtinId="0"/>
    <cellStyle name="Standard 2" xfId="2" xr:uid="{EC178674-BCA0-4D6E-984E-4AA0E857995F}"/>
  </cellStyles>
  <dxfs count="30">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9" tint="-0.249977111117893"/>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9" tint="-0.249977111117893"/>
        </patternFill>
      </fill>
      <alignment horizontal="general"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righ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right"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24" totalsRowShown="0" headerRowDxfId="29" headerRowBorderDxfId="28" tableBorderDxfId="27" totalsRowBorderDxfId="26">
  <autoFilter ref="A1:K24" xr:uid="{34EBCAD2-3C4A-44EF-BBA5-178ECC88D796}"/>
  <tableColumns count="11">
    <tableColumn id="1" xr3:uid="{B44B5B66-E0FB-4A7C-871E-09D3F9E369D3}" name="Activity code" dataDxfId="25"/>
    <tableColumn id="2" xr3:uid="{BACD2971-EFA4-4D46-A4BE-5F46C6D6DB8F}" name="Activity name" dataDxfId="24"/>
    <tableColumn id="3" xr3:uid="{F267BC5B-7C66-4E75-B382-6688EEC6AE58}" name="Unit" dataDxfId="23"/>
    <tableColumn id="4" xr3:uid="{935F084A-E06A-4E2A-ACE4-B6F4CB9E95E1}" name="Location" dataDxfId="22"/>
    <tableColumn id="5" xr3:uid="{72A7E650-C24E-4E0C-B819-349487FAC136}" name="Activity tag" dataDxfId="21"/>
    <tableColumn id="6" xr3:uid="{3F144789-3A95-4F60-946B-A19D9094A7DF}" name="Material tag" dataDxfId="20"/>
    <tableColumn id="7" xr3:uid="{8C38C1D8-709A-45CC-90BC-AF1AA80F7F81}" name="Pathway tag" dataDxfId="19"/>
    <tableColumn id="8" xr3:uid="{3E35FEE7-68A8-4A12-AD0E-8548961E6AAF}" name="Waste generation" dataDxfId="18"/>
    <tableColumn id="9" xr3:uid="{F8AFA727-660C-4B4E-9853-788B7C44FA51}" name="Waste utilization" dataDxfId="17"/>
    <tableColumn id="10" xr3:uid="{61ECFB1F-1016-4DFA-A3DD-CF0B4D1280FB}" name="Foreground" dataDxfId="16"/>
    <tableColumn id="11" xr3:uid="{BF836DC0-D404-44D5-91D4-34D529B1E327}" name="Reference"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72" totalsRowShown="0" headerRowDxfId="14" dataDxfId="12" headerRowBorderDxfId="13" tableBorderDxfId="11" totalsRowBorderDxfId="10">
  <autoFilter ref="A1:J72" xr:uid="{1F5FB148-2D6A-42C8-8077-A7B675229D4E}"/>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workbookViewId="0">
      <selection activeCell="A4" sqref="A4:B4"/>
    </sheetView>
  </sheetViews>
  <sheetFormatPr baseColWidth="10" defaultRowHeight="14" x14ac:dyDescent="0.3"/>
  <cols>
    <col min="1" max="1" width="27.90625" style="26" customWidth="1"/>
    <col min="2" max="2" width="117.6328125" style="26" customWidth="1"/>
    <col min="3" max="3" width="10.90625" style="26"/>
    <col min="4" max="6" width="10.90625" style="44"/>
    <col min="7" max="11" width="10.90625" style="34"/>
    <col min="12" max="19" width="10.90625" style="44"/>
    <col min="20" max="16384" width="10.90625" style="26"/>
  </cols>
  <sheetData>
    <row r="1" spans="1:2" ht="23" x14ac:dyDescent="0.5">
      <c r="A1" s="30" t="s">
        <v>209</v>
      </c>
    </row>
    <row r="2" spans="1:2" ht="22.5" x14ac:dyDescent="0.45">
      <c r="A2" s="29" t="s">
        <v>309</v>
      </c>
    </row>
    <row r="4" spans="1:2" ht="99" customHeight="1" x14ac:dyDescent="0.3">
      <c r="A4" s="78" t="s">
        <v>433</v>
      </c>
      <c r="B4" s="78"/>
    </row>
    <row r="5" spans="1:2" x14ac:dyDescent="0.3">
      <c r="A5" s="76"/>
      <c r="B5" s="76"/>
    </row>
    <row r="6" spans="1:2" ht="14.5" x14ac:dyDescent="0.35">
      <c r="A6" s="76" t="s">
        <v>211</v>
      </c>
      <c r="B6" s="76"/>
    </row>
    <row r="7" spans="1:2" ht="14.5" x14ac:dyDescent="0.35">
      <c r="A7" s="77" t="s">
        <v>431</v>
      </c>
      <c r="B7" s="76"/>
    </row>
    <row r="10" spans="1:2" x14ac:dyDescent="0.3">
      <c r="A10" s="32" t="s">
        <v>201</v>
      </c>
      <c r="B10" s="32" t="s">
        <v>212</v>
      </c>
    </row>
    <row r="11" spans="1:2" x14ac:dyDescent="0.3">
      <c r="A11" s="32" t="s">
        <v>217</v>
      </c>
      <c r="B11" s="33" t="s">
        <v>228</v>
      </c>
    </row>
    <row r="12" spans="1:2" ht="43" customHeight="1" x14ac:dyDescent="0.3">
      <c r="A12" s="32" t="s">
        <v>177</v>
      </c>
      <c r="B12" s="33" t="s">
        <v>296</v>
      </c>
    </row>
    <row r="13" spans="1:2" ht="28" x14ac:dyDescent="0.3">
      <c r="A13" s="32" t="s">
        <v>179</v>
      </c>
      <c r="B13" s="33" t="s">
        <v>298</v>
      </c>
    </row>
    <row r="14" spans="1:2" x14ac:dyDescent="0.3">
      <c r="A14" s="32" t="s">
        <v>180</v>
      </c>
      <c r="B14" s="33" t="s">
        <v>231</v>
      </c>
    </row>
    <row r="15" spans="1:2" x14ac:dyDescent="0.3">
      <c r="A15" s="32" t="s">
        <v>178</v>
      </c>
      <c r="B15" s="33" t="s">
        <v>229</v>
      </c>
    </row>
    <row r="16" spans="1:2" ht="42" x14ac:dyDescent="0.3">
      <c r="A16" s="32" t="s">
        <v>181</v>
      </c>
      <c r="B16" s="33" t="s">
        <v>234</v>
      </c>
    </row>
    <row r="17" spans="1:2" x14ac:dyDescent="0.3">
      <c r="A17" s="32" t="s">
        <v>182</v>
      </c>
      <c r="B17" s="33" t="s">
        <v>214</v>
      </c>
    </row>
    <row r="18" spans="1:2" ht="28" x14ac:dyDescent="0.3">
      <c r="A18" s="32" t="s">
        <v>299</v>
      </c>
      <c r="B18" s="33" t="s">
        <v>304</v>
      </c>
    </row>
    <row r="19" spans="1:2" x14ac:dyDescent="0.3">
      <c r="A19" s="32" t="s">
        <v>213</v>
      </c>
      <c r="B19" s="33" t="s">
        <v>232</v>
      </c>
    </row>
    <row r="20" spans="1:2" ht="28" x14ac:dyDescent="0.3">
      <c r="A20" s="32" t="s">
        <v>183</v>
      </c>
      <c r="B20" s="33" t="s">
        <v>233</v>
      </c>
    </row>
    <row r="21" spans="1:2" x14ac:dyDescent="0.3">
      <c r="A21" s="32" t="s">
        <v>184</v>
      </c>
      <c r="B21" s="33" t="s">
        <v>280</v>
      </c>
    </row>
    <row r="22" spans="1:2" x14ac:dyDescent="0.3">
      <c r="A22" s="32" t="s">
        <v>275</v>
      </c>
      <c r="B22" s="33" t="s">
        <v>297</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G24"/>
  <sheetViews>
    <sheetView workbookViewId="0">
      <selection activeCell="D8" sqref="D8"/>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16384" width="9.08984375" style="19"/>
  </cols>
  <sheetData>
    <row r="1" spans="1:7" ht="13" x14ac:dyDescent="0.3">
      <c r="A1" s="12" t="s">
        <v>84</v>
      </c>
      <c r="B1" s="12" t="s">
        <v>164</v>
      </c>
      <c r="C1" s="12" t="s">
        <v>38</v>
      </c>
      <c r="D1" s="12" t="s">
        <v>80</v>
      </c>
      <c r="E1" s="12" t="s">
        <v>146</v>
      </c>
      <c r="F1" s="12" t="s">
        <v>147</v>
      </c>
      <c r="G1" s="12" t="s">
        <v>148</v>
      </c>
    </row>
    <row r="2" spans="1:7" s="20" customFormat="1" ht="13" x14ac:dyDescent="0.35">
      <c r="A2" s="40" t="s">
        <v>83</v>
      </c>
      <c r="B2" s="21" t="s">
        <v>86</v>
      </c>
      <c r="C2" s="41" t="s">
        <v>149</v>
      </c>
      <c r="D2" s="42">
        <v>8400</v>
      </c>
      <c r="E2" s="21" t="s">
        <v>81</v>
      </c>
      <c r="F2" s="21" t="s">
        <v>82</v>
      </c>
      <c r="G2" s="21" t="s">
        <v>85</v>
      </c>
    </row>
    <row r="3" spans="1:7" s="20" customFormat="1" ht="13" x14ac:dyDescent="0.35">
      <c r="A3" s="40" t="s">
        <v>90</v>
      </c>
      <c r="B3" s="21" t="s">
        <v>87</v>
      </c>
      <c r="C3" s="41" t="s">
        <v>150</v>
      </c>
      <c r="D3" s="42">
        <v>2.3400000000000001E-2</v>
      </c>
      <c r="E3" s="21" t="s">
        <v>81</v>
      </c>
      <c r="F3" s="21" t="s">
        <v>88</v>
      </c>
      <c r="G3" s="21" t="s">
        <v>89</v>
      </c>
    </row>
    <row r="4" spans="1:7" s="20" customFormat="1" ht="13" x14ac:dyDescent="0.35">
      <c r="A4" s="40" t="s">
        <v>91</v>
      </c>
      <c r="B4" s="21" t="s">
        <v>93</v>
      </c>
      <c r="C4" s="41" t="s">
        <v>151</v>
      </c>
      <c r="D4" s="42">
        <v>3.8500000000000001E-5</v>
      </c>
      <c r="E4" s="21" t="s">
        <v>81</v>
      </c>
      <c r="F4" s="21" t="s">
        <v>94</v>
      </c>
      <c r="G4" s="21" t="s">
        <v>95</v>
      </c>
    </row>
    <row r="5" spans="1:7" s="20" customFormat="1" ht="13" x14ac:dyDescent="0.35">
      <c r="A5" s="40" t="s">
        <v>92</v>
      </c>
      <c r="B5" s="21" t="s">
        <v>96</v>
      </c>
      <c r="C5" s="41" t="s">
        <v>151</v>
      </c>
      <c r="D5" s="42">
        <v>4.75E-4</v>
      </c>
      <c r="E5" s="21" t="s">
        <v>81</v>
      </c>
      <c r="F5" s="21" t="s">
        <v>99</v>
      </c>
      <c r="G5" s="21" t="s">
        <v>95</v>
      </c>
    </row>
    <row r="6" spans="1:7" s="20" customFormat="1" ht="13" x14ac:dyDescent="0.35">
      <c r="A6" s="40" t="s">
        <v>98</v>
      </c>
      <c r="B6" s="21" t="s">
        <v>97</v>
      </c>
      <c r="C6" s="43" t="s">
        <v>152</v>
      </c>
      <c r="D6" s="42">
        <v>7.18E-4</v>
      </c>
      <c r="E6" s="21" t="s">
        <v>81</v>
      </c>
      <c r="F6" s="21" t="s">
        <v>100</v>
      </c>
      <c r="G6" s="21" t="s">
        <v>101</v>
      </c>
    </row>
    <row r="7" spans="1:7" s="20" customFormat="1" ht="13" x14ac:dyDescent="0.35">
      <c r="A7" s="40" t="s">
        <v>102</v>
      </c>
      <c r="B7" s="21" t="s">
        <v>103</v>
      </c>
      <c r="C7" s="41" t="s">
        <v>153</v>
      </c>
      <c r="D7" s="42">
        <v>4220</v>
      </c>
      <c r="E7" s="21" t="s">
        <v>81</v>
      </c>
      <c r="F7" s="21" t="s">
        <v>104</v>
      </c>
      <c r="G7" s="21" t="s">
        <v>105</v>
      </c>
    </row>
    <row r="8" spans="1:7" s="20" customFormat="1" ht="13" x14ac:dyDescent="0.35">
      <c r="A8" s="40" t="s">
        <v>107</v>
      </c>
      <c r="B8" s="21" t="s">
        <v>106</v>
      </c>
      <c r="C8" s="41" t="s">
        <v>154</v>
      </c>
      <c r="D8" s="42">
        <v>40.6</v>
      </c>
      <c r="E8" s="21" t="s">
        <v>81</v>
      </c>
      <c r="F8" s="21" t="s">
        <v>108</v>
      </c>
      <c r="G8" s="21" t="s">
        <v>109</v>
      </c>
    </row>
    <row r="9" spans="1:7" s="20" customFormat="1" ht="13" x14ac:dyDescent="0.35">
      <c r="A9" s="40" t="s">
        <v>110</v>
      </c>
      <c r="B9" s="21" t="s">
        <v>111</v>
      </c>
      <c r="C9" s="41" t="s">
        <v>155</v>
      </c>
      <c r="D9" s="42">
        <v>55.5</v>
      </c>
      <c r="E9" s="21" t="s">
        <v>81</v>
      </c>
      <c r="F9" s="21" t="s">
        <v>112</v>
      </c>
      <c r="G9" s="21" t="s">
        <v>113</v>
      </c>
    </row>
    <row r="10" spans="1:7" s="20" customFormat="1" ht="13" x14ac:dyDescent="0.35">
      <c r="A10" s="40" t="s">
        <v>116</v>
      </c>
      <c r="B10" s="21" t="s">
        <v>114</v>
      </c>
      <c r="C10" s="41" t="s">
        <v>156</v>
      </c>
      <c r="D10" s="42">
        <v>177</v>
      </c>
      <c r="E10" s="21" t="s">
        <v>81</v>
      </c>
      <c r="F10" s="21" t="s">
        <v>115</v>
      </c>
      <c r="G10" s="21" t="s">
        <v>117</v>
      </c>
    </row>
    <row r="11" spans="1:7" s="20" customFormat="1" ht="13" x14ac:dyDescent="0.35">
      <c r="A11" s="40" t="s">
        <v>119</v>
      </c>
      <c r="B11" s="21" t="s">
        <v>118</v>
      </c>
      <c r="C11" s="41" t="s">
        <v>157</v>
      </c>
      <c r="D11" s="42">
        <v>0.73399999999999999</v>
      </c>
      <c r="E11" s="21" t="s">
        <v>81</v>
      </c>
      <c r="F11" s="21" t="s">
        <v>122</v>
      </c>
      <c r="G11" s="21" t="s">
        <v>123</v>
      </c>
    </row>
    <row r="12" spans="1:7" s="20" customFormat="1" ht="13" x14ac:dyDescent="0.35">
      <c r="A12" s="40" t="s">
        <v>120</v>
      </c>
      <c r="B12" s="21" t="s">
        <v>121</v>
      </c>
      <c r="C12" s="41" t="s">
        <v>158</v>
      </c>
      <c r="D12" s="42">
        <v>28.3</v>
      </c>
      <c r="E12" s="21" t="s">
        <v>81</v>
      </c>
      <c r="F12" s="21" t="s">
        <v>124</v>
      </c>
      <c r="G12" s="21" t="s">
        <v>125</v>
      </c>
    </row>
    <row r="13" spans="1:7" s="20" customFormat="1" ht="13" x14ac:dyDescent="0.35">
      <c r="A13" s="40" t="s">
        <v>127</v>
      </c>
      <c r="B13" s="21" t="s">
        <v>126</v>
      </c>
      <c r="C13" s="41" t="s">
        <v>159</v>
      </c>
      <c r="D13" s="42">
        <v>11800</v>
      </c>
      <c r="E13" s="21" t="s">
        <v>81</v>
      </c>
      <c r="F13" s="21" t="s">
        <v>128</v>
      </c>
      <c r="G13" s="21" t="s">
        <v>129</v>
      </c>
    </row>
    <row r="14" spans="1:7" s="20" customFormat="1" ht="13" x14ac:dyDescent="0.35">
      <c r="A14" s="40" t="s">
        <v>131</v>
      </c>
      <c r="B14" s="21" t="s">
        <v>130</v>
      </c>
      <c r="C14" s="41" t="s">
        <v>160</v>
      </c>
      <c r="D14" s="42">
        <v>1400000</v>
      </c>
      <c r="E14" s="21" t="s">
        <v>81</v>
      </c>
      <c r="F14" s="21" t="s">
        <v>133</v>
      </c>
      <c r="G14" s="21" t="s">
        <v>134</v>
      </c>
    </row>
    <row r="15" spans="1:7" s="20" customFormat="1" ht="25" x14ac:dyDescent="0.35">
      <c r="A15" s="40" t="s">
        <v>132</v>
      </c>
      <c r="B15" s="21" t="s">
        <v>135</v>
      </c>
      <c r="C15" s="43" t="s">
        <v>161</v>
      </c>
      <c r="D15" s="42">
        <v>11500</v>
      </c>
      <c r="E15" s="21" t="s">
        <v>81</v>
      </c>
      <c r="F15" s="21" t="s">
        <v>136</v>
      </c>
      <c r="G15" s="21" t="s">
        <v>137</v>
      </c>
    </row>
    <row r="16" spans="1:7" s="20" customFormat="1" ht="13" x14ac:dyDescent="0.35">
      <c r="A16" s="40" t="s">
        <v>139</v>
      </c>
      <c r="B16" s="21" t="s">
        <v>138</v>
      </c>
      <c r="C16" s="41" t="s">
        <v>162</v>
      </c>
      <c r="D16" s="42">
        <v>6.3600000000000004E-2</v>
      </c>
      <c r="E16" s="21" t="s">
        <v>81</v>
      </c>
      <c r="F16" s="21" t="s">
        <v>141</v>
      </c>
      <c r="G16" s="21" t="s">
        <v>142</v>
      </c>
    </row>
    <row r="17" spans="1:7" s="20" customFormat="1" ht="13" x14ac:dyDescent="0.35">
      <c r="A17" s="40" t="s">
        <v>140</v>
      </c>
      <c r="B17" s="21" t="s">
        <v>143</v>
      </c>
      <c r="C17" s="41" t="s">
        <v>163</v>
      </c>
      <c r="D17" s="42">
        <v>65300</v>
      </c>
      <c r="E17" s="21" t="s">
        <v>81</v>
      </c>
      <c r="F17" s="21" t="s">
        <v>144</v>
      </c>
      <c r="G17" s="21" t="s">
        <v>145</v>
      </c>
    </row>
    <row r="18" spans="1:7" x14ac:dyDescent="0.25">
      <c r="A18" s="20"/>
    </row>
    <row r="20" spans="1:7" x14ac:dyDescent="0.25">
      <c r="A20" s="20"/>
    </row>
    <row r="21" spans="1:7" x14ac:dyDescent="0.25">
      <c r="A21" s="20"/>
    </row>
    <row r="22" spans="1:7" x14ac:dyDescent="0.25">
      <c r="A22" s="20"/>
    </row>
    <row r="23" spans="1:7" x14ac:dyDescent="0.25">
      <c r="A23" s="20"/>
    </row>
    <row r="24" spans="1:7" x14ac:dyDescent="0.25">
      <c r="A24" s="20"/>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AA17"/>
  <sheetViews>
    <sheetView showGridLines="0" workbookViewId="0">
      <selection activeCell="B1" sqref="B1:F1"/>
    </sheetView>
  </sheetViews>
  <sheetFormatPr baseColWidth="10" defaultColWidth="8.81640625" defaultRowHeight="13" x14ac:dyDescent="0.3"/>
  <cols>
    <col min="1" max="1" width="6.08984375" style="22" bestFit="1" customWidth="1"/>
    <col min="2" max="27" width="14.7265625" style="25" customWidth="1"/>
    <col min="28" max="16384" width="8.81640625" style="22"/>
  </cols>
  <sheetData>
    <row r="1" spans="1:27" ht="91" x14ac:dyDescent="0.3">
      <c r="A1" s="14"/>
      <c r="B1" s="23" t="s">
        <v>434</v>
      </c>
      <c r="C1" s="23" t="s">
        <v>435</v>
      </c>
      <c r="D1" s="23" t="s">
        <v>436</v>
      </c>
      <c r="E1" s="23" t="s">
        <v>437</v>
      </c>
      <c r="F1" s="23" t="s">
        <v>438</v>
      </c>
      <c r="G1" s="23" t="s">
        <v>200</v>
      </c>
      <c r="H1" s="23" t="s">
        <v>171</v>
      </c>
      <c r="I1" s="23" t="s">
        <v>172</v>
      </c>
      <c r="J1" s="23" t="s">
        <v>173</v>
      </c>
      <c r="K1" s="23" t="s">
        <v>174</v>
      </c>
      <c r="L1" s="23" t="s">
        <v>170</v>
      </c>
      <c r="M1" s="23" t="s">
        <v>185</v>
      </c>
      <c r="N1" s="23" t="s">
        <v>186</v>
      </c>
      <c r="O1" s="23" t="s">
        <v>187</v>
      </c>
      <c r="P1" s="23" t="s">
        <v>188</v>
      </c>
      <c r="Q1" s="23" t="s">
        <v>189</v>
      </c>
      <c r="R1" s="23" t="s">
        <v>190</v>
      </c>
      <c r="S1" s="23" t="s">
        <v>191</v>
      </c>
      <c r="T1" s="23" t="s">
        <v>192</v>
      </c>
      <c r="U1" s="23" t="s">
        <v>193</v>
      </c>
      <c r="V1" s="23" t="s">
        <v>194</v>
      </c>
      <c r="W1" s="23" t="s">
        <v>195</v>
      </c>
      <c r="X1" s="23" t="s">
        <v>196</v>
      </c>
      <c r="Y1" s="23" t="s">
        <v>197</v>
      </c>
      <c r="Z1" s="23" t="s">
        <v>198</v>
      </c>
      <c r="AA1" s="23" t="s">
        <v>199</v>
      </c>
    </row>
    <row r="2" spans="1:27" x14ac:dyDescent="0.3">
      <c r="A2" s="14" t="s">
        <v>83</v>
      </c>
      <c r="B2" s="24"/>
      <c r="C2" s="24"/>
      <c r="D2" s="24"/>
      <c r="E2" s="24"/>
      <c r="F2" s="24"/>
      <c r="G2" s="24">
        <f>1/16</f>
        <v>6.25E-2</v>
      </c>
      <c r="H2" s="24">
        <v>0.21059999999999998</v>
      </c>
      <c r="I2" s="24">
        <v>6.7199999999999996E-2</v>
      </c>
      <c r="J2" s="24">
        <v>0.25</v>
      </c>
      <c r="K2" s="24">
        <v>0.11278195488721804</v>
      </c>
      <c r="L2" s="24">
        <v>1</v>
      </c>
      <c r="M2" s="24">
        <v>0</v>
      </c>
      <c r="N2" s="24">
        <v>0</v>
      </c>
      <c r="O2" s="24">
        <v>0</v>
      </c>
      <c r="P2" s="24">
        <v>0</v>
      </c>
      <c r="Q2" s="24">
        <v>0</v>
      </c>
      <c r="R2" s="24">
        <v>0</v>
      </c>
      <c r="S2" s="24">
        <v>0</v>
      </c>
      <c r="T2" s="24">
        <v>0</v>
      </c>
      <c r="U2" s="24">
        <v>0</v>
      </c>
      <c r="V2" s="24">
        <v>0</v>
      </c>
      <c r="W2" s="24">
        <v>0</v>
      </c>
      <c r="X2" s="24">
        <v>0</v>
      </c>
      <c r="Y2" s="24">
        <v>0</v>
      </c>
      <c r="Z2" s="24">
        <v>0</v>
      </c>
      <c r="AA2" s="24">
        <v>0</v>
      </c>
    </row>
    <row r="3" spans="1:27" x14ac:dyDescent="0.3">
      <c r="A3" s="14" t="s">
        <v>90</v>
      </c>
      <c r="B3" s="24"/>
      <c r="C3" s="24"/>
      <c r="D3" s="24"/>
      <c r="E3" s="24"/>
      <c r="F3" s="24"/>
      <c r="G3" s="24">
        <f t="shared" ref="G3:G17" si="0">1/16</f>
        <v>6.25E-2</v>
      </c>
      <c r="H3" s="24">
        <v>6.3099999999999989E-2</v>
      </c>
      <c r="I3" s="24">
        <v>6.0299999999999999E-2</v>
      </c>
      <c r="J3" s="24">
        <v>0.01</v>
      </c>
      <c r="K3" s="24">
        <v>0.11278195488721804</v>
      </c>
      <c r="L3" s="24">
        <v>0</v>
      </c>
      <c r="M3" s="24">
        <v>1</v>
      </c>
      <c r="N3" s="24">
        <v>0</v>
      </c>
      <c r="O3" s="24">
        <v>0</v>
      </c>
      <c r="P3" s="24">
        <v>0</v>
      </c>
      <c r="Q3" s="24">
        <v>0</v>
      </c>
      <c r="R3" s="24">
        <v>0</v>
      </c>
      <c r="S3" s="24">
        <v>0</v>
      </c>
      <c r="T3" s="24">
        <v>0</v>
      </c>
      <c r="U3" s="24">
        <v>0</v>
      </c>
      <c r="V3" s="24">
        <v>0</v>
      </c>
      <c r="W3" s="24">
        <v>0</v>
      </c>
      <c r="X3" s="24">
        <v>0</v>
      </c>
      <c r="Y3" s="24">
        <v>0</v>
      </c>
      <c r="Z3" s="24">
        <v>0</v>
      </c>
      <c r="AA3" s="24">
        <v>0</v>
      </c>
    </row>
    <row r="4" spans="1:27" x14ac:dyDescent="0.3">
      <c r="A4" s="14" t="s">
        <v>91</v>
      </c>
      <c r="B4" s="24"/>
      <c r="C4" s="24"/>
      <c r="D4" s="24"/>
      <c r="E4" s="24"/>
      <c r="F4" s="24"/>
      <c r="G4" s="24">
        <f t="shared" si="0"/>
        <v>6.25E-2</v>
      </c>
      <c r="H4" s="24">
        <v>2.1299999999999999E-2</v>
      </c>
      <c r="I4" s="24">
        <v>6.4600000000000005E-2</v>
      </c>
      <c r="J4" s="24">
        <v>0</v>
      </c>
      <c r="K4" s="24">
        <v>4.5112781954887216E-2</v>
      </c>
      <c r="L4" s="24">
        <v>0</v>
      </c>
      <c r="M4" s="24">
        <v>0</v>
      </c>
      <c r="N4" s="24">
        <v>1</v>
      </c>
      <c r="O4" s="24">
        <v>0</v>
      </c>
      <c r="P4" s="24">
        <v>0</v>
      </c>
      <c r="Q4" s="24">
        <v>0</v>
      </c>
      <c r="R4" s="24">
        <v>0</v>
      </c>
      <c r="S4" s="24">
        <v>0</v>
      </c>
      <c r="T4" s="24">
        <v>0</v>
      </c>
      <c r="U4" s="24">
        <v>0</v>
      </c>
      <c r="V4" s="24">
        <v>0</v>
      </c>
      <c r="W4" s="24">
        <v>0</v>
      </c>
      <c r="X4" s="24">
        <v>0</v>
      </c>
      <c r="Y4" s="24">
        <v>0</v>
      </c>
      <c r="Z4" s="24">
        <v>0</v>
      </c>
      <c r="AA4" s="24">
        <v>0</v>
      </c>
    </row>
    <row r="5" spans="1:27" x14ac:dyDescent="0.3">
      <c r="A5" s="14" t="s">
        <v>92</v>
      </c>
      <c r="B5" s="24"/>
      <c r="C5" s="24"/>
      <c r="D5" s="24"/>
      <c r="E5" s="24"/>
      <c r="F5" s="24"/>
      <c r="G5" s="24">
        <f t="shared" si="0"/>
        <v>6.25E-2</v>
      </c>
      <c r="H5" s="24">
        <v>1.84E-2</v>
      </c>
      <c r="I5" s="24">
        <v>5.8499999999999996E-2</v>
      </c>
      <c r="J5" s="24">
        <v>0</v>
      </c>
      <c r="K5" s="24">
        <v>4.5112781954887216E-2</v>
      </c>
      <c r="L5" s="24">
        <v>0</v>
      </c>
      <c r="M5" s="24">
        <v>0</v>
      </c>
      <c r="N5" s="24">
        <v>0</v>
      </c>
      <c r="O5" s="24">
        <v>1</v>
      </c>
      <c r="P5" s="24">
        <v>0</v>
      </c>
      <c r="Q5" s="24">
        <v>0</v>
      </c>
      <c r="R5" s="24">
        <v>0</v>
      </c>
      <c r="S5" s="24">
        <v>0</v>
      </c>
      <c r="T5" s="24">
        <v>0</v>
      </c>
      <c r="U5" s="24">
        <v>0</v>
      </c>
      <c r="V5" s="24">
        <v>0</v>
      </c>
      <c r="W5" s="24">
        <v>0</v>
      </c>
      <c r="X5" s="24">
        <v>0</v>
      </c>
      <c r="Y5" s="24">
        <v>0</v>
      </c>
      <c r="Z5" s="24">
        <v>0</v>
      </c>
      <c r="AA5" s="24">
        <v>0</v>
      </c>
    </row>
    <row r="6" spans="1:27" x14ac:dyDescent="0.3">
      <c r="A6" s="14" t="s">
        <v>98</v>
      </c>
      <c r="B6" s="24"/>
      <c r="C6" s="24"/>
      <c r="D6" s="24"/>
      <c r="E6" s="24"/>
      <c r="F6" s="24"/>
      <c r="G6" s="24">
        <f t="shared" si="0"/>
        <v>6.25E-2</v>
      </c>
      <c r="H6" s="24">
        <v>8.9600000000000013E-2</v>
      </c>
      <c r="I6" s="24">
        <v>6.9900000000000004E-2</v>
      </c>
      <c r="J6" s="24">
        <v>0</v>
      </c>
      <c r="K6" s="24">
        <v>0.11278195488721804</v>
      </c>
      <c r="L6" s="24">
        <v>0</v>
      </c>
      <c r="M6" s="24">
        <v>0</v>
      </c>
      <c r="N6" s="24">
        <v>0</v>
      </c>
      <c r="O6" s="24">
        <v>0</v>
      </c>
      <c r="P6" s="24">
        <v>1</v>
      </c>
      <c r="Q6" s="24">
        <v>0</v>
      </c>
      <c r="R6" s="24">
        <v>0</v>
      </c>
      <c r="S6" s="24">
        <v>0</v>
      </c>
      <c r="T6" s="24">
        <v>0</v>
      </c>
      <c r="U6" s="24">
        <v>0</v>
      </c>
      <c r="V6" s="24">
        <v>0</v>
      </c>
      <c r="W6" s="24">
        <v>0</v>
      </c>
      <c r="X6" s="24">
        <v>0</v>
      </c>
      <c r="Y6" s="24">
        <v>0</v>
      </c>
      <c r="Z6" s="24">
        <v>0</v>
      </c>
      <c r="AA6" s="24">
        <v>0</v>
      </c>
    </row>
    <row r="7" spans="1:27" x14ac:dyDescent="0.3">
      <c r="A7" s="14" t="s">
        <v>102</v>
      </c>
      <c r="B7" s="24"/>
      <c r="C7" s="24"/>
      <c r="D7" s="24"/>
      <c r="E7" s="24"/>
      <c r="F7" s="24"/>
      <c r="G7" s="24">
        <f t="shared" si="0"/>
        <v>6.25E-2</v>
      </c>
      <c r="H7" s="24">
        <v>5.0099999999999999E-2</v>
      </c>
      <c r="I7" s="24">
        <v>5.7699999999999994E-2</v>
      </c>
      <c r="J7" s="24">
        <v>0</v>
      </c>
      <c r="K7" s="24">
        <v>5.6390977443609019E-2</v>
      </c>
      <c r="L7" s="24">
        <v>0</v>
      </c>
      <c r="M7" s="24">
        <v>0</v>
      </c>
      <c r="N7" s="24">
        <v>0</v>
      </c>
      <c r="O7" s="24">
        <v>0</v>
      </c>
      <c r="P7" s="24">
        <v>0</v>
      </c>
      <c r="Q7" s="24">
        <v>1</v>
      </c>
      <c r="R7" s="24">
        <v>0</v>
      </c>
      <c r="S7" s="24">
        <v>0</v>
      </c>
      <c r="T7" s="24">
        <v>0</v>
      </c>
      <c r="U7" s="24">
        <v>0</v>
      </c>
      <c r="V7" s="24">
        <v>0</v>
      </c>
      <c r="W7" s="24">
        <v>0</v>
      </c>
      <c r="X7" s="24">
        <v>0</v>
      </c>
      <c r="Y7" s="24">
        <v>0</v>
      </c>
      <c r="Z7" s="24">
        <v>0</v>
      </c>
      <c r="AA7" s="24">
        <v>0</v>
      </c>
    </row>
    <row r="8" spans="1:27" x14ac:dyDescent="0.3">
      <c r="A8" s="14" t="s">
        <v>107</v>
      </c>
      <c r="B8" s="24"/>
      <c r="C8" s="24"/>
      <c r="D8" s="24"/>
      <c r="E8" s="24"/>
      <c r="F8" s="24"/>
      <c r="G8" s="24">
        <f t="shared" si="0"/>
        <v>6.25E-2</v>
      </c>
      <c r="H8" s="24">
        <v>4.7800000000000002E-2</v>
      </c>
      <c r="I8" s="24">
        <v>7.3700000000000002E-2</v>
      </c>
      <c r="J8" s="24">
        <v>0.34</v>
      </c>
      <c r="K8" s="24">
        <v>5.6390977443609019E-2</v>
      </c>
      <c r="L8" s="24">
        <v>0</v>
      </c>
      <c r="M8" s="24">
        <v>0</v>
      </c>
      <c r="N8" s="24">
        <v>0</v>
      </c>
      <c r="O8" s="24">
        <v>0</v>
      </c>
      <c r="P8" s="24">
        <v>0</v>
      </c>
      <c r="Q8" s="24">
        <v>0</v>
      </c>
      <c r="R8" s="24">
        <v>1</v>
      </c>
      <c r="S8" s="24">
        <v>0</v>
      </c>
      <c r="T8" s="24">
        <v>0</v>
      </c>
      <c r="U8" s="24">
        <v>0</v>
      </c>
      <c r="V8" s="24">
        <v>0</v>
      </c>
      <c r="W8" s="24">
        <v>0</v>
      </c>
      <c r="X8" s="24">
        <v>0</v>
      </c>
      <c r="Y8" s="24">
        <v>0</v>
      </c>
      <c r="Z8" s="24">
        <v>0</v>
      </c>
      <c r="AA8" s="24">
        <v>0</v>
      </c>
    </row>
    <row r="9" spans="1:27" x14ac:dyDescent="0.3">
      <c r="A9" s="14" t="s">
        <v>110</v>
      </c>
      <c r="B9" s="24"/>
      <c r="C9" s="24"/>
      <c r="D9" s="24"/>
      <c r="E9" s="24"/>
      <c r="F9" s="24"/>
      <c r="G9" s="24">
        <f t="shared" si="0"/>
        <v>6.25E-2</v>
      </c>
      <c r="H9" s="24">
        <v>6.2E-2</v>
      </c>
      <c r="I9" s="24">
        <v>6.8000000000000005E-2</v>
      </c>
      <c r="J9" s="24">
        <v>0.01</v>
      </c>
      <c r="K9" s="24">
        <v>5.6390977443609019E-2</v>
      </c>
      <c r="L9" s="24">
        <v>0</v>
      </c>
      <c r="M9" s="24">
        <v>0</v>
      </c>
      <c r="N9" s="24">
        <v>0</v>
      </c>
      <c r="O9" s="24">
        <v>0</v>
      </c>
      <c r="P9" s="24">
        <v>0</v>
      </c>
      <c r="Q9" s="24">
        <v>0</v>
      </c>
      <c r="R9" s="24">
        <v>0</v>
      </c>
      <c r="S9" s="24">
        <v>1</v>
      </c>
      <c r="T9" s="24">
        <v>0</v>
      </c>
      <c r="U9" s="24">
        <v>0</v>
      </c>
      <c r="V9" s="24">
        <v>0</v>
      </c>
      <c r="W9" s="24">
        <v>0</v>
      </c>
      <c r="X9" s="24">
        <v>0</v>
      </c>
      <c r="Y9" s="24">
        <v>0</v>
      </c>
      <c r="Z9" s="24">
        <v>0</v>
      </c>
      <c r="AA9" s="24">
        <v>0</v>
      </c>
    </row>
    <row r="10" spans="1:27" x14ac:dyDescent="0.3">
      <c r="A10" s="14" t="s">
        <v>116</v>
      </c>
      <c r="B10" s="24"/>
      <c r="C10" s="24"/>
      <c r="D10" s="24"/>
      <c r="E10" s="24"/>
      <c r="F10" s="24"/>
      <c r="G10" s="24">
        <f t="shared" si="0"/>
        <v>6.25E-2</v>
      </c>
      <c r="H10" s="24">
        <v>3.7100000000000001E-2</v>
      </c>
      <c r="I10" s="24">
        <v>6.5700000000000008E-2</v>
      </c>
      <c r="J10" s="24">
        <v>0.01</v>
      </c>
      <c r="K10" s="24">
        <v>5.6390977443609019E-2</v>
      </c>
      <c r="L10" s="24">
        <v>0</v>
      </c>
      <c r="M10" s="24">
        <v>0</v>
      </c>
      <c r="N10" s="24">
        <v>0</v>
      </c>
      <c r="O10" s="24">
        <v>0</v>
      </c>
      <c r="P10" s="24">
        <v>0</v>
      </c>
      <c r="Q10" s="24">
        <v>0</v>
      </c>
      <c r="R10" s="24">
        <v>0</v>
      </c>
      <c r="S10" s="24">
        <v>0</v>
      </c>
      <c r="T10" s="24">
        <v>1</v>
      </c>
      <c r="U10" s="24">
        <v>0</v>
      </c>
      <c r="V10" s="24">
        <v>0</v>
      </c>
      <c r="W10" s="24">
        <v>0</v>
      </c>
      <c r="X10" s="24">
        <v>0</v>
      </c>
      <c r="Y10" s="24">
        <v>0</v>
      </c>
      <c r="Z10" s="24">
        <v>0</v>
      </c>
      <c r="AA10" s="24">
        <v>0</v>
      </c>
    </row>
    <row r="11" spans="1:27" x14ac:dyDescent="0.3">
      <c r="A11" s="14" t="s">
        <v>119</v>
      </c>
      <c r="B11" s="24"/>
      <c r="C11" s="24"/>
      <c r="D11" s="24"/>
      <c r="E11" s="24"/>
      <c r="F11" s="24"/>
      <c r="G11" s="24">
        <f t="shared" si="0"/>
        <v>6.25E-2</v>
      </c>
      <c r="H11" s="24">
        <v>2.7999999999999997E-2</v>
      </c>
      <c r="I11" s="24">
        <v>5.8200000000000002E-2</v>
      </c>
      <c r="J11" s="24">
        <v>0.09</v>
      </c>
      <c r="K11" s="24">
        <v>5.6390977443609019E-2</v>
      </c>
      <c r="L11" s="24">
        <v>0</v>
      </c>
      <c r="M11" s="24">
        <v>0</v>
      </c>
      <c r="N11" s="24">
        <v>0</v>
      </c>
      <c r="O11" s="24">
        <v>0</v>
      </c>
      <c r="P11" s="24">
        <v>0</v>
      </c>
      <c r="Q11" s="24">
        <v>0</v>
      </c>
      <c r="R11" s="24">
        <v>0</v>
      </c>
      <c r="S11" s="24">
        <v>0</v>
      </c>
      <c r="T11" s="24">
        <v>0</v>
      </c>
      <c r="U11" s="24">
        <v>1</v>
      </c>
      <c r="V11" s="24">
        <v>0</v>
      </c>
      <c r="W11" s="24">
        <v>0</v>
      </c>
      <c r="X11" s="24">
        <v>0</v>
      </c>
      <c r="Y11" s="24">
        <v>0</v>
      </c>
      <c r="Z11" s="24">
        <v>0</v>
      </c>
      <c r="AA11" s="24">
        <v>0</v>
      </c>
    </row>
    <row r="12" spans="1:27" x14ac:dyDescent="0.3">
      <c r="A12" s="14" t="s">
        <v>120</v>
      </c>
      <c r="B12" s="24"/>
      <c r="C12" s="24"/>
      <c r="D12" s="24"/>
      <c r="E12" s="24"/>
      <c r="F12" s="24"/>
      <c r="G12" s="24">
        <f t="shared" si="0"/>
        <v>6.25E-2</v>
      </c>
      <c r="H12" s="24">
        <v>2.9600000000000001E-2</v>
      </c>
      <c r="I12" s="24">
        <v>6.5299999999999997E-2</v>
      </c>
      <c r="J12" s="24">
        <v>0.01</v>
      </c>
      <c r="K12" s="24">
        <v>5.6390977443609019E-2</v>
      </c>
      <c r="L12" s="24">
        <v>0</v>
      </c>
      <c r="M12" s="24">
        <v>0</v>
      </c>
      <c r="N12" s="24">
        <v>0</v>
      </c>
      <c r="O12" s="24">
        <v>0</v>
      </c>
      <c r="P12" s="24">
        <v>0</v>
      </c>
      <c r="Q12" s="24">
        <v>0</v>
      </c>
      <c r="R12" s="24">
        <v>0</v>
      </c>
      <c r="S12" s="24">
        <v>0</v>
      </c>
      <c r="T12" s="24">
        <v>0</v>
      </c>
      <c r="U12" s="24">
        <v>0</v>
      </c>
      <c r="V12" s="24">
        <v>1</v>
      </c>
      <c r="W12" s="24">
        <v>0</v>
      </c>
      <c r="X12" s="24">
        <v>0</v>
      </c>
      <c r="Y12" s="24">
        <v>0</v>
      </c>
      <c r="Z12" s="24">
        <v>0</v>
      </c>
      <c r="AA12" s="24">
        <v>0</v>
      </c>
    </row>
    <row r="13" spans="1:27" x14ac:dyDescent="0.3">
      <c r="A13" s="14" t="s">
        <v>127</v>
      </c>
      <c r="B13" s="24"/>
      <c r="C13" s="24"/>
      <c r="D13" s="24"/>
      <c r="E13" s="24"/>
      <c r="F13" s="24"/>
      <c r="G13" s="24">
        <f t="shared" si="0"/>
        <v>6.25E-2</v>
      </c>
      <c r="H13" s="24">
        <v>7.9399999999999998E-2</v>
      </c>
      <c r="I13" s="24">
        <v>5.7699999999999994E-2</v>
      </c>
      <c r="J13" s="24">
        <v>0.25</v>
      </c>
      <c r="K13" s="24">
        <v>4.5112781954887216E-2</v>
      </c>
      <c r="L13" s="24">
        <v>0</v>
      </c>
      <c r="M13" s="24">
        <v>0</v>
      </c>
      <c r="N13" s="24">
        <v>0</v>
      </c>
      <c r="O13" s="24">
        <v>0</v>
      </c>
      <c r="P13" s="24">
        <v>0</v>
      </c>
      <c r="Q13" s="24">
        <v>0</v>
      </c>
      <c r="R13" s="24">
        <v>0</v>
      </c>
      <c r="S13" s="24">
        <v>0</v>
      </c>
      <c r="T13" s="24">
        <v>0</v>
      </c>
      <c r="U13" s="24">
        <v>0</v>
      </c>
      <c r="V13" s="24">
        <v>0</v>
      </c>
      <c r="W13" s="24">
        <v>1</v>
      </c>
      <c r="X13" s="24">
        <v>0</v>
      </c>
      <c r="Y13" s="24">
        <v>0</v>
      </c>
      <c r="Z13" s="24">
        <v>0</v>
      </c>
      <c r="AA13" s="24">
        <v>0</v>
      </c>
    </row>
    <row r="14" spans="1:27" x14ac:dyDescent="0.3">
      <c r="A14" s="14" t="s">
        <v>131</v>
      </c>
      <c r="B14" s="24"/>
      <c r="C14" s="24"/>
      <c r="D14" s="24"/>
      <c r="E14" s="24"/>
      <c r="F14" s="24"/>
      <c r="G14" s="24">
        <f t="shared" si="0"/>
        <v>6.25E-2</v>
      </c>
      <c r="H14" s="24">
        <v>1.9199999999999998E-2</v>
      </c>
      <c r="I14" s="24">
        <v>6.0599999999999994E-2</v>
      </c>
      <c r="J14" s="24">
        <v>0.02</v>
      </c>
      <c r="K14" s="24">
        <v>3.7593984962406013E-2</v>
      </c>
      <c r="L14" s="24">
        <v>0</v>
      </c>
      <c r="M14" s="24">
        <v>0</v>
      </c>
      <c r="N14" s="24">
        <v>0</v>
      </c>
      <c r="O14" s="24">
        <v>0</v>
      </c>
      <c r="P14" s="24">
        <v>0</v>
      </c>
      <c r="Q14" s="24">
        <v>0</v>
      </c>
      <c r="R14" s="24">
        <v>0</v>
      </c>
      <c r="S14" s="24">
        <v>0</v>
      </c>
      <c r="T14" s="24">
        <v>0</v>
      </c>
      <c r="U14" s="24">
        <v>0</v>
      </c>
      <c r="V14" s="24">
        <v>0</v>
      </c>
      <c r="W14" s="24">
        <v>0</v>
      </c>
      <c r="X14" s="24">
        <v>1</v>
      </c>
      <c r="Y14" s="24">
        <v>0</v>
      </c>
      <c r="Z14" s="24">
        <v>0</v>
      </c>
      <c r="AA14" s="24">
        <v>0</v>
      </c>
    </row>
    <row r="15" spans="1:27" x14ac:dyDescent="0.3">
      <c r="A15" s="14" t="s">
        <v>132</v>
      </c>
      <c r="B15" s="24"/>
      <c r="C15" s="24"/>
      <c r="D15" s="24"/>
      <c r="E15" s="24"/>
      <c r="F15" s="24"/>
      <c r="G15" s="24">
        <f t="shared" si="0"/>
        <v>6.25E-2</v>
      </c>
      <c r="H15" s="24">
        <v>8.5099999999999995E-2</v>
      </c>
      <c r="I15" s="24">
        <v>5.7699999999999994E-2</v>
      </c>
      <c r="J15" s="24">
        <v>0.01</v>
      </c>
      <c r="K15" s="24">
        <v>3.7593984962406013E-2</v>
      </c>
      <c r="L15" s="24">
        <v>0</v>
      </c>
      <c r="M15" s="24">
        <v>0</v>
      </c>
      <c r="N15" s="24">
        <v>0</v>
      </c>
      <c r="O15" s="24">
        <v>0</v>
      </c>
      <c r="P15" s="24">
        <v>0</v>
      </c>
      <c r="Q15" s="24">
        <v>0</v>
      </c>
      <c r="R15" s="24">
        <v>0</v>
      </c>
      <c r="S15" s="24">
        <v>0</v>
      </c>
      <c r="T15" s="24">
        <v>0</v>
      </c>
      <c r="U15" s="24">
        <v>0</v>
      </c>
      <c r="V15" s="24">
        <v>0</v>
      </c>
      <c r="W15" s="24">
        <v>0</v>
      </c>
      <c r="X15" s="24">
        <v>0</v>
      </c>
      <c r="Y15" s="24">
        <v>1</v>
      </c>
      <c r="Z15" s="24">
        <v>0</v>
      </c>
      <c r="AA15" s="24">
        <v>0</v>
      </c>
    </row>
    <row r="16" spans="1:27" x14ac:dyDescent="0.3">
      <c r="A16" s="14" t="s">
        <v>139</v>
      </c>
      <c r="B16" s="24"/>
      <c r="C16" s="24"/>
      <c r="D16" s="24"/>
      <c r="E16" s="24"/>
      <c r="F16" s="24"/>
      <c r="G16" s="24">
        <f t="shared" si="0"/>
        <v>6.25E-2</v>
      </c>
      <c r="H16" s="24">
        <v>7.5499999999999998E-2</v>
      </c>
      <c r="I16" s="24">
        <v>5.7699999999999994E-2</v>
      </c>
      <c r="J16" s="24">
        <v>0</v>
      </c>
      <c r="K16" s="24">
        <v>5.6390977443609019E-2</v>
      </c>
      <c r="L16" s="24">
        <v>0</v>
      </c>
      <c r="M16" s="24">
        <v>0</v>
      </c>
      <c r="N16" s="24">
        <v>0</v>
      </c>
      <c r="O16" s="24">
        <v>0</v>
      </c>
      <c r="P16" s="24">
        <v>0</v>
      </c>
      <c r="Q16" s="24">
        <v>0</v>
      </c>
      <c r="R16" s="24">
        <v>0</v>
      </c>
      <c r="S16" s="24">
        <v>0</v>
      </c>
      <c r="T16" s="24">
        <v>0</v>
      </c>
      <c r="U16" s="24">
        <v>0</v>
      </c>
      <c r="V16" s="24">
        <v>0</v>
      </c>
      <c r="W16" s="24">
        <v>0</v>
      </c>
      <c r="X16" s="24">
        <v>0</v>
      </c>
      <c r="Y16" s="24">
        <v>0</v>
      </c>
      <c r="Z16" s="24">
        <v>1</v>
      </c>
      <c r="AA16" s="24">
        <v>0</v>
      </c>
    </row>
    <row r="17" spans="1:27" x14ac:dyDescent="0.3">
      <c r="A17" s="14" t="s">
        <v>140</v>
      </c>
      <c r="B17" s="24"/>
      <c r="C17" s="24"/>
      <c r="D17" s="24"/>
      <c r="E17" s="24"/>
      <c r="F17" s="24"/>
      <c r="G17" s="24">
        <f t="shared" si="0"/>
        <v>6.25E-2</v>
      </c>
      <c r="H17" s="24">
        <v>8.3199999999999996E-2</v>
      </c>
      <c r="I17" s="24">
        <v>5.7699999999999994E-2</v>
      </c>
      <c r="J17" s="24">
        <v>0</v>
      </c>
      <c r="K17" s="24">
        <v>5.6390977443609019E-2</v>
      </c>
      <c r="L17" s="24">
        <v>0</v>
      </c>
      <c r="M17" s="24">
        <v>0</v>
      </c>
      <c r="N17" s="24">
        <v>0</v>
      </c>
      <c r="O17" s="24">
        <v>0</v>
      </c>
      <c r="P17" s="24">
        <v>0</v>
      </c>
      <c r="Q17" s="24">
        <v>0</v>
      </c>
      <c r="R17" s="24">
        <v>0</v>
      </c>
      <c r="S17" s="24">
        <v>0</v>
      </c>
      <c r="T17" s="24">
        <v>0</v>
      </c>
      <c r="U17" s="24">
        <v>0</v>
      </c>
      <c r="V17" s="24">
        <v>0</v>
      </c>
      <c r="W17" s="24">
        <v>0</v>
      </c>
      <c r="X17" s="24">
        <v>0</v>
      </c>
      <c r="Y17" s="24">
        <v>0</v>
      </c>
      <c r="Z17" s="24">
        <v>0</v>
      </c>
      <c r="AA17" s="24">
        <v>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B10"/>
  <sheetViews>
    <sheetView showGridLines="0" workbookViewId="0">
      <selection activeCell="A2" sqref="A2:B10"/>
    </sheetView>
  </sheetViews>
  <sheetFormatPr baseColWidth="10" defaultRowHeight="12.5" x14ac:dyDescent="0.25"/>
  <cols>
    <col min="1" max="1" width="38.1796875" style="45" bestFit="1" customWidth="1"/>
    <col min="2" max="16384" width="10.90625" style="45"/>
  </cols>
  <sheetData>
    <row r="1" spans="1:2" ht="13" x14ac:dyDescent="0.3">
      <c r="A1" s="51" t="s">
        <v>175</v>
      </c>
    </row>
    <row r="2" spans="1:2" ht="14" x14ac:dyDescent="0.3">
      <c r="A2" s="14" t="s">
        <v>432</v>
      </c>
      <c r="B2" s="74" t="s">
        <v>335</v>
      </c>
    </row>
    <row r="3" spans="1:2" ht="14" x14ac:dyDescent="0.3">
      <c r="A3" s="14" t="s">
        <v>348</v>
      </c>
      <c r="B3" s="74" t="s">
        <v>339</v>
      </c>
    </row>
    <row r="4" spans="1:2" ht="14" x14ac:dyDescent="0.3">
      <c r="A4" s="14" t="s">
        <v>350</v>
      </c>
      <c r="B4" s="74" t="s">
        <v>337</v>
      </c>
    </row>
    <row r="5" spans="1:2" ht="14" x14ac:dyDescent="0.3">
      <c r="A5" s="14" t="s">
        <v>352</v>
      </c>
      <c r="B5" s="74" t="s">
        <v>176</v>
      </c>
    </row>
    <row r="6" spans="1:2" ht="14" x14ac:dyDescent="0.3">
      <c r="A6" s="14" t="s">
        <v>359</v>
      </c>
      <c r="B6" s="74" t="s">
        <v>426</v>
      </c>
    </row>
    <row r="7" spans="1:2" ht="14" x14ac:dyDescent="0.3">
      <c r="A7" s="14" t="s">
        <v>363</v>
      </c>
      <c r="B7" s="74" t="s">
        <v>427</v>
      </c>
    </row>
    <row r="8" spans="1:2" ht="14" x14ac:dyDescent="0.3">
      <c r="A8" s="14" t="s">
        <v>367</v>
      </c>
      <c r="B8" s="74" t="s">
        <v>428</v>
      </c>
    </row>
    <row r="9" spans="1:2" ht="14" x14ac:dyDescent="0.3">
      <c r="A9" s="14" t="s">
        <v>371</v>
      </c>
      <c r="B9" s="74" t="s">
        <v>336</v>
      </c>
    </row>
    <row r="10" spans="1:2" ht="14" x14ac:dyDescent="0.3">
      <c r="A10" s="14" t="s">
        <v>338</v>
      </c>
      <c r="B10" s="75" t="s">
        <v>429</v>
      </c>
    </row>
  </sheetData>
  <phoneticPr fontId="4" type="noConversion"/>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zoomScaleNormal="100" workbookViewId="0">
      <selection activeCell="A6" sqref="A6"/>
    </sheetView>
  </sheetViews>
  <sheetFormatPr baseColWidth="10" defaultRowHeight="14" x14ac:dyDescent="0.3"/>
  <cols>
    <col min="1" max="1" width="35.90625" style="26" customWidth="1"/>
    <col min="2" max="2" width="117.6328125" style="26" customWidth="1"/>
    <col min="3" max="6" width="10.90625" style="26"/>
    <col min="7" max="11" width="10.90625" style="34"/>
    <col min="12" max="15" width="10.90625" style="28"/>
    <col min="16" max="16384" width="10.90625" style="26"/>
  </cols>
  <sheetData>
    <row r="1" spans="1:11" s="28" customFormat="1" ht="23" x14ac:dyDescent="0.5">
      <c r="A1" s="30" t="s">
        <v>209</v>
      </c>
      <c r="B1" s="26"/>
      <c r="C1" s="26"/>
      <c r="D1" s="26"/>
      <c r="E1" s="26"/>
      <c r="F1" s="26"/>
      <c r="G1" s="34" t="s">
        <v>46</v>
      </c>
      <c r="H1" s="35" t="s">
        <v>45</v>
      </c>
      <c r="I1" s="34"/>
      <c r="J1" s="34" t="s">
        <v>49</v>
      </c>
      <c r="K1" s="34" t="s">
        <v>60</v>
      </c>
    </row>
    <row r="2" spans="1:11" s="28" customFormat="1" ht="22.5" x14ac:dyDescent="0.45">
      <c r="A2" s="29" t="s">
        <v>291</v>
      </c>
      <c r="B2" s="26"/>
      <c r="C2" s="26"/>
      <c r="D2" s="26"/>
      <c r="E2" s="26"/>
      <c r="F2" s="26"/>
      <c r="G2" s="34" t="s">
        <v>66</v>
      </c>
      <c r="H2" s="35" t="s">
        <v>11</v>
      </c>
      <c r="I2" s="34"/>
      <c r="J2" s="34" t="s">
        <v>50</v>
      </c>
      <c r="K2" s="34" t="s">
        <v>61</v>
      </c>
    </row>
    <row r="3" spans="1:11" s="28" customFormat="1" x14ac:dyDescent="0.3">
      <c r="A3" s="26"/>
      <c r="B3" s="26"/>
      <c r="C3" s="26"/>
      <c r="D3" s="26"/>
      <c r="E3" s="26"/>
      <c r="F3" s="26"/>
      <c r="G3" s="34"/>
      <c r="H3" s="35" t="s">
        <v>17</v>
      </c>
      <c r="I3" s="34"/>
      <c r="J3" s="34" t="s">
        <v>51</v>
      </c>
      <c r="K3" s="34" t="s">
        <v>62</v>
      </c>
    </row>
    <row r="4" spans="1:11" s="28" customFormat="1" ht="85.5" customHeight="1" x14ac:dyDescent="0.3">
      <c r="A4" s="78" t="s">
        <v>433</v>
      </c>
      <c r="B4" s="78"/>
      <c r="C4" s="26"/>
      <c r="D4" s="26"/>
      <c r="E4" s="26"/>
      <c r="F4" s="26"/>
      <c r="G4" s="34"/>
      <c r="H4" s="34"/>
      <c r="I4" s="34"/>
      <c r="J4" s="34" t="s">
        <v>169</v>
      </c>
      <c r="K4" s="34"/>
    </row>
    <row r="5" spans="1:11" s="28" customFormat="1" x14ac:dyDescent="0.3">
      <c r="A5" s="76"/>
      <c r="B5" s="76"/>
      <c r="C5" s="26"/>
      <c r="D5" s="26"/>
      <c r="E5" s="26"/>
      <c r="F5" s="26"/>
      <c r="G5" s="34"/>
      <c r="H5" s="34"/>
      <c r="I5" s="34"/>
      <c r="J5" s="34" t="s">
        <v>168</v>
      </c>
      <c r="K5" s="34"/>
    </row>
    <row r="6" spans="1:11" s="28" customFormat="1" ht="14.5" x14ac:dyDescent="0.35">
      <c r="A6" s="76" t="s">
        <v>211</v>
      </c>
      <c r="B6" s="76"/>
      <c r="C6" s="26"/>
      <c r="D6" s="26"/>
      <c r="E6" s="26"/>
      <c r="F6" s="26"/>
      <c r="G6" s="34"/>
      <c r="H6" s="34"/>
      <c r="I6" s="34"/>
      <c r="J6" s="34"/>
      <c r="K6" s="34"/>
    </row>
    <row r="7" spans="1:11" s="28" customFormat="1" ht="14.5" x14ac:dyDescent="0.35">
      <c r="A7" s="77" t="s">
        <v>431</v>
      </c>
      <c r="B7" s="76"/>
      <c r="C7" s="26"/>
      <c r="D7" s="26"/>
      <c r="E7" s="26"/>
      <c r="F7" s="26"/>
      <c r="G7" s="34"/>
      <c r="H7" s="34"/>
      <c r="I7" s="34"/>
      <c r="J7" s="34"/>
      <c r="K7" s="34"/>
    </row>
    <row r="10" spans="1:11" s="28" customFormat="1" x14ac:dyDescent="0.3">
      <c r="A10" s="32" t="s">
        <v>201</v>
      </c>
      <c r="B10" s="32" t="s">
        <v>212</v>
      </c>
      <c r="C10" s="26"/>
      <c r="D10" s="26"/>
      <c r="E10" s="26"/>
      <c r="F10" s="26"/>
      <c r="G10" s="34"/>
      <c r="H10" s="34"/>
      <c r="I10" s="34"/>
      <c r="J10" s="34"/>
      <c r="K10" s="34"/>
    </row>
    <row r="11" spans="1:11" s="28" customFormat="1" ht="126" x14ac:dyDescent="0.3">
      <c r="A11" s="39" t="s">
        <v>248</v>
      </c>
      <c r="B11" s="33" t="s">
        <v>310</v>
      </c>
      <c r="C11" s="26"/>
      <c r="D11" s="26"/>
      <c r="E11" s="26"/>
      <c r="F11" s="26"/>
      <c r="G11" s="34"/>
      <c r="H11" s="34"/>
      <c r="I11" s="34"/>
      <c r="J11" s="34"/>
      <c r="K11" s="34"/>
    </row>
    <row r="12" spans="1:11" s="28" customFormat="1" ht="42" x14ac:dyDescent="0.3">
      <c r="A12" s="39" t="s">
        <v>249</v>
      </c>
      <c r="B12" s="33" t="s">
        <v>250</v>
      </c>
      <c r="C12" s="26"/>
      <c r="D12" s="26"/>
      <c r="E12" s="26"/>
      <c r="F12" s="26"/>
      <c r="G12" s="34"/>
      <c r="H12" s="34"/>
      <c r="I12" s="34"/>
      <c r="J12" s="34"/>
      <c r="K12" s="34"/>
    </row>
    <row r="13" spans="1:11" s="28" customFormat="1" x14ac:dyDescent="0.3">
      <c r="A13" s="32" t="s">
        <v>217</v>
      </c>
      <c r="B13" s="33" t="s">
        <v>228</v>
      </c>
      <c r="C13" s="26"/>
      <c r="D13" s="26"/>
      <c r="E13" s="26"/>
      <c r="F13" s="26"/>
      <c r="G13" s="34"/>
      <c r="H13" s="34"/>
      <c r="I13" s="34"/>
      <c r="J13" s="34"/>
      <c r="K13" s="34"/>
    </row>
    <row r="14" spans="1:11" s="28" customFormat="1" x14ac:dyDescent="0.3">
      <c r="C14" s="26"/>
      <c r="D14" s="26"/>
      <c r="E14" s="26"/>
      <c r="F14" s="26"/>
      <c r="G14" s="34"/>
      <c r="H14" s="34"/>
      <c r="I14" s="34"/>
      <c r="J14" s="34"/>
      <c r="K14" s="34"/>
    </row>
    <row r="15" spans="1:11" s="28" customFormat="1" ht="29" customHeight="1" x14ac:dyDescent="0.3">
      <c r="A15" s="80" t="s">
        <v>251</v>
      </c>
      <c r="B15" s="80"/>
      <c r="C15" s="26"/>
      <c r="D15" s="26"/>
      <c r="E15" s="26"/>
      <c r="F15" s="26"/>
      <c r="G15" s="34"/>
      <c r="H15" s="34"/>
      <c r="I15" s="34"/>
      <c r="J15" s="34"/>
      <c r="K15" s="34"/>
    </row>
    <row r="16" spans="1:11" s="28" customFormat="1" x14ac:dyDescent="0.3">
      <c r="C16" s="26"/>
      <c r="D16" s="26"/>
      <c r="E16" s="26"/>
      <c r="F16" s="26"/>
      <c r="G16" s="34"/>
      <c r="H16" s="34"/>
      <c r="I16" s="34"/>
      <c r="J16" s="34"/>
      <c r="K16" s="34"/>
    </row>
    <row r="17" spans="1:11" s="28" customFormat="1" x14ac:dyDescent="0.3">
      <c r="A17" s="32" t="s">
        <v>201</v>
      </c>
      <c r="B17" s="32" t="s">
        <v>212</v>
      </c>
      <c r="C17" s="26"/>
      <c r="D17" s="26"/>
      <c r="E17" s="26"/>
      <c r="F17" s="26"/>
      <c r="G17" s="34"/>
      <c r="H17" s="34"/>
      <c r="I17" s="34"/>
      <c r="J17" s="34"/>
      <c r="K17" s="34"/>
    </row>
    <row r="18" spans="1:11" x14ac:dyDescent="0.3">
      <c r="A18" s="39" t="s">
        <v>252</v>
      </c>
      <c r="B18" s="33" t="s">
        <v>253</v>
      </c>
    </row>
    <row r="19" spans="1:11" x14ac:dyDescent="0.3">
      <c r="A19" s="39" t="s">
        <v>254</v>
      </c>
      <c r="B19" s="33" t="s">
        <v>311</v>
      </c>
    </row>
    <row r="20" spans="1:11" x14ac:dyDescent="0.3">
      <c r="A20" s="39" t="s">
        <v>255</v>
      </c>
      <c r="B20" s="33" t="s">
        <v>312</v>
      </c>
    </row>
    <row r="21" spans="1:11" x14ac:dyDescent="0.3">
      <c r="A21" s="39" t="s">
        <v>256</v>
      </c>
      <c r="B21" s="33" t="s">
        <v>257</v>
      </c>
    </row>
    <row r="22" spans="1:11" x14ac:dyDescent="0.3">
      <c r="A22" s="39" t="s">
        <v>258</v>
      </c>
      <c r="B22" s="33" t="s">
        <v>259</v>
      </c>
    </row>
    <row r="23" spans="1:11" x14ac:dyDescent="0.3">
      <c r="A23" s="39" t="s">
        <v>183</v>
      </c>
      <c r="B23" s="33" t="s">
        <v>260</v>
      </c>
    </row>
    <row r="24" spans="1:11" x14ac:dyDescent="0.3">
      <c r="A24" s="39" t="s">
        <v>261</v>
      </c>
      <c r="B24" s="33" t="s">
        <v>262</v>
      </c>
    </row>
    <row r="25" spans="1:11" x14ac:dyDescent="0.3">
      <c r="A25" s="39" t="s">
        <v>313</v>
      </c>
      <c r="B25" s="33" t="s">
        <v>282</v>
      </c>
    </row>
    <row r="26" spans="1:11" x14ac:dyDescent="0.3">
      <c r="A26" s="39" t="s">
        <v>263</v>
      </c>
      <c r="B26" s="33" t="s">
        <v>264</v>
      </c>
    </row>
    <row r="27" spans="1:11" x14ac:dyDescent="0.3">
      <c r="A27" s="39" t="s">
        <v>265</v>
      </c>
      <c r="B27" s="33" t="s">
        <v>283</v>
      </c>
    </row>
    <row r="28" spans="1:11" x14ac:dyDescent="0.3">
      <c r="A28" s="39" t="s">
        <v>266</v>
      </c>
      <c r="B28" s="33" t="s">
        <v>284</v>
      </c>
    </row>
    <row r="29" spans="1:11" ht="28" x14ac:dyDescent="0.3">
      <c r="A29" s="39" t="s">
        <v>267</v>
      </c>
      <c r="B29" s="33" t="s">
        <v>268</v>
      </c>
    </row>
    <row r="30" spans="1:11" ht="14.5" customHeight="1" x14ac:dyDescent="0.3">
      <c r="A30" s="39" t="s">
        <v>269</v>
      </c>
      <c r="B30" s="33" t="s">
        <v>270</v>
      </c>
    </row>
    <row r="31" spans="1:11" ht="14.5" customHeight="1" x14ac:dyDescent="0.3">
      <c r="A31" s="39" t="s">
        <v>271</v>
      </c>
      <c r="B31" s="33" t="s">
        <v>272</v>
      </c>
    </row>
    <row r="32" spans="1:11" ht="14.5" customHeight="1" x14ac:dyDescent="0.3">
      <c r="A32" s="39" t="s">
        <v>281</v>
      </c>
      <c r="B32" s="33" t="s">
        <v>285</v>
      </c>
    </row>
    <row r="33" spans="1:2" ht="14.5" customHeight="1" x14ac:dyDescent="0.3">
      <c r="A33" s="39" t="s">
        <v>273</v>
      </c>
      <c r="B33" s="33" t="s">
        <v>274</v>
      </c>
    </row>
    <row r="34" spans="1:2" ht="14.5" customHeight="1" x14ac:dyDescent="0.3">
      <c r="A34" s="39" t="s">
        <v>314</v>
      </c>
      <c r="B34" s="33" t="s">
        <v>320</v>
      </c>
    </row>
    <row r="35" spans="1:2" ht="14.5" customHeight="1" x14ac:dyDescent="0.3">
      <c r="A35" s="39" t="s">
        <v>315</v>
      </c>
      <c r="B35" s="33" t="s">
        <v>321</v>
      </c>
    </row>
    <row r="36" spans="1:2" ht="14.5" customHeight="1" x14ac:dyDescent="0.3">
      <c r="A36" s="39" t="s">
        <v>316</v>
      </c>
      <c r="B36" s="33" t="s">
        <v>322</v>
      </c>
    </row>
    <row r="37" spans="1:2" ht="14.5" customHeight="1" x14ac:dyDescent="0.3">
      <c r="A37" s="39" t="s">
        <v>317</v>
      </c>
      <c r="B37" s="33" t="s">
        <v>323</v>
      </c>
    </row>
    <row r="38" spans="1:2" ht="14.5" customHeight="1" x14ac:dyDescent="0.3">
      <c r="A38" s="39" t="s">
        <v>318</v>
      </c>
      <c r="B38" s="33" t="s">
        <v>324</v>
      </c>
    </row>
    <row r="39" spans="1:2" ht="14.5" customHeight="1" x14ac:dyDescent="0.3">
      <c r="A39" s="39" t="s">
        <v>319</v>
      </c>
      <c r="B39" s="33" t="s">
        <v>325</v>
      </c>
    </row>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workbookViewId="0">
      <selection activeCell="B2" sqref="B2:B21"/>
    </sheetView>
  </sheetViews>
  <sheetFormatPr baseColWidth="10" defaultRowHeight="14" x14ac:dyDescent="0.3"/>
  <cols>
    <col min="1" max="1" width="31.7265625" style="26" customWidth="1"/>
    <col min="2" max="2" width="85.26953125" style="31" customWidth="1"/>
    <col min="3" max="16384" width="10.90625" style="26"/>
  </cols>
  <sheetData>
    <row r="1" spans="1:2" x14ac:dyDescent="0.3">
      <c r="A1" s="32" t="s">
        <v>215</v>
      </c>
      <c r="B1" s="36" t="s">
        <v>216</v>
      </c>
    </row>
    <row r="2" spans="1:2" ht="28" x14ac:dyDescent="0.3">
      <c r="A2" s="37" t="s">
        <v>219</v>
      </c>
      <c r="B2" s="38" t="s">
        <v>294</v>
      </c>
    </row>
    <row r="3" spans="1:2" x14ac:dyDescent="0.3">
      <c r="A3" s="37" t="s">
        <v>220</v>
      </c>
      <c r="B3" s="38" t="s">
        <v>242</v>
      </c>
    </row>
    <row r="4" spans="1:2" x14ac:dyDescent="0.3">
      <c r="A4" s="37" t="s">
        <v>178</v>
      </c>
      <c r="B4" s="38" t="s">
        <v>290</v>
      </c>
    </row>
    <row r="5" spans="1:2" ht="28" x14ac:dyDescent="0.3">
      <c r="A5" s="37" t="s">
        <v>222</v>
      </c>
      <c r="B5" s="38" t="s">
        <v>439</v>
      </c>
    </row>
    <row r="6" spans="1:2" x14ac:dyDescent="0.3">
      <c r="A6" s="37" t="s">
        <v>291</v>
      </c>
      <c r="B6" s="38" t="s">
        <v>225</v>
      </c>
    </row>
    <row r="7" spans="1:2" x14ac:dyDescent="0.3">
      <c r="A7" s="37" t="s">
        <v>218</v>
      </c>
      <c r="B7" s="38" t="s">
        <v>243</v>
      </c>
    </row>
    <row r="8" spans="1:2" ht="28" x14ac:dyDescent="0.3">
      <c r="A8" s="37" t="s">
        <v>221</v>
      </c>
      <c r="B8" s="38" t="s">
        <v>241</v>
      </c>
    </row>
    <row r="9" spans="1:2" x14ac:dyDescent="0.3">
      <c r="A9" s="37" t="s">
        <v>210</v>
      </c>
      <c r="B9" s="38" t="s">
        <v>240</v>
      </c>
    </row>
    <row r="10" spans="1:2" ht="44" customHeight="1" x14ac:dyDescent="0.3">
      <c r="A10" s="37" t="s">
        <v>238</v>
      </c>
      <c r="B10" s="38" t="s">
        <v>247</v>
      </c>
    </row>
    <row r="11" spans="1:2" x14ac:dyDescent="0.3">
      <c r="A11" s="37" t="s">
        <v>235</v>
      </c>
      <c r="B11" s="38" t="s">
        <v>246</v>
      </c>
    </row>
    <row r="12" spans="1:2" ht="42" x14ac:dyDescent="0.3">
      <c r="A12" s="37" t="s">
        <v>237</v>
      </c>
      <c r="B12" s="38" t="s">
        <v>440</v>
      </c>
    </row>
    <row r="13" spans="1:2" ht="28" x14ac:dyDescent="0.3">
      <c r="A13" s="37" t="s">
        <v>236</v>
      </c>
      <c r="B13" s="38" t="s">
        <v>245</v>
      </c>
    </row>
    <row r="14" spans="1:2" ht="42" x14ac:dyDescent="0.3">
      <c r="A14" s="37" t="s">
        <v>226</v>
      </c>
      <c r="B14" s="38" t="s">
        <v>292</v>
      </c>
    </row>
    <row r="15" spans="1:2" ht="56" x14ac:dyDescent="0.3">
      <c r="A15" s="37" t="s">
        <v>61</v>
      </c>
      <c r="B15" s="38" t="s">
        <v>293</v>
      </c>
    </row>
    <row r="16" spans="1:2" ht="42" x14ac:dyDescent="0.3">
      <c r="A16" s="37" t="s">
        <v>224</v>
      </c>
      <c r="B16" s="38" t="s">
        <v>305</v>
      </c>
    </row>
    <row r="17" spans="1:2" ht="28" x14ac:dyDescent="0.3">
      <c r="A17" s="37" t="s">
        <v>244</v>
      </c>
      <c r="B17" s="38" t="s">
        <v>303</v>
      </c>
    </row>
    <row r="18" spans="1:2" ht="115.5" customHeight="1" x14ac:dyDescent="0.3">
      <c r="A18" s="37" t="s">
        <v>227</v>
      </c>
      <c r="B18" s="38" t="s">
        <v>306</v>
      </c>
    </row>
    <row r="19" spans="1:2" ht="56" x14ac:dyDescent="0.3">
      <c r="A19" s="37" t="s">
        <v>239</v>
      </c>
      <c r="B19" s="38" t="s">
        <v>441</v>
      </c>
    </row>
    <row r="20" spans="1:2" x14ac:dyDescent="0.3">
      <c r="A20" s="37" t="s">
        <v>223</v>
      </c>
      <c r="B20" s="38" t="s">
        <v>295</v>
      </c>
    </row>
    <row r="21" spans="1:2" ht="28" x14ac:dyDescent="0.3">
      <c r="A21" s="37" t="s">
        <v>183</v>
      </c>
      <c r="B21" s="38" t="s">
        <v>442</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tabSelected="1" zoomScale="80" zoomScaleNormal="80" workbookViewId="0">
      <selection activeCell="C4" sqref="C4"/>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5"/>
    <col min="6" max="8" width="0" style="53" hidden="1" customWidth="1"/>
    <col min="9" max="9" width="9.54296875" style="53" hidden="1" customWidth="1"/>
    <col min="10" max="10" width="0" style="53" hidden="1" customWidth="1"/>
    <col min="11" max="11" width="33.26953125" style="53" hidden="1" customWidth="1"/>
    <col min="12" max="13" width="0" style="53" hidden="1" customWidth="1"/>
    <col min="14" max="23" width="10.90625" style="53"/>
    <col min="24" max="16384" width="10.90625" style="3"/>
  </cols>
  <sheetData>
    <row r="1" spans="1:13" ht="18" x14ac:dyDescent="0.4">
      <c r="A1" s="2" t="s">
        <v>76</v>
      </c>
      <c r="E1" s="34" t="s">
        <v>46</v>
      </c>
      <c r="F1" s="53" t="s">
        <v>45</v>
      </c>
      <c r="G1" s="54"/>
      <c r="H1" s="54" t="s">
        <v>49</v>
      </c>
      <c r="I1" s="54" t="s">
        <v>60</v>
      </c>
      <c r="J1" s="54"/>
      <c r="K1" s="54" t="s">
        <v>301</v>
      </c>
      <c r="L1" s="54" t="s">
        <v>329</v>
      </c>
      <c r="M1" s="54"/>
    </row>
    <row r="2" spans="1:13" ht="14" x14ac:dyDescent="0.3">
      <c r="A2" s="11" t="s">
        <v>77</v>
      </c>
      <c r="B2" s="4" t="s">
        <v>450</v>
      </c>
      <c r="E2" s="34" t="s">
        <v>66</v>
      </c>
      <c r="F2" s="53" t="s">
        <v>11</v>
      </c>
      <c r="G2" s="54"/>
      <c r="H2" s="54" t="s">
        <v>50</v>
      </c>
      <c r="I2" s="54" t="s">
        <v>61</v>
      </c>
      <c r="J2" s="54"/>
      <c r="K2" s="54" t="s">
        <v>302</v>
      </c>
      <c r="L2" s="54" t="s">
        <v>330</v>
      </c>
      <c r="M2" s="54"/>
    </row>
    <row r="3" spans="1:13" ht="14" x14ac:dyDescent="0.3">
      <c r="A3" s="11" t="s">
        <v>54</v>
      </c>
      <c r="B3" s="4" t="s">
        <v>451</v>
      </c>
      <c r="E3" s="34"/>
      <c r="F3" s="53" t="s">
        <v>17</v>
      </c>
      <c r="G3" s="54"/>
      <c r="H3" s="54" t="s">
        <v>51</v>
      </c>
      <c r="I3" s="54" t="s">
        <v>62</v>
      </c>
      <c r="J3" s="54"/>
      <c r="K3" s="54"/>
      <c r="L3" s="54"/>
      <c r="M3" s="54"/>
    </row>
    <row r="4" spans="1:13" ht="14" x14ac:dyDescent="0.3">
      <c r="E4" s="34"/>
      <c r="F4" s="54"/>
      <c r="G4" s="54"/>
      <c r="H4" s="54" t="s">
        <v>169</v>
      </c>
      <c r="I4" s="54"/>
      <c r="J4" s="54"/>
      <c r="K4" s="54"/>
      <c r="L4" s="54"/>
      <c r="M4" s="54"/>
    </row>
    <row r="5" spans="1:13" ht="18" x14ac:dyDescent="0.4">
      <c r="A5" s="2" t="s">
        <v>52</v>
      </c>
      <c r="E5" s="34"/>
      <c r="F5" s="54"/>
      <c r="G5" s="54"/>
      <c r="H5" s="54" t="s">
        <v>168</v>
      </c>
      <c r="I5" s="54"/>
      <c r="J5" s="54"/>
      <c r="K5" s="54"/>
      <c r="L5" s="54"/>
      <c r="M5" s="54"/>
    </row>
    <row r="6" spans="1:13" ht="13" x14ac:dyDescent="0.3">
      <c r="A6" s="11" t="s">
        <v>84</v>
      </c>
      <c r="B6" s="4" t="s">
        <v>430</v>
      </c>
    </row>
    <row r="7" spans="1:13" ht="13" x14ac:dyDescent="0.3">
      <c r="A7" s="11" t="s">
        <v>53</v>
      </c>
      <c r="B7" s="4" t="s">
        <v>340</v>
      </c>
    </row>
    <row r="8" spans="1:13" ht="13" x14ac:dyDescent="0.3">
      <c r="A8" s="11" t="s">
        <v>166</v>
      </c>
      <c r="B8" s="4" t="s">
        <v>341</v>
      </c>
    </row>
    <row r="9" spans="1:13" ht="13" x14ac:dyDescent="0.3">
      <c r="A9" s="11" t="s">
        <v>167</v>
      </c>
      <c r="B9" s="4">
        <v>2020</v>
      </c>
    </row>
    <row r="11" spans="1:13" ht="18" x14ac:dyDescent="0.4">
      <c r="A11" s="2" t="s">
        <v>55</v>
      </c>
    </row>
    <row r="12" spans="1:13" ht="13" x14ac:dyDescent="0.3">
      <c r="A12" s="11" t="s">
        <v>48</v>
      </c>
      <c r="B12" s="5">
        <v>100</v>
      </c>
    </row>
    <row r="13" spans="1:13" ht="13" x14ac:dyDescent="0.3">
      <c r="A13" s="11" t="s">
        <v>38</v>
      </c>
      <c r="B13" s="4" t="s">
        <v>50</v>
      </c>
    </row>
    <row r="15" spans="1:13" ht="18" x14ac:dyDescent="0.4">
      <c r="A15" s="2" t="s">
        <v>204</v>
      </c>
    </row>
    <row r="16" spans="1:13" ht="13" x14ac:dyDescent="0.3">
      <c r="A16" s="11" t="s">
        <v>206</v>
      </c>
      <c r="B16" s="4" t="s">
        <v>205</v>
      </c>
    </row>
    <row r="17" spans="1:2" ht="13" x14ac:dyDescent="0.3">
      <c r="A17" s="11" t="s">
        <v>207</v>
      </c>
      <c r="B17" s="4" t="s">
        <v>208</v>
      </c>
    </row>
    <row r="18" spans="1:2" ht="13" x14ac:dyDescent="0.3">
      <c r="A18" s="11" t="s">
        <v>286</v>
      </c>
      <c r="B18" s="4" t="s">
        <v>287</v>
      </c>
    </row>
    <row r="19" spans="1:2" ht="13" x14ac:dyDescent="0.3">
      <c r="A19" s="11" t="s">
        <v>288</v>
      </c>
      <c r="B19" s="4" t="s">
        <v>289</v>
      </c>
    </row>
    <row r="21" spans="1:2" ht="18" x14ac:dyDescent="0.4">
      <c r="A21" s="2" t="s">
        <v>56</v>
      </c>
    </row>
    <row r="22" spans="1:2" ht="13" x14ac:dyDescent="0.3">
      <c r="A22" s="11" t="s">
        <v>300</v>
      </c>
      <c r="B22" s="4" t="s">
        <v>302</v>
      </c>
    </row>
    <row r="23" spans="1:2" ht="13" x14ac:dyDescent="0.3">
      <c r="A23" s="11" t="s">
        <v>47</v>
      </c>
      <c r="B23" s="4" t="s">
        <v>11</v>
      </c>
    </row>
    <row r="24" spans="1:2" ht="13" x14ac:dyDescent="0.3">
      <c r="A24" s="11" t="s">
        <v>57</v>
      </c>
      <c r="B24" s="5">
        <v>3</v>
      </c>
    </row>
    <row r="25" spans="1:2" ht="13" x14ac:dyDescent="0.3">
      <c r="A25" s="11" t="s">
        <v>58</v>
      </c>
      <c r="B25" s="4" t="s">
        <v>46</v>
      </c>
    </row>
    <row r="26" spans="1:2" ht="13" x14ac:dyDescent="0.3">
      <c r="A26" s="11" t="s">
        <v>59</v>
      </c>
      <c r="B26" s="4" t="s">
        <v>60</v>
      </c>
    </row>
    <row r="27" spans="1:2" ht="13" x14ac:dyDescent="0.3">
      <c r="A27" s="52" t="s">
        <v>328</v>
      </c>
      <c r="B27" s="4" t="s">
        <v>329</v>
      </c>
    </row>
    <row r="29" spans="1:2" ht="18" x14ac:dyDescent="0.4">
      <c r="A29" s="2" t="s">
        <v>226</v>
      </c>
    </row>
    <row r="30" spans="1:2" ht="13" x14ac:dyDescent="0.3">
      <c r="A30" s="11" t="s">
        <v>277</v>
      </c>
      <c r="B30" s="4" t="s">
        <v>46</v>
      </c>
    </row>
  </sheetData>
  <phoneticPr fontId="4" type="noConversion"/>
  <dataValidations count="5">
    <dataValidation type="list" allowBlank="1" showInputMessage="1" showErrorMessage="1" sqref="B23" xr:uid="{0F51A6B2-4C08-41A0-884A-3EB60D8FD8C8}">
      <formula1>$F$1:$F$3</formula1>
    </dataValidation>
    <dataValidation type="list" allowBlank="1" showInputMessage="1" showErrorMessage="1" sqref="B30 B25" xr:uid="{B424BAEC-A9CD-4FEF-A88B-733DEACAB5DB}">
      <formula1>$E$1:$E$2</formula1>
    </dataValidation>
    <dataValidation type="list" allowBlank="1" showInputMessage="1" showErrorMessage="1" sqref="B26" xr:uid="{54C5467E-A6C7-4F53-B8BE-04F1FD5C0651}">
      <formula1>$I$1:$I$3</formula1>
    </dataValidation>
    <dataValidation type="list" allowBlank="1" showInputMessage="1" showErrorMessage="1" sqref="B22" xr:uid="{BD989ADB-0299-4D3E-9510-6A92A171FE7C}">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24"/>
  <sheetViews>
    <sheetView zoomScale="60" zoomScaleNormal="60" workbookViewId="0">
      <selection activeCell="E12" sqref="E12"/>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46" t="s">
        <v>36</v>
      </c>
      <c r="B1" s="47" t="s">
        <v>37</v>
      </c>
      <c r="C1" s="48" t="s">
        <v>38</v>
      </c>
      <c r="D1" s="48" t="s">
        <v>21</v>
      </c>
      <c r="E1" s="49" t="s">
        <v>39</v>
      </c>
      <c r="F1" s="49" t="s">
        <v>40</v>
      </c>
      <c r="G1" s="49" t="s">
        <v>279</v>
      </c>
      <c r="H1" s="47" t="s">
        <v>165</v>
      </c>
      <c r="I1" s="47" t="s">
        <v>278</v>
      </c>
      <c r="J1" s="47" t="s">
        <v>41</v>
      </c>
      <c r="K1" s="50" t="s">
        <v>230</v>
      </c>
    </row>
    <row r="2" spans="1:11" ht="25" x14ac:dyDescent="0.25">
      <c r="A2" s="10" t="s">
        <v>342</v>
      </c>
      <c r="B2" s="57" t="s">
        <v>343</v>
      </c>
      <c r="C2" s="9" t="s">
        <v>8</v>
      </c>
      <c r="D2" s="9" t="s">
        <v>9</v>
      </c>
      <c r="E2" s="10"/>
      <c r="F2" s="10"/>
      <c r="G2" s="10"/>
      <c r="H2" s="9"/>
      <c r="I2" s="9"/>
      <c r="J2" s="9" t="s">
        <v>344</v>
      </c>
      <c r="K2" s="58" t="s">
        <v>345</v>
      </c>
    </row>
    <row r="3" spans="1:11" ht="75.5" customHeight="1" x14ac:dyDescent="0.25">
      <c r="A3" s="10" t="s">
        <v>334</v>
      </c>
      <c r="B3" s="57" t="s">
        <v>346</v>
      </c>
      <c r="C3" s="9" t="s">
        <v>8</v>
      </c>
      <c r="D3" s="9" t="s">
        <v>9</v>
      </c>
      <c r="E3" s="10"/>
      <c r="F3" s="10"/>
      <c r="G3" s="10"/>
      <c r="H3" s="9" t="s">
        <v>344</v>
      </c>
      <c r="I3" s="9"/>
      <c r="J3" s="9" t="s">
        <v>344</v>
      </c>
      <c r="K3" s="58" t="s">
        <v>347</v>
      </c>
    </row>
    <row r="4" spans="1:11" x14ac:dyDescent="0.25">
      <c r="A4" s="10" t="s">
        <v>348</v>
      </c>
      <c r="B4" s="57" t="s">
        <v>445</v>
      </c>
      <c r="C4" s="9" t="s">
        <v>8</v>
      </c>
      <c r="D4" s="9" t="s">
        <v>9</v>
      </c>
      <c r="E4" s="10"/>
      <c r="F4" s="10"/>
      <c r="G4" s="10" t="s">
        <v>348</v>
      </c>
      <c r="H4" s="9"/>
      <c r="I4" s="9"/>
      <c r="J4" s="9" t="s">
        <v>344</v>
      </c>
      <c r="K4" s="59" t="s">
        <v>349</v>
      </c>
    </row>
    <row r="5" spans="1:11" x14ac:dyDescent="0.25">
      <c r="A5" s="10" t="s">
        <v>350</v>
      </c>
      <c r="B5" s="57" t="s">
        <v>351</v>
      </c>
      <c r="C5" s="9" t="s">
        <v>8</v>
      </c>
      <c r="D5" s="9" t="s">
        <v>9</v>
      </c>
      <c r="E5" s="10"/>
      <c r="F5" s="10"/>
      <c r="G5" s="10" t="s">
        <v>350</v>
      </c>
      <c r="H5" s="9"/>
      <c r="I5" s="9"/>
      <c r="J5" s="9" t="s">
        <v>344</v>
      </c>
      <c r="K5" s="59" t="s">
        <v>349</v>
      </c>
    </row>
    <row r="6" spans="1:11" x14ac:dyDescent="0.25">
      <c r="A6" s="10" t="s">
        <v>352</v>
      </c>
      <c r="B6" s="57" t="s">
        <v>353</v>
      </c>
      <c r="C6" s="9" t="s">
        <v>8</v>
      </c>
      <c r="D6" s="9" t="s">
        <v>9</v>
      </c>
      <c r="E6" s="10"/>
      <c r="F6" s="10"/>
      <c r="G6" s="10" t="s">
        <v>352</v>
      </c>
      <c r="H6" s="9"/>
      <c r="I6" s="9"/>
      <c r="J6" s="9" t="s">
        <v>344</v>
      </c>
      <c r="K6" s="59" t="s">
        <v>349</v>
      </c>
    </row>
    <row r="7" spans="1:11" x14ac:dyDescent="0.25">
      <c r="A7" s="10" t="s">
        <v>354</v>
      </c>
      <c r="B7" s="57" t="s">
        <v>446</v>
      </c>
      <c r="C7" s="9" t="s">
        <v>8</v>
      </c>
      <c r="D7" s="9" t="s">
        <v>9</v>
      </c>
      <c r="E7" s="10"/>
      <c r="F7" s="10" t="s">
        <v>340</v>
      </c>
      <c r="G7" s="10"/>
      <c r="H7" s="9"/>
      <c r="I7" s="9"/>
      <c r="J7" s="9" t="s">
        <v>344</v>
      </c>
      <c r="K7" s="59" t="s">
        <v>349</v>
      </c>
    </row>
    <row r="8" spans="1:11" x14ac:dyDescent="0.25">
      <c r="A8" s="10" t="s">
        <v>355</v>
      </c>
      <c r="B8" s="57" t="s">
        <v>356</v>
      </c>
      <c r="C8" s="9" t="s">
        <v>8</v>
      </c>
      <c r="D8" s="9" t="s">
        <v>9</v>
      </c>
      <c r="E8" s="10"/>
      <c r="F8" s="10" t="s">
        <v>340</v>
      </c>
      <c r="G8" s="10"/>
      <c r="H8" s="9"/>
      <c r="I8" s="9"/>
      <c r="J8" s="9" t="s">
        <v>344</v>
      </c>
      <c r="K8" s="59" t="s">
        <v>349</v>
      </c>
    </row>
    <row r="9" spans="1:11" x14ac:dyDescent="0.25">
      <c r="A9" s="10" t="s">
        <v>357</v>
      </c>
      <c r="B9" s="57" t="s">
        <v>358</v>
      </c>
      <c r="C9" s="9" t="s">
        <v>8</v>
      </c>
      <c r="D9" s="9" t="s">
        <v>9</v>
      </c>
      <c r="E9" s="10"/>
      <c r="F9" s="10" t="s">
        <v>340</v>
      </c>
      <c r="G9" s="10"/>
      <c r="H9" s="9"/>
      <c r="I9" s="9"/>
      <c r="J9" s="9" t="s">
        <v>344</v>
      </c>
      <c r="K9" s="59" t="s">
        <v>349</v>
      </c>
    </row>
    <row r="10" spans="1:11" ht="62.5" x14ac:dyDescent="0.25">
      <c r="A10" s="10" t="s">
        <v>443</v>
      </c>
      <c r="B10" s="57" t="s">
        <v>447</v>
      </c>
      <c r="C10" s="9" t="s">
        <v>8</v>
      </c>
      <c r="D10" s="9" t="s">
        <v>14</v>
      </c>
      <c r="E10" s="10" t="s">
        <v>449</v>
      </c>
      <c r="F10" s="10"/>
      <c r="G10" s="10"/>
      <c r="H10" s="9"/>
      <c r="I10" s="9"/>
      <c r="J10" s="9" t="s">
        <v>344</v>
      </c>
      <c r="K10" s="58" t="s">
        <v>360</v>
      </c>
    </row>
    <row r="11" spans="1:11" ht="62.5" x14ac:dyDescent="0.25">
      <c r="A11" s="10" t="s">
        <v>444</v>
      </c>
      <c r="B11" s="57" t="s">
        <v>448</v>
      </c>
      <c r="C11" s="9" t="s">
        <v>8</v>
      </c>
      <c r="D11" s="9" t="s">
        <v>14</v>
      </c>
      <c r="E11" s="10" t="s">
        <v>449</v>
      </c>
      <c r="F11" s="10"/>
      <c r="G11" s="10"/>
      <c r="H11" s="9"/>
      <c r="I11" s="9"/>
      <c r="J11" s="9" t="s">
        <v>344</v>
      </c>
      <c r="K11" s="58" t="s">
        <v>360</v>
      </c>
    </row>
    <row r="12" spans="1:11" ht="37.5" x14ac:dyDescent="0.25">
      <c r="A12" s="10" t="s">
        <v>361</v>
      </c>
      <c r="B12" s="57" t="s">
        <v>362</v>
      </c>
      <c r="C12" s="9" t="s">
        <v>8</v>
      </c>
      <c r="D12" s="9" t="s">
        <v>14</v>
      </c>
      <c r="E12" s="10" t="s">
        <v>363</v>
      </c>
      <c r="F12" s="10"/>
      <c r="G12" s="10"/>
      <c r="H12" s="9"/>
      <c r="I12" s="9"/>
      <c r="J12" s="9" t="s">
        <v>344</v>
      </c>
      <c r="K12" s="58" t="s">
        <v>364</v>
      </c>
    </row>
    <row r="13" spans="1:11" x14ac:dyDescent="0.25">
      <c r="A13" s="10" t="s">
        <v>365</v>
      </c>
      <c r="B13" s="57" t="s">
        <v>366</v>
      </c>
      <c r="C13" s="9" t="s">
        <v>8</v>
      </c>
      <c r="D13" s="9" t="s">
        <v>14</v>
      </c>
      <c r="E13" s="10" t="s">
        <v>367</v>
      </c>
      <c r="G13" s="10"/>
      <c r="H13" s="9"/>
      <c r="I13" s="9"/>
      <c r="J13" s="9" t="s">
        <v>344</v>
      </c>
      <c r="K13" s="58" t="s">
        <v>368</v>
      </c>
    </row>
    <row r="14" spans="1:11" x14ac:dyDescent="0.25">
      <c r="A14" s="10" t="s">
        <v>369</v>
      </c>
      <c r="B14" s="57" t="s">
        <v>370</v>
      </c>
      <c r="C14" s="9" t="s">
        <v>13</v>
      </c>
      <c r="D14" s="9" t="s">
        <v>16</v>
      </c>
      <c r="E14" s="10" t="s">
        <v>371</v>
      </c>
      <c r="F14" s="10"/>
      <c r="G14" s="10"/>
      <c r="H14" s="9"/>
      <c r="I14" s="9"/>
      <c r="J14" s="58"/>
      <c r="K14" s="58" t="s">
        <v>372</v>
      </c>
    </row>
    <row r="15" spans="1:11" x14ac:dyDescent="0.25">
      <c r="A15" s="10" t="s">
        <v>373</v>
      </c>
      <c r="B15" s="57" t="s">
        <v>374</v>
      </c>
      <c r="C15" s="9" t="s">
        <v>13</v>
      </c>
      <c r="D15" s="9" t="s">
        <v>9</v>
      </c>
      <c r="E15" s="10" t="s">
        <v>371</v>
      </c>
      <c r="F15" s="10"/>
      <c r="G15" s="10"/>
      <c r="H15" s="9"/>
      <c r="I15" s="9"/>
      <c r="J15" s="58"/>
      <c r="K15" s="58" t="s">
        <v>372</v>
      </c>
    </row>
    <row r="16" spans="1:11" x14ac:dyDescent="0.25">
      <c r="A16" s="10" t="s">
        <v>375</v>
      </c>
      <c r="B16" s="57" t="s">
        <v>376</v>
      </c>
      <c r="C16" s="9" t="s">
        <v>13</v>
      </c>
      <c r="D16" s="9" t="s">
        <v>16</v>
      </c>
      <c r="E16" s="10" t="s">
        <v>371</v>
      </c>
      <c r="F16" s="10"/>
      <c r="G16" s="10"/>
      <c r="H16" s="9"/>
      <c r="I16" s="9"/>
      <c r="J16" s="60"/>
      <c r="K16" s="58" t="s">
        <v>372</v>
      </c>
    </row>
    <row r="17" spans="1:11" x14ac:dyDescent="0.25">
      <c r="A17" s="57" t="s">
        <v>390</v>
      </c>
      <c r="B17" s="57" t="s">
        <v>389</v>
      </c>
      <c r="C17" s="9" t="s">
        <v>8</v>
      </c>
      <c r="D17" s="9" t="s">
        <v>12</v>
      </c>
      <c r="E17" s="10"/>
      <c r="F17" s="10"/>
      <c r="G17" s="10"/>
      <c r="H17" s="9"/>
      <c r="I17" s="9" t="s">
        <v>276</v>
      </c>
      <c r="J17" s="58"/>
      <c r="K17" s="58"/>
    </row>
    <row r="18" spans="1:11" x14ac:dyDescent="0.25">
      <c r="A18" s="57" t="s">
        <v>392</v>
      </c>
      <c r="B18" s="57" t="s">
        <v>391</v>
      </c>
      <c r="C18" s="9" t="s">
        <v>8</v>
      </c>
      <c r="D18" s="9" t="s">
        <v>12</v>
      </c>
      <c r="E18" s="10"/>
      <c r="F18" s="10"/>
      <c r="G18" s="10"/>
      <c r="H18" s="9"/>
      <c r="I18" s="9" t="s">
        <v>276</v>
      </c>
      <c r="J18" s="58"/>
      <c r="K18" s="58"/>
    </row>
    <row r="19" spans="1:11" x14ac:dyDescent="0.25">
      <c r="A19" s="57" t="s">
        <v>394</v>
      </c>
      <c r="B19" s="57" t="s">
        <v>393</v>
      </c>
      <c r="C19" s="9" t="s">
        <v>19</v>
      </c>
      <c r="D19" s="9" t="s">
        <v>388</v>
      </c>
      <c r="E19" s="10"/>
      <c r="F19" s="10"/>
      <c r="G19" s="10"/>
      <c r="H19" s="9"/>
      <c r="I19" s="9" t="s">
        <v>276</v>
      </c>
      <c r="J19" s="58"/>
      <c r="K19" s="58"/>
    </row>
    <row r="20" spans="1:11" x14ac:dyDescent="0.25">
      <c r="A20" s="57" t="s">
        <v>396</v>
      </c>
      <c r="B20" s="57" t="s">
        <v>395</v>
      </c>
      <c r="C20" s="9" t="s">
        <v>19</v>
      </c>
      <c r="D20" s="9" t="s">
        <v>388</v>
      </c>
      <c r="E20" s="10"/>
      <c r="F20" s="10"/>
      <c r="G20" s="10"/>
      <c r="H20" s="9"/>
      <c r="I20" s="9" t="s">
        <v>276</v>
      </c>
      <c r="J20" s="58"/>
      <c r="K20" s="58"/>
    </row>
    <row r="21" spans="1:11" x14ac:dyDescent="0.25">
      <c r="A21" s="57" t="s">
        <v>398</v>
      </c>
      <c r="B21" s="57" t="s">
        <v>397</v>
      </c>
      <c r="C21" s="9" t="s">
        <v>19</v>
      </c>
      <c r="D21" s="9" t="s">
        <v>388</v>
      </c>
      <c r="E21" s="10"/>
      <c r="F21" s="10"/>
      <c r="G21" s="10"/>
      <c r="H21" s="9"/>
      <c r="I21" s="9" t="s">
        <v>276</v>
      </c>
      <c r="J21" s="58"/>
      <c r="K21" s="58"/>
    </row>
    <row r="22" spans="1:11" x14ac:dyDescent="0.25">
      <c r="A22" s="57" t="s">
        <v>400</v>
      </c>
      <c r="B22" s="57" t="s">
        <v>399</v>
      </c>
      <c r="C22" s="9" t="s">
        <v>20</v>
      </c>
      <c r="D22" s="9" t="s">
        <v>388</v>
      </c>
      <c r="E22" s="10"/>
      <c r="F22" s="10"/>
      <c r="G22" s="10"/>
      <c r="H22" s="9"/>
      <c r="I22" s="9" t="s">
        <v>276</v>
      </c>
      <c r="J22" s="58"/>
      <c r="K22" s="58"/>
    </row>
    <row r="23" spans="1:11" x14ac:dyDescent="0.25">
      <c r="A23" s="57" t="s">
        <v>402</v>
      </c>
      <c r="B23" s="57" t="s">
        <v>401</v>
      </c>
      <c r="C23" s="9" t="s">
        <v>8</v>
      </c>
      <c r="D23" s="9" t="s">
        <v>14</v>
      </c>
      <c r="E23" s="10"/>
      <c r="F23" s="10"/>
      <c r="G23" s="10"/>
      <c r="H23" s="9"/>
      <c r="I23" s="9" t="s">
        <v>276</v>
      </c>
      <c r="J23" s="58"/>
      <c r="K23" s="58"/>
    </row>
    <row r="24" spans="1:11" x14ac:dyDescent="0.25">
      <c r="A24" s="57" t="s">
        <v>410</v>
      </c>
      <c r="B24" s="57" t="s">
        <v>409</v>
      </c>
      <c r="C24" s="9" t="s">
        <v>8</v>
      </c>
      <c r="D24" s="9" t="s">
        <v>16</v>
      </c>
      <c r="E24" s="10"/>
      <c r="F24" s="10"/>
      <c r="G24" s="10"/>
      <c r="H24" s="9"/>
      <c r="I24" s="9" t="s">
        <v>276</v>
      </c>
      <c r="J24" s="58"/>
      <c r="K24" s="58"/>
    </row>
  </sheetData>
  <phoneticPr fontId="4" type="noConversion"/>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72"/>
  <sheetViews>
    <sheetView showGridLines="0" zoomScale="80" zoomScaleNormal="80" workbookViewId="0">
      <selection sqref="A1:XFD1048576"/>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10" width="12.36328125" style="1" bestFit="1" customWidth="1"/>
    <col min="11" max="11" width="47.1796875" style="1" bestFit="1" customWidth="1"/>
    <col min="12" max="12" width="11.36328125" style="1" customWidth="1"/>
    <col min="13" max="16384" width="42.90625" style="1"/>
  </cols>
  <sheetData>
    <row r="1" spans="1:10" x14ac:dyDescent="0.3">
      <c r="A1" s="55" t="s">
        <v>0</v>
      </c>
      <c r="B1" s="56" t="s">
        <v>1</v>
      </c>
      <c r="C1" s="56" t="s">
        <v>2</v>
      </c>
      <c r="D1" s="56" t="s">
        <v>326</v>
      </c>
      <c r="E1" s="56" t="s">
        <v>3</v>
      </c>
      <c r="F1" s="56" t="s">
        <v>4</v>
      </c>
      <c r="G1" s="56" t="s">
        <v>5</v>
      </c>
      <c r="H1" s="56" t="s">
        <v>6</v>
      </c>
      <c r="I1" s="56" t="s">
        <v>7</v>
      </c>
      <c r="J1" s="56" t="s">
        <v>333</v>
      </c>
    </row>
    <row r="2" spans="1:10" x14ac:dyDescent="0.3">
      <c r="A2" s="61" t="s">
        <v>343</v>
      </c>
      <c r="B2" s="61" t="s">
        <v>342</v>
      </c>
      <c r="C2" s="61" t="s">
        <v>8</v>
      </c>
      <c r="D2" s="61" t="s">
        <v>9</v>
      </c>
      <c r="E2" s="61" t="s">
        <v>343</v>
      </c>
      <c r="F2" s="61" t="s">
        <v>342</v>
      </c>
      <c r="G2" s="61" t="s">
        <v>9</v>
      </c>
      <c r="H2" s="61">
        <v>1</v>
      </c>
      <c r="I2" s="61" t="s">
        <v>10</v>
      </c>
      <c r="J2" s="61"/>
    </row>
    <row r="3" spans="1:10" x14ac:dyDescent="0.3">
      <c r="A3" s="61" t="s">
        <v>377</v>
      </c>
      <c r="B3" s="61" t="s">
        <v>378</v>
      </c>
      <c r="C3" s="61" t="s">
        <v>8</v>
      </c>
      <c r="D3" s="61" t="s">
        <v>379</v>
      </c>
      <c r="E3" s="61" t="s">
        <v>343</v>
      </c>
      <c r="F3" s="61" t="s">
        <v>342</v>
      </c>
      <c r="G3" s="61" t="s">
        <v>9</v>
      </c>
      <c r="H3" s="61">
        <v>0.08</v>
      </c>
      <c r="I3" s="61" t="s">
        <v>11</v>
      </c>
      <c r="J3" s="61"/>
    </row>
    <row r="4" spans="1:10" x14ac:dyDescent="0.3">
      <c r="A4" s="61" t="s">
        <v>380</v>
      </c>
      <c r="B4" s="61" t="s">
        <v>381</v>
      </c>
      <c r="C4" s="61" t="s">
        <v>8</v>
      </c>
      <c r="D4" s="61" t="s">
        <v>15</v>
      </c>
      <c r="E4" s="61" t="s">
        <v>343</v>
      </c>
      <c r="F4" s="61" t="s">
        <v>342</v>
      </c>
      <c r="G4" s="61" t="s">
        <v>9</v>
      </c>
      <c r="H4" s="61">
        <v>0.66</v>
      </c>
      <c r="I4" s="61" t="s">
        <v>11</v>
      </c>
      <c r="J4" s="61"/>
    </row>
    <row r="5" spans="1:10" x14ac:dyDescent="0.3">
      <c r="A5" s="61" t="s">
        <v>382</v>
      </c>
      <c r="B5" s="61" t="s">
        <v>383</v>
      </c>
      <c r="C5" s="61" t="s">
        <v>8</v>
      </c>
      <c r="D5" s="61" t="s">
        <v>379</v>
      </c>
      <c r="E5" s="61" t="s">
        <v>343</v>
      </c>
      <c r="F5" s="61" t="s">
        <v>342</v>
      </c>
      <c r="G5" s="61" t="s">
        <v>9</v>
      </c>
      <c r="H5" s="61">
        <v>0.26</v>
      </c>
      <c r="I5" s="61" t="s">
        <v>11</v>
      </c>
      <c r="J5" s="61"/>
    </row>
    <row r="6" spans="1:10" ht="14.5" x14ac:dyDescent="0.35">
      <c r="A6" s="62" t="s">
        <v>346</v>
      </c>
      <c r="B6" s="62" t="s">
        <v>334</v>
      </c>
      <c r="C6" s="62" t="s">
        <v>8</v>
      </c>
      <c r="D6" s="62" t="s">
        <v>9</v>
      </c>
      <c r="E6" s="62" t="s">
        <v>346</v>
      </c>
      <c r="F6" s="62" t="s">
        <v>334</v>
      </c>
      <c r="G6" s="62" t="s">
        <v>9</v>
      </c>
      <c r="H6" s="62">
        <v>-1</v>
      </c>
      <c r="I6" s="62" t="s">
        <v>10</v>
      </c>
      <c r="J6" s="62"/>
    </row>
    <row r="7" spans="1:10" ht="14.5" x14ac:dyDescent="0.35">
      <c r="A7" s="62" t="s">
        <v>445</v>
      </c>
      <c r="B7" s="62" t="s">
        <v>348</v>
      </c>
      <c r="C7" s="62" t="s">
        <v>8</v>
      </c>
      <c r="D7" s="62" t="s">
        <v>9</v>
      </c>
      <c r="E7" s="62" t="s">
        <v>346</v>
      </c>
      <c r="F7" s="62" t="s">
        <v>334</v>
      </c>
      <c r="G7" s="62" t="s">
        <v>9</v>
      </c>
      <c r="H7" s="62">
        <f>-400/(400+800+1200)</f>
        <v>-0.16666666666666666</v>
      </c>
      <c r="I7" s="62" t="s">
        <v>11</v>
      </c>
      <c r="J7" s="62"/>
    </row>
    <row r="8" spans="1:10" ht="14.5" x14ac:dyDescent="0.35">
      <c r="A8" s="62" t="s">
        <v>351</v>
      </c>
      <c r="B8" s="62" t="s">
        <v>350</v>
      </c>
      <c r="C8" s="62" t="s">
        <v>8</v>
      </c>
      <c r="D8" s="62" t="s">
        <v>9</v>
      </c>
      <c r="E8" s="62" t="s">
        <v>346</v>
      </c>
      <c r="F8" s="62" t="s">
        <v>334</v>
      </c>
      <c r="G8" s="62" t="s">
        <v>9</v>
      </c>
      <c r="H8" s="62">
        <f>-800/(400+800+1200)</f>
        <v>-0.33333333333333331</v>
      </c>
      <c r="I8" s="62" t="s">
        <v>11</v>
      </c>
      <c r="J8" s="62"/>
    </row>
    <row r="9" spans="1:10" ht="14.5" x14ac:dyDescent="0.35">
      <c r="A9" s="62" t="s">
        <v>353</v>
      </c>
      <c r="B9" s="62" t="s">
        <v>352</v>
      </c>
      <c r="C9" s="62" t="s">
        <v>8</v>
      </c>
      <c r="D9" s="62" t="s">
        <v>9</v>
      </c>
      <c r="E9" s="62" t="s">
        <v>346</v>
      </c>
      <c r="F9" s="62" t="s">
        <v>334</v>
      </c>
      <c r="G9" s="62" t="s">
        <v>9</v>
      </c>
      <c r="H9" s="62">
        <f>-1200/(400+800+1200)</f>
        <v>-0.5</v>
      </c>
      <c r="I9" s="62" t="s">
        <v>11</v>
      </c>
      <c r="J9" s="62"/>
    </row>
    <row r="10" spans="1:10" ht="14.5" x14ac:dyDescent="0.35">
      <c r="A10" s="63" t="s">
        <v>445</v>
      </c>
      <c r="B10" s="63" t="s">
        <v>348</v>
      </c>
      <c r="C10" s="63" t="s">
        <v>8</v>
      </c>
      <c r="D10" s="63" t="s">
        <v>9</v>
      </c>
      <c r="E10" s="63" t="s">
        <v>445</v>
      </c>
      <c r="F10" s="63" t="s">
        <v>348</v>
      </c>
      <c r="G10" s="63" t="s">
        <v>9</v>
      </c>
      <c r="H10" s="63">
        <v>-1</v>
      </c>
      <c r="I10" s="63" t="s">
        <v>10</v>
      </c>
      <c r="J10" s="63"/>
    </row>
    <row r="11" spans="1:10" ht="14.5" x14ac:dyDescent="0.35">
      <c r="A11" s="63" t="s">
        <v>446</v>
      </c>
      <c r="B11" s="63" t="s">
        <v>354</v>
      </c>
      <c r="C11" s="63" t="s">
        <v>8</v>
      </c>
      <c r="D11" s="63" t="s">
        <v>9</v>
      </c>
      <c r="E11" s="63" t="s">
        <v>445</v>
      </c>
      <c r="F11" s="63" t="s">
        <v>348</v>
      </c>
      <c r="G11" s="63" t="s">
        <v>9</v>
      </c>
      <c r="H11" s="63">
        <v>-1</v>
      </c>
      <c r="I11" s="63" t="s">
        <v>11</v>
      </c>
      <c r="J11" s="63"/>
    </row>
    <row r="12" spans="1:10" ht="14.5" x14ac:dyDescent="0.35">
      <c r="A12" s="64" t="s">
        <v>351</v>
      </c>
      <c r="B12" s="64" t="s">
        <v>350</v>
      </c>
      <c r="C12" s="64" t="s">
        <v>8</v>
      </c>
      <c r="D12" s="64" t="s">
        <v>9</v>
      </c>
      <c r="E12" s="64" t="s">
        <v>351</v>
      </c>
      <c r="F12" s="64" t="s">
        <v>350</v>
      </c>
      <c r="G12" s="64" t="s">
        <v>9</v>
      </c>
      <c r="H12" s="64">
        <v>-1</v>
      </c>
      <c r="I12" s="64" t="s">
        <v>10</v>
      </c>
      <c r="J12" s="64"/>
    </row>
    <row r="13" spans="1:10" ht="14.5" x14ac:dyDescent="0.35">
      <c r="A13" s="64" t="s">
        <v>356</v>
      </c>
      <c r="B13" s="64" t="s">
        <v>355</v>
      </c>
      <c r="C13" s="64" t="s">
        <v>8</v>
      </c>
      <c r="D13" s="64" t="s">
        <v>9</v>
      </c>
      <c r="E13" s="64" t="s">
        <v>351</v>
      </c>
      <c r="F13" s="64" t="s">
        <v>350</v>
      </c>
      <c r="G13" s="64" t="s">
        <v>9</v>
      </c>
      <c r="H13" s="64">
        <v>-1</v>
      </c>
      <c r="I13" s="64" t="s">
        <v>11</v>
      </c>
      <c r="J13" s="64"/>
    </row>
    <row r="14" spans="1:10" ht="14.5" x14ac:dyDescent="0.35">
      <c r="A14" s="65" t="s">
        <v>353</v>
      </c>
      <c r="B14" s="65" t="s">
        <v>352</v>
      </c>
      <c r="C14" s="65" t="s">
        <v>8</v>
      </c>
      <c r="D14" s="65" t="s">
        <v>9</v>
      </c>
      <c r="E14" s="65" t="s">
        <v>353</v>
      </c>
      <c r="F14" s="65" t="s">
        <v>352</v>
      </c>
      <c r="G14" s="65" t="s">
        <v>9</v>
      </c>
      <c r="H14" s="65">
        <v>-1</v>
      </c>
      <c r="I14" s="65" t="s">
        <v>10</v>
      </c>
      <c r="J14" s="65"/>
    </row>
    <row r="15" spans="1:10" ht="14.5" x14ac:dyDescent="0.35">
      <c r="A15" s="65" t="s">
        <v>358</v>
      </c>
      <c r="B15" s="65" t="s">
        <v>357</v>
      </c>
      <c r="C15" s="65" t="s">
        <v>8</v>
      </c>
      <c r="D15" s="65" t="s">
        <v>9</v>
      </c>
      <c r="E15" s="65" t="s">
        <v>353</v>
      </c>
      <c r="F15" s="65" t="s">
        <v>352</v>
      </c>
      <c r="G15" s="65" t="s">
        <v>9</v>
      </c>
      <c r="H15" s="65">
        <v>-1</v>
      </c>
      <c r="I15" s="65" t="s">
        <v>11</v>
      </c>
      <c r="J15" s="65"/>
    </row>
    <row r="16" spans="1:10" ht="14.5" x14ac:dyDescent="0.35">
      <c r="A16" s="66" t="s">
        <v>446</v>
      </c>
      <c r="B16" s="66" t="s">
        <v>354</v>
      </c>
      <c r="C16" s="66" t="s">
        <v>8</v>
      </c>
      <c r="D16" s="66" t="s">
        <v>9</v>
      </c>
      <c r="E16" s="66" t="s">
        <v>446</v>
      </c>
      <c r="F16" s="66" t="s">
        <v>354</v>
      </c>
      <c r="G16" s="66" t="s">
        <v>9</v>
      </c>
      <c r="H16" s="66">
        <v>-1</v>
      </c>
      <c r="I16" s="66" t="s">
        <v>10</v>
      </c>
      <c r="J16" s="66"/>
    </row>
    <row r="17" spans="1:10" ht="14.5" x14ac:dyDescent="0.35">
      <c r="A17" s="66" t="s">
        <v>447</v>
      </c>
      <c r="B17" s="66" t="s">
        <v>443</v>
      </c>
      <c r="C17" s="66" t="s">
        <v>8</v>
      </c>
      <c r="D17" s="66" t="s">
        <v>14</v>
      </c>
      <c r="E17" s="66" t="s">
        <v>446</v>
      </c>
      <c r="F17" s="66" t="s">
        <v>354</v>
      </c>
      <c r="G17" s="66" t="s">
        <v>9</v>
      </c>
      <c r="H17" s="66">
        <v>-0.5</v>
      </c>
      <c r="I17" s="66" t="s">
        <v>11</v>
      </c>
      <c r="J17" s="66"/>
    </row>
    <row r="18" spans="1:10" ht="14.5" x14ac:dyDescent="0.35">
      <c r="A18" s="66" t="s">
        <v>448</v>
      </c>
      <c r="B18" s="66" t="s">
        <v>444</v>
      </c>
      <c r="C18" s="66" t="s">
        <v>8</v>
      </c>
      <c r="D18" s="66" t="s">
        <v>14</v>
      </c>
      <c r="E18" s="66" t="s">
        <v>446</v>
      </c>
      <c r="F18" s="66" t="s">
        <v>354</v>
      </c>
      <c r="G18" s="66" t="s">
        <v>9</v>
      </c>
      <c r="H18" s="66">
        <v>-0.5</v>
      </c>
      <c r="I18" s="66" t="s">
        <v>11</v>
      </c>
      <c r="J18" s="66"/>
    </row>
    <row r="19" spans="1:10" ht="14.5" x14ac:dyDescent="0.35">
      <c r="A19" s="67" t="s">
        <v>356</v>
      </c>
      <c r="B19" s="67" t="s">
        <v>355</v>
      </c>
      <c r="C19" s="67" t="s">
        <v>8</v>
      </c>
      <c r="D19" s="67" t="s">
        <v>9</v>
      </c>
      <c r="E19" s="67" t="s">
        <v>356</v>
      </c>
      <c r="F19" s="67" t="s">
        <v>355</v>
      </c>
      <c r="G19" s="67" t="s">
        <v>9</v>
      </c>
      <c r="H19" s="67">
        <v>-1</v>
      </c>
      <c r="I19" s="67" t="s">
        <v>10</v>
      </c>
      <c r="J19" s="67"/>
    </row>
    <row r="20" spans="1:10" ht="14.5" x14ac:dyDescent="0.35">
      <c r="A20" s="67" t="s">
        <v>362</v>
      </c>
      <c r="B20" s="67" t="s">
        <v>361</v>
      </c>
      <c r="C20" s="67" t="s">
        <v>8</v>
      </c>
      <c r="D20" s="67" t="s">
        <v>14</v>
      </c>
      <c r="E20" s="67" t="s">
        <v>356</v>
      </c>
      <c r="F20" s="67" t="s">
        <v>355</v>
      </c>
      <c r="G20" s="67" t="s">
        <v>9</v>
      </c>
      <c r="H20" s="67">
        <v>-1</v>
      </c>
      <c r="I20" s="67" t="s">
        <v>11</v>
      </c>
      <c r="J20" s="67"/>
    </row>
    <row r="21" spans="1:10" ht="14.5" x14ac:dyDescent="0.35">
      <c r="A21" s="68" t="s">
        <v>358</v>
      </c>
      <c r="B21" s="68" t="s">
        <v>357</v>
      </c>
      <c r="C21" s="68" t="s">
        <v>8</v>
      </c>
      <c r="D21" s="68" t="s">
        <v>9</v>
      </c>
      <c r="E21" s="68" t="s">
        <v>358</v>
      </c>
      <c r="F21" s="68" t="s">
        <v>357</v>
      </c>
      <c r="G21" s="68" t="s">
        <v>9</v>
      </c>
      <c r="H21" s="68">
        <v>-1</v>
      </c>
      <c r="I21" s="68" t="s">
        <v>10</v>
      </c>
      <c r="J21" s="68"/>
    </row>
    <row r="22" spans="1:10" ht="14.5" x14ac:dyDescent="0.35">
      <c r="A22" s="68" t="s">
        <v>366</v>
      </c>
      <c r="B22" s="68" t="s">
        <v>365</v>
      </c>
      <c r="C22" s="68" t="s">
        <v>8</v>
      </c>
      <c r="D22" s="68" t="s">
        <v>14</v>
      </c>
      <c r="E22" s="68" t="s">
        <v>358</v>
      </c>
      <c r="F22" s="68" t="s">
        <v>357</v>
      </c>
      <c r="G22" s="68" t="s">
        <v>9</v>
      </c>
      <c r="H22" s="68">
        <v>-1</v>
      </c>
      <c r="I22" s="68" t="s">
        <v>11</v>
      </c>
      <c r="J22" s="68"/>
    </row>
    <row r="23" spans="1:10" ht="14.5" x14ac:dyDescent="0.35">
      <c r="A23" s="69" t="s">
        <v>447</v>
      </c>
      <c r="B23" s="69" t="s">
        <v>443</v>
      </c>
      <c r="C23" s="69" t="s">
        <v>8</v>
      </c>
      <c r="D23" s="69" t="s">
        <v>14</v>
      </c>
      <c r="E23" s="69" t="s">
        <v>447</v>
      </c>
      <c r="F23" s="69" t="s">
        <v>443</v>
      </c>
      <c r="G23" s="69" t="s">
        <v>14</v>
      </c>
      <c r="H23" s="69">
        <v>-1</v>
      </c>
      <c r="I23" s="69" t="s">
        <v>10</v>
      </c>
      <c r="J23" s="69"/>
    </row>
    <row r="24" spans="1:10" ht="14.5" x14ac:dyDescent="0.35">
      <c r="A24" s="69" t="s">
        <v>370</v>
      </c>
      <c r="B24" s="69" t="s">
        <v>369</v>
      </c>
      <c r="C24" s="69" t="s">
        <v>13</v>
      </c>
      <c r="D24" s="69" t="s">
        <v>16</v>
      </c>
      <c r="E24" s="69" t="s">
        <v>447</v>
      </c>
      <c r="F24" s="69" t="s">
        <v>443</v>
      </c>
      <c r="G24" s="69" t="s">
        <v>14</v>
      </c>
      <c r="H24" s="69">
        <f>0.02-0.04225</f>
        <v>-2.2250000000000002E-2</v>
      </c>
      <c r="I24" s="69" t="s">
        <v>11</v>
      </c>
      <c r="J24" s="69"/>
    </row>
    <row r="25" spans="1:10" ht="14.5" x14ac:dyDescent="0.35">
      <c r="A25" s="69" t="s">
        <v>374</v>
      </c>
      <c r="B25" s="69" t="s">
        <v>373</v>
      </c>
      <c r="C25" s="69" t="s">
        <v>13</v>
      </c>
      <c r="D25" s="69" t="s">
        <v>9</v>
      </c>
      <c r="E25" s="69" t="s">
        <v>447</v>
      </c>
      <c r="F25" s="69" t="s">
        <v>443</v>
      </c>
      <c r="G25" s="69" t="s">
        <v>14</v>
      </c>
      <c r="H25" s="69">
        <v>0.2</v>
      </c>
      <c r="I25" s="69" t="s">
        <v>11</v>
      </c>
      <c r="J25" s="69"/>
    </row>
    <row r="26" spans="1:10" ht="14.5" x14ac:dyDescent="0.35">
      <c r="A26" s="69" t="s">
        <v>376</v>
      </c>
      <c r="B26" s="69" t="s">
        <v>375</v>
      </c>
      <c r="C26" s="69" t="s">
        <v>13</v>
      </c>
      <c r="D26" s="69" t="s">
        <v>16</v>
      </c>
      <c r="E26" s="69" t="s">
        <v>447</v>
      </c>
      <c r="F26" s="69" t="s">
        <v>443</v>
      </c>
      <c r="G26" s="69" t="s">
        <v>14</v>
      </c>
      <c r="H26" s="69">
        <f>0.2-0.338</f>
        <v>-0.13800000000000001</v>
      </c>
      <c r="I26" s="69" t="s">
        <v>11</v>
      </c>
      <c r="J26" s="69"/>
    </row>
    <row r="27" spans="1:10" ht="14.5" x14ac:dyDescent="0.35">
      <c r="A27" s="69" t="s">
        <v>384</v>
      </c>
      <c r="B27" s="69" t="s">
        <v>385</v>
      </c>
      <c r="C27" s="69" t="s">
        <v>8</v>
      </c>
      <c r="D27" s="69" t="s">
        <v>16</v>
      </c>
      <c r="E27" s="69" t="s">
        <v>447</v>
      </c>
      <c r="F27" s="69" t="s">
        <v>443</v>
      </c>
      <c r="G27" s="69" t="s">
        <v>14</v>
      </c>
      <c r="H27" s="69">
        <v>0.3</v>
      </c>
      <c r="I27" s="69" t="s">
        <v>11</v>
      </c>
      <c r="J27" s="69"/>
    </row>
    <row r="28" spans="1:10" ht="14.5" x14ac:dyDescent="0.35">
      <c r="A28" s="69" t="s">
        <v>386</v>
      </c>
      <c r="B28" s="69" t="s">
        <v>387</v>
      </c>
      <c r="C28" s="69" t="s">
        <v>18</v>
      </c>
      <c r="D28" s="69" t="s">
        <v>388</v>
      </c>
      <c r="E28" s="69" t="s">
        <v>447</v>
      </c>
      <c r="F28" s="69" t="s">
        <v>443</v>
      </c>
      <c r="G28" s="69" t="s">
        <v>14</v>
      </c>
      <c r="H28" s="69">
        <v>7.9012345679012348E-3</v>
      </c>
      <c r="I28" s="69" t="s">
        <v>11</v>
      </c>
      <c r="J28" s="69"/>
    </row>
    <row r="29" spans="1:10" ht="14.5" x14ac:dyDescent="0.35">
      <c r="A29" s="69" t="s">
        <v>389</v>
      </c>
      <c r="B29" s="69" t="s">
        <v>390</v>
      </c>
      <c r="C29" s="69" t="s">
        <v>8</v>
      </c>
      <c r="D29" s="69" t="s">
        <v>12</v>
      </c>
      <c r="E29" s="69" t="s">
        <v>447</v>
      </c>
      <c r="F29" s="69" t="s">
        <v>443</v>
      </c>
      <c r="G29" s="69" t="s">
        <v>14</v>
      </c>
      <c r="H29" s="69">
        <v>-0.505</v>
      </c>
      <c r="I29" s="69" t="s">
        <v>11</v>
      </c>
      <c r="J29" s="69"/>
    </row>
    <row r="30" spans="1:10" ht="14.5" x14ac:dyDescent="0.35">
      <c r="A30" s="69" t="s">
        <v>391</v>
      </c>
      <c r="B30" s="69" t="s">
        <v>392</v>
      </c>
      <c r="C30" s="69" t="s">
        <v>8</v>
      </c>
      <c r="D30" s="69" t="s">
        <v>12</v>
      </c>
      <c r="E30" s="69" t="s">
        <v>447</v>
      </c>
      <c r="F30" s="69" t="s">
        <v>443</v>
      </c>
      <c r="G30" s="69" t="s">
        <v>14</v>
      </c>
      <c r="H30" s="69">
        <v>-0.3</v>
      </c>
      <c r="I30" s="69" t="s">
        <v>11</v>
      </c>
      <c r="J30" s="69"/>
    </row>
    <row r="31" spans="1:10" ht="14.5" x14ac:dyDescent="0.35">
      <c r="A31" s="69" t="s">
        <v>393</v>
      </c>
      <c r="B31" s="69" t="s">
        <v>394</v>
      </c>
      <c r="C31" s="69" t="s">
        <v>19</v>
      </c>
      <c r="D31" s="69" t="s">
        <v>388</v>
      </c>
      <c r="E31" s="69" t="s">
        <v>447</v>
      </c>
      <c r="F31" s="69" t="s">
        <v>443</v>
      </c>
      <c r="G31" s="69" t="s">
        <v>14</v>
      </c>
      <c r="H31" s="69">
        <v>-3.7918864962611292E-4</v>
      </c>
      <c r="I31" s="69" t="s">
        <v>11</v>
      </c>
      <c r="J31" s="69"/>
    </row>
    <row r="32" spans="1:10" ht="14.5" x14ac:dyDescent="0.35">
      <c r="A32" s="69" t="s">
        <v>395</v>
      </c>
      <c r="B32" s="69" t="s">
        <v>396</v>
      </c>
      <c r="C32" s="69" t="s">
        <v>19</v>
      </c>
      <c r="D32" s="69" t="s">
        <v>388</v>
      </c>
      <c r="E32" s="69" t="s">
        <v>447</v>
      </c>
      <c r="F32" s="69" t="s">
        <v>443</v>
      </c>
      <c r="G32" s="69" t="s">
        <v>14</v>
      </c>
      <c r="H32" s="69">
        <v>-2.7478223448371801E-3</v>
      </c>
      <c r="I32" s="69" t="s">
        <v>11</v>
      </c>
      <c r="J32" s="69"/>
    </row>
    <row r="33" spans="1:10" ht="14.5" x14ac:dyDescent="0.35">
      <c r="A33" s="69" t="s">
        <v>397</v>
      </c>
      <c r="B33" s="69" t="s">
        <v>398</v>
      </c>
      <c r="C33" s="69" t="s">
        <v>19</v>
      </c>
      <c r="D33" s="69" t="s">
        <v>388</v>
      </c>
      <c r="E33" s="69" t="s">
        <v>447</v>
      </c>
      <c r="F33" s="69" t="s">
        <v>443</v>
      </c>
      <c r="G33" s="69" t="s">
        <v>14</v>
      </c>
      <c r="H33" s="69">
        <v>-2.0424372481724538E-2</v>
      </c>
      <c r="I33" s="69" t="s">
        <v>11</v>
      </c>
      <c r="J33" s="69"/>
    </row>
    <row r="34" spans="1:10" ht="14.5" x14ac:dyDescent="0.35">
      <c r="A34" s="69" t="s">
        <v>399</v>
      </c>
      <c r="B34" s="69" t="s">
        <v>400</v>
      </c>
      <c r="C34" s="69" t="s">
        <v>20</v>
      </c>
      <c r="D34" s="69" t="s">
        <v>388</v>
      </c>
      <c r="E34" s="69" t="s">
        <v>447</v>
      </c>
      <c r="F34" s="69" t="s">
        <v>443</v>
      </c>
      <c r="G34" s="69" t="s">
        <v>14</v>
      </c>
      <c r="H34" s="69">
        <v>-8.3855793100000006E-2</v>
      </c>
      <c r="I34" s="69" t="s">
        <v>11</v>
      </c>
      <c r="J34" s="69"/>
    </row>
    <row r="35" spans="1:10" ht="14.5" x14ac:dyDescent="0.35">
      <c r="A35" s="69" t="s">
        <v>401</v>
      </c>
      <c r="B35" s="69" t="s">
        <v>402</v>
      </c>
      <c r="C35" s="69" t="s">
        <v>8</v>
      </c>
      <c r="D35" s="69" t="s">
        <v>14</v>
      </c>
      <c r="E35" s="69" t="s">
        <v>447</v>
      </c>
      <c r="F35" s="69" t="s">
        <v>443</v>
      </c>
      <c r="G35" s="69" t="s">
        <v>14</v>
      </c>
      <c r="H35" s="69">
        <v>-0.04</v>
      </c>
      <c r="I35" s="69" t="s">
        <v>11</v>
      </c>
      <c r="J35" s="69"/>
    </row>
    <row r="36" spans="1:10" ht="14.5" x14ac:dyDescent="0.35">
      <c r="A36" s="69" t="s">
        <v>403</v>
      </c>
      <c r="B36" s="69" t="s">
        <v>404</v>
      </c>
      <c r="C36" s="69" t="s">
        <v>8</v>
      </c>
      <c r="D36" s="69" t="s">
        <v>16</v>
      </c>
      <c r="E36" s="69" t="s">
        <v>447</v>
      </c>
      <c r="F36" s="69" t="s">
        <v>443</v>
      </c>
      <c r="G36" s="69" t="s">
        <v>14</v>
      </c>
      <c r="H36" s="69">
        <v>6.6E-4</v>
      </c>
      <c r="I36" s="69" t="s">
        <v>11</v>
      </c>
      <c r="J36" s="69"/>
    </row>
    <row r="37" spans="1:10" ht="14.5" x14ac:dyDescent="0.35">
      <c r="A37" s="69" t="s">
        <v>405</v>
      </c>
      <c r="B37" s="69" t="s">
        <v>406</v>
      </c>
      <c r="C37" s="69" t="s">
        <v>8</v>
      </c>
      <c r="D37" s="69" t="s">
        <v>16</v>
      </c>
      <c r="E37" s="69" t="s">
        <v>447</v>
      </c>
      <c r="F37" s="69" t="s">
        <v>443</v>
      </c>
      <c r="G37" s="69" t="s">
        <v>14</v>
      </c>
      <c r="H37" s="69">
        <v>2.5000000000000001E-3</v>
      </c>
      <c r="I37" s="69" t="s">
        <v>11</v>
      </c>
      <c r="J37" s="69"/>
    </row>
    <row r="38" spans="1:10" ht="14.5" x14ac:dyDescent="0.35">
      <c r="A38" s="69" t="s">
        <v>407</v>
      </c>
      <c r="B38" s="69" t="s">
        <v>408</v>
      </c>
      <c r="C38" s="69" t="s">
        <v>8</v>
      </c>
      <c r="D38" s="69" t="s">
        <v>15</v>
      </c>
      <c r="E38" s="69" t="s">
        <v>447</v>
      </c>
      <c r="F38" s="69" t="s">
        <v>443</v>
      </c>
      <c r="G38" s="69" t="s">
        <v>14</v>
      </c>
      <c r="H38" s="69">
        <v>0.14499999999999999</v>
      </c>
      <c r="I38" s="69" t="s">
        <v>11</v>
      </c>
      <c r="J38" s="69"/>
    </row>
    <row r="39" spans="1:10" ht="14.5" x14ac:dyDescent="0.35">
      <c r="A39" s="69" t="s">
        <v>409</v>
      </c>
      <c r="B39" s="69" t="s">
        <v>410</v>
      </c>
      <c r="C39" s="69" t="s">
        <v>8</v>
      </c>
      <c r="D39" s="69" t="s">
        <v>16</v>
      </c>
      <c r="E39" s="69" t="s">
        <v>447</v>
      </c>
      <c r="F39" s="69" t="s">
        <v>443</v>
      </c>
      <c r="G39" s="69" t="s">
        <v>14</v>
      </c>
      <c r="H39" s="69">
        <v>-5.0000000000000001E-3</v>
      </c>
      <c r="I39" s="69" t="s">
        <v>11</v>
      </c>
      <c r="J39" s="69"/>
    </row>
    <row r="40" spans="1:10" ht="14.5" x14ac:dyDescent="0.35">
      <c r="A40" s="69" t="s">
        <v>411</v>
      </c>
      <c r="B40" s="69" t="s">
        <v>412</v>
      </c>
      <c r="C40" s="69" t="s">
        <v>8</v>
      </c>
      <c r="D40" s="69" t="s">
        <v>413</v>
      </c>
      <c r="E40" s="69" t="s">
        <v>447</v>
      </c>
      <c r="F40" s="69" t="s">
        <v>443</v>
      </c>
      <c r="G40" s="69" t="s">
        <v>14</v>
      </c>
      <c r="H40" s="69">
        <v>0.17967</v>
      </c>
      <c r="I40" s="69" t="s">
        <v>17</v>
      </c>
      <c r="J40" s="69"/>
    </row>
    <row r="41" spans="1:10" ht="14.5" x14ac:dyDescent="0.35">
      <c r="A41" s="69" t="s">
        <v>411</v>
      </c>
      <c r="B41" s="69" t="s">
        <v>412</v>
      </c>
      <c r="C41" s="69" t="s">
        <v>8</v>
      </c>
      <c r="D41" s="69" t="s">
        <v>413</v>
      </c>
      <c r="E41" s="69" t="s">
        <v>447</v>
      </c>
      <c r="F41" s="69" t="s">
        <v>443</v>
      </c>
      <c r="G41" s="69" t="s">
        <v>14</v>
      </c>
      <c r="H41" s="69">
        <v>1.777778E-2</v>
      </c>
      <c r="I41" s="69" t="s">
        <v>17</v>
      </c>
      <c r="J41" s="69"/>
    </row>
    <row r="42" spans="1:10" ht="14.5" x14ac:dyDescent="0.35">
      <c r="A42" s="70" t="s">
        <v>448</v>
      </c>
      <c r="B42" s="70" t="s">
        <v>444</v>
      </c>
      <c r="C42" s="70" t="s">
        <v>8</v>
      </c>
      <c r="D42" s="70" t="s">
        <v>14</v>
      </c>
      <c r="E42" s="70" t="s">
        <v>448</v>
      </c>
      <c r="F42" s="70" t="s">
        <v>444</v>
      </c>
      <c r="G42" s="70" t="s">
        <v>14</v>
      </c>
      <c r="H42" s="70">
        <v>-1</v>
      </c>
      <c r="I42" s="70" t="s">
        <v>10</v>
      </c>
      <c r="J42" s="70"/>
    </row>
    <row r="43" spans="1:10" ht="14.5" x14ac:dyDescent="0.35">
      <c r="A43" s="70" t="s">
        <v>370</v>
      </c>
      <c r="B43" s="70" t="s">
        <v>369</v>
      </c>
      <c r="C43" s="70" t="s">
        <v>13</v>
      </c>
      <c r="D43" s="70" t="s">
        <v>16</v>
      </c>
      <c r="E43" s="70" t="s">
        <v>448</v>
      </c>
      <c r="F43" s="70" t="s">
        <v>444</v>
      </c>
      <c r="G43" s="70" t="s">
        <v>14</v>
      </c>
      <c r="H43" s="70">
        <f>0.02-0.04225</f>
        <v>-2.2250000000000002E-2</v>
      </c>
      <c r="I43" s="70" t="s">
        <v>11</v>
      </c>
      <c r="J43" s="70"/>
    </row>
    <row r="44" spans="1:10" ht="14.5" x14ac:dyDescent="0.35">
      <c r="A44" s="70" t="s">
        <v>374</v>
      </c>
      <c r="B44" s="70" t="s">
        <v>373</v>
      </c>
      <c r="C44" s="70" t="s">
        <v>13</v>
      </c>
      <c r="D44" s="70" t="s">
        <v>9</v>
      </c>
      <c r="E44" s="70" t="s">
        <v>448</v>
      </c>
      <c r="F44" s="70" t="s">
        <v>444</v>
      </c>
      <c r="G44" s="70" t="s">
        <v>14</v>
      </c>
      <c r="H44" s="70">
        <v>0.2</v>
      </c>
      <c r="I44" s="70" t="s">
        <v>11</v>
      </c>
      <c r="J44" s="70"/>
    </row>
    <row r="45" spans="1:10" ht="14.5" x14ac:dyDescent="0.35">
      <c r="A45" s="70" t="s">
        <v>376</v>
      </c>
      <c r="B45" s="70" t="s">
        <v>375</v>
      </c>
      <c r="C45" s="70" t="s">
        <v>13</v>
      </c>
      <c r="D45" s="70" t="s">
        <v>16</v>
      </c>
      <c r="E45" s="70" t="s">
        <v>448</v>
      </c>
      <c r="F45" s="70" t="s">
        <v>444</v>
      </c>
      <c r="G45" s="70" t="s">
        <v>14</v>
      </c>
      <c r="H45" s="70">
        <f>0.2-0.338</f>
        <v>-0.13800000000000001</v>
      </c>
      <c r="I45" s="70" t="s">
        <v>11</v>
      </c>
      <c r="J45" s="70"/>
    </row>
    <row r="46" spans="1:10" ht="14.5" x14ac:dyDescent="0.35">
      <c r="A46" s="70" t="s">
        <v>384</v>
      </c>
      <c r="B46" s="70" t="s">
        <v>385</v>
      </c>
      <c r="C46" s="70" t="s">
        <v>8</v>
      </c>
      <c r="D46" s="70" t="s">
        <v>16</v>
      </c>
      <c r="E46" s="70" t="s">
        <v>448</v>
      </c>
      <c r="F46" s="70" t="s">
        <v>444</v>
      </c>
      <c r="G46" s="70" t="s">
        <v>14</v>
      </c>
      <c r="H46" s="70">
        <v>0.3</v>
      </c>
      <c r="I46" s="70" t="s">
        <v>11</v>
      </c>
      <c r="J46" s="70"/>
    </row>
    <row r="47" spans="1:10" ht="14.5" x14ac:dyDescent="0.35">
      <c r="A47" s="70" t="s">
        <v>386</v>
      </c>
      <c r="B47" s="70" t="s">
        <v>387</v>
      </c>
      <c r="C47" s="70" t="s">
        <v>18</v>
      </c>
      <c r="D47" s="70" t="s">
        <v>388</v>
      </c>
      <c r="E47" s="70" t="s">
        <v>448</v>
      </c>
      <c r="F47" s="70" t="s">
        <v>444</v>
      </c>
      <c r="G47" s="70" t="s">
        <v>14</v>
      </c>
      <c r="H47" s="70">
        <v>7.4074074074074077E-3</v>
      </c>
      <c r="I47" s="70" t="s">
        <v>11</v>
      </c>
      <c r="J47" s="70"/>
    </row>
    <row r="48" spans="1:10" ht="14.5" x14ac:dyDescent="0.35">
      <c r="A48" s="70" t="s">
        <v>389</v>
      </c>
      <c r="B48" s="70" t="s">
        <v>390</v>
      </c>
      <c r="C48" s="70" t="s">
        <v>8</v>
      </c>
      <c r="D48" s="70" t="s">
        <v>12</v>
      </c>
      <c r="E48" s="70" t="s">
        <v>448</v>
      </c>
      <c r="F48" s="70" t="s">
        <v>444</v>
      </c>
      <c r="G48" s="70" t="s">
        <v>14</v>
      </c>
      <c r="H48" s="70">
        <v>-0.505</v>
      </c>
      <c r="I48" s="70" t="s">
        <v>11</v>
      </c>
      <c r="J48" s="70"/>
    </row>
    <row r="49" spans="1:10" ht="14.5" x14ac:dyDescent="0.35">
      <c r="A49" s="70" t="s">
        <v>391</v>
      </c>
      <c r="B49" s="70" t="s">
        <v>392</v>
      </c>
      <c r="C49" s="70" t="s">
        <v>8</v>
      </c>
      <c r="D49" s="70" t="s">
        <v>12</v>
      </c>
      <c r="E49" s="70" t="s">
        <v>448</v>
      </c>
      <c r="F49" s="70" t="s">
        <v>444</v>
      </c>
      <c r="G49" s="70" t="s">
        <v>14</v>
      </c>
      <c r="H49" s="70">
        <v>-0.3</v>
      </c>
      <c r="I49" s="70" t="s">
        <v>11</v>
      </c>
      <c r="J49" s="70"/>
    </row>
    <row r="50" spans="1:10" ht="14.5" x14ac:dyDescent="0.35">
      <c r="A50" s="70" t="s">
        <v>393</v>
      </c>
      <c r="B50" s="70" t="s">
        <v>394</v>
      </c>
      <c r="C50" s="70" t="s">
        <v>19</v>
      </c>
      <c r="D50" s="70" t="s">
        <v>388</v>
      </c>
      <c r="E50" s="70" t="s">
        <v>448</v>
      </c>
      <c r="F50" s="70" t="s">
        <v>444</v>
      </c>
      <c r="G50" s="70" t="s">
        <v>14</v>
      </c>
      <c r="H50" s="70">
        <v>-2.4985520000777419E-3</v>
      </c>
      <c r="I50" s="70" t="s">
        <v>11</v>
      </c>
      <c r="J50" s="70"/>
    </row>
    <row r="51" spans="1:10" ht="14.5" x14ac:dyDescent="0.35">
      <c r="A51" s="70" t="s">
        <v>395</v>
      </c>
      <c r="B51" s="70" t="s">
        <v>396</v>
      </c>
      <c r="C51" s="70" t="s">
        <v>19</v>
      </c>
      <c r="D51" s="70" t="s">
        <v>388</v>
      </c>
      <c r="E51" s="70" t="s">
        <v>448</v>
      </c>
      <c r="F51" s="70" t="s">
        <v>444</v>
      </c>
      <c r="G51" s="70" t="s">
        <v>14</v>
      </c>
      <c r="H51" s="70">
        <v>-1.8105966574476409E-2</v>
      </c>
      <c r="I51" s="70" t="s">
        <v>11</v>
      </c>
      <c r="J51" s="70"/>
    </row>
    <row r="52" spans="1:10" ht="14.5" x14ac:dyDescent="0.35">
      <c r="A52" s="70" t="s">
        <v>397</v>
      </c>
      <c r="B52" s="70" t="s">
        <v>398</v>
      </c>
      <c r="C52" s="70" t="s">
        <v>19</v>
      </c>
      <c r="D52" s="70" t="s">
        <v>388</v>
      </c>
      <c r="E52" s="70" t="s">
        <v>448</v>
      </c>
      <c r="F52" s="70" t="s">
        <v>444</v>
      </c>
      <c r="G52" s="70" t="s">
        <v>14</v>
      </c>
      <c r="H52" s="70">
        <v>-0.1345803909607092</v>
      </c>
      <c r="I52" s="70" t="s">
        <v>11</v>
      </c>
      <c r="J52" s="70"/>
    </row>
    <row r="53" spans="1:10" ht="14.5" x14ac:dyDescent="0.35">
      <c r="A53" s="70" t="s">
        <v>399</v>
      </c>
      <c r="B53" s="70" t="s">
        <v>400</v>
      </c>
      <c r="C53" s="70" t="s">
        <v>20</v>
      </c>
      <c r="D53" s="70" t="s">
        <v>388</v>
      </c>
      <c r="E53" s="70" t="s">
        <v>448</v>
      </c>
      <c r="F53" s="70" t="s">
        <v>444</v>
      </c>
      <c r="G53" s="70" t="s">
        <v>14</v>
      </c>
      <c r="H53" s="70">
        <v>-0.60523930429999995</v>
      </c>
      <c r="I53" s="70" t="s">
        <v>11</v>
      </c>
      <c r="J53" s="70"/>
    </row>
    <row r="54" spans="1:10" ht="14.5" x14ac:dyDescent="0.35">
      <c r="A54" s="70" t="s">
        <v>401</v>
      </c>
      <c r="B54" s="70" t="s">
        <v>402</v>
      </c>
      <c r="C54" s="70" t="s">
        <v>8</v>
      </c>
      <c r="D54" s="70" t="s">
        <v>14</v>
      </c>
      <c r="E54" s="70" t="s">
        <v>448</v>
      </c>
      <c r="F54" s="70" t="s">
        <v>444</v>
      </c>
      <c r="G54" s="70" t="s">
        <v>14</v>
      </c>
      <c r="H54" s="70">
        <v>-0.04</v>
      </c>
      <c r="I54" s="70" t="s">
        <v>11</v>
      </c>
      <c r="J54" s="70"/>
    </row>
    <row r="55" spans="1:10" ht="14.5" x14ac:dyDescent="0.35">
      <c r="A55" s="70" t="s">
        <v>403</v>
      </c>
      <c r="B55" s="70" t="s">
        <v>404</v>
      </c>
      <c r="C55" s="70" t="s">
        <v>8</v>
      </c>
      <c r="D55" s="70" t="s">
        <v>16</v>
      </c>
      <c r="E55" s="70" t="s">
        <v>448</v>
      </c>
      <c r="F55" s="70" t="s">
        <v>444</v>
      </c>
      <c r="G55" s="70" t="s">
        <v>14</v>
      </c>
      <c r="H55" s="70">
        <v>6.6E-4</v>
      </c>
      <c r="I55" s="70" t="s">
        <v>11</v>
      </c>
      <c r="J55" s="70"/>
    </row>
    <row r="56" spans="1:10" ht="14.5" x14ac:dyDescent="0.35">
      <c r="A56" s="70" t="s">
        <v>405</v>
      </c>
      <c r="B56" s="70" t="s">
        <v>406</v>
      </c>
      <c r="C56" s="70" t="s">
        <v>8</v>
      </c>
      <c r="D56" s="70" t="s">
        <v>16</v>
      </c>
      <c r="E56" s="70" t="s">
        <v>448</v>
      </c>
      <c r="F56" s="70" t="s">
        <v>444</v>
      </c>
      <c r="G56" s="70" t="s">
        <v>14</v>
      </c>
      <c r="H56" s="70">
        <v>2.5000000000000001E-3</v>
      </c>
      <c r="I56" s="70" t="s">
        <v>11</v>
      </c>
      <c r="J56" s="70"/>
    </row>
    <row r="57" spans="1:10" ht="14.5" x14ac:dyDescent="0.35">
      <c r="A57" s="70" t="s">
        <v>407</v>
      </c>
      <c r="B57" s="70" t="s">
        <v>408</v>
      </c>
      <c r="C57" s="70" t="s">
        <v>8</v>
      </c>
      <c r="D57" s="70" t="s">
        <v>15</v>
      </c>
      <c r="E57" s="70" t="s">
        <v>448</v>
      </c>
      <c r="F57" s="70" t="s">
        <v>444</v>
      </c>
      <c r="G57" s="70" t="s">
        <v>14</v>
      </c>
      <c r="H57" s="70">
        <v>0.14499999999999999</v>
      </c>
      <c r="I57" s="70" t="s">
        <v>11</v>
      </c>
      <c r="J57" s="70"/>
    </row>
    <row r="58" spans="1:10" ht="14.5" x14ac:dyDescent="0.35">
      <c r="A58" s="70" t="s">
        <v>409</v>
      </c>
      <c r="B58" s="70" t="s">
        <v>410</v>
      </c>
      <c r="C58" s="70" t="s">
        <v>8</v>
      </c>
      <c r="D58" s="70" t="s">
        <v>16</v>
      </c>
      <c r="E58" s="70" t="s">
        <v>448</v>
      </c>
      <c r="F58" s="70" t="s">
        <v>444</v>
      </c>
      <c r="G58" s="70" t="s">
        <v>14</v>
      </c>
      <c r="H58" s="70">
        <v>-5.0000000000000001E-3</v>
      </c>
      <c r="I58" s="70" t="s">
        <v>11</v>
      </c>
      <c r="J58" s="70"/>
    </row>
    <row r="59" spans="1:10" ht="14.5" x14ac:dyDescent="0.35">
      <c r="A59" s="70" t="s">
        <v>411</v>
      </c>
      <c r="B59" s="70" t="s">
        <v>412</v>
      </c>
      <c r="C59" s="70" t="s">
        <v>8</v>
      </c>
      <c r="D59" s="70" t="s">
        <v>413</v>
      </c>
      <c r="E59" s="70" t="s">
        <v>448</v>
      </c>
      <c r="F59" s="70" t="s">
        <v>444</v>
      </c>
      <c r="G59" s="70" t="s">
        <v>14</v>
      </c>
      <c r="H59" s="70">
        <v>0.17967</v>
      </c>
      <c r="I59" s="70" t="s">
        <v>17</v>
      </c>
      <c r="J59" s="70"/>
    </row>
    <row r="60" spans="1:10" ht="14.5" x14ac:dyDescent="0.35">
      <c r="A60" s="70" t="s">
        <v>411</v>
      </c>
      <c r="B60" s="70" t="s">
        <v>412</v>
      </c>
      <c r="C60" s="70" t="s">
        <v>8</v>
      </c>
      <c r="D60" s="70" t="s">
        <v>413</v>
      </c>
      <c r="E60" s="70" t="s">
        <v>448</v>
      </c>
      <c r="F60" s="70" t="s">
        <v>444</v>
      </c>
      <c r="G60" s="70" t="s">
        <v>14</v>
      </c>
      <c r="H60" s="70">
        <v>1.666666E-2</v>
      </c>
      <c r="I60" s="70" t="s">
        <v>17</v>
      </c>
      <c r="J60" s="70"/>
    </row>
    <row r="61" spans="1:10" ht="14.5" x14ac:dyDescent="0.35">
      <c r="A61" s="71" t="s">
        <v>362</v>
      </c>
      <c r="B61" s="71" t="s">
        <v>361</v>
      </c>
      <c r="C61" s="71" t="s">
        <v>8</v>
      </c>
      <c r="D61" s="71" t="s">
        <v>14</v>
      </c>
      <c r="E61" s="71" t="s">
        <v>362</v>
      </c>
      <c r="F61" s="71" t="s">
        <v>361</v>
      </c>
      <c r="G61" s="71" t="s">
        <v>14</v>
      </c>
      <c r="H61" s="71">
        <v>-1</v>
      </c>
      <c r="I61" s="71" t="s">
        <v>10</v>
      </c>
      <c r="J61" s="71"/>
    </row>
    <row r="62" spans="1:10" ht="14.5" x14ac:dyDescent="0.35">
      <c r="A62" s="71" t="s">
        <v>370</v>
      </c>
      <c r="B62" s="71" t="s">
        <v>369</v>
      </c>
      <c r="C62" s="71" t="s">
        <v>13</v>
      </c>
      <c r="D62" s="71" t="s">
        <v>16</v>
      </c>
      <c r="E62" s="71" t="s">
        <v>362</v>
      </c>
      <c r="F62" s="71" t="s">
        <v>361</v>
      </c>
      <c r="G62" s="71" t="s">
        <v>14</v>
      </c>
      <c r="H62" s="71">
        <v>0.1</v>
      </c>
      <c r="I62" s="71" t="s">
        <v>11</v>
      </c>
      <c r="J62" s="71"/>
    </row>
    <row r="63" spans="1:10" ht="14.5" x14ac:dyDescent="0.35">
      <c r="A63" s="71" t="s">
        <v>384</v>
      </c>
      <c r="B63" s="71" t="s">
        <v>385</v>
      </c>
      <c r="C63" s="71" t="s">
        <v>8</v>
      </c>
      <c r="D63" s="71" t="s">
        <v>16</v>
      </c>
      <c r="E63" s="71" t="s">
        <v>362</v>
      </c>
      <c r="F63" s="71" t="s">
        <v>361</v>
      </c>
      <c r="G63" s="71" t="s">
        <v>14</v>
      </c>
      <c r="H63" s="71">
        <v>1</v>
      </c>
      <c r="I63" s="71" t="s">
        <v>11</v>
      </c>
      <c r="J63" s="71"/>
    </row>
    <row r="64" spans="1:10" ht="14.5" x14ac:dyDescent="0.35">
      <c r="A64" s="71" t="s">
        <v>391</v>
      </c>
      <c r="B64" s="71" t="s">
        <v>414</v>
      </c>
      <c r="C64" s="71" t="s">
        <v>8</v>
      </c>
      <c r="D64" s="71" t="s">
        <v>15</v>
      </c>
      <c r="E64" s="71" t="s">
        <v>362</v>
      </c>
      <c r="F64" s="71" t="s">
        <v>361</v>
      </c>
      <c r="G64" s="71" t="s">
        <v>14</v>
      </c>
      <c r="H64" s="71">
        <v>-0.73</v>
      </c>
      <c r="I64" s="71" t="s">
        <v>11</v>
      </c>
      <c r="J64" s="71"/>
    </row>
    <row r="65" spans="1:10" ht="14.5" x14ac:dyDescent="0.35">
      <c r="A65" s="71" t="s">
        <v>415</v>
      </c>
      <c r="B65" s="71" t="s">
        <v>416</v>
      </c>
      <c r="C65" s="71" t="s">
        <v>8</v>
      </c>
      <c r="D65" s="71" t="s">
        <v>15</v>
      </c>
      <c r="E65" s="71" t="s">
        <v>362</v>
      </c>
      <c r="F65" s="71" t="s">
        <v>361</v>
      </c>
      <c r="G65" s="71" t="s">
        <v>14</v>
      </c>
      <c r="H65" s="71">
        <v>-1</v>
      </c>
      <c r="I65" s="71" t="s">
        <v>11</v>
      </c>
      <c r="J65" s="71"/>
    </row>
    <row r="66" spans="1:10" ht="14.5" x14ac:dyDescent="0.35">
      <c r="A66" s="71" t="s">
        <v>417</v>
      </c>
      <c r="B66" s="71" t="s">
        <v>418</v>
      </c>
      <c r="C66" s="71" t="s">
        <v>8</v>
      </c>
      <c r="D66" s="71" t="s">
        <v>419</v>
      </c>
      <c r="E66" s="71" t="s">
        <v>362</v>
      </c>
      <c r="F66" s="71" t="s">
        <v>361</v>
      </c>
      <c r="G66" s="71" t="s">
        <v>14</v>
      </c>
      <c r="H66" s="71">
        <v>1.7100000000000001E-9</v>
      </c>
      <c r="I66" s="71" t="s">
        <v>17</v>
      </c>
      <c r="J66" s="71"/>
    </row>
    <row r="67" spans="1:10" ht="14.5" x14ac:dyDescent="0.35">
      <c r="A67" s="71" t="s">
        <v>420</v>
      </c>
      <c r="B67" s="71" t="s">
        <v>421</v>
      </c>
      <c r="C67" s="71" t="s">
        <v>8</v>
      </c>
      <c r="D67" s="71" t="s">
        <v>419</v>
      </c>
      <c r="E67" s="71" t="s">
        <v>362</v>
      </c>
      <c r="F67" s="71" t="s">
        <v>361</v>
      </c>
      <c r="G67" s="71" t="s">
        <v>14</v>
      </c>
      <c r="H67" s="71">
        <v>2.3099999999999998E-8</v>
      </c>
      <c r="I67" s="71" t="s">
        <v>17</v>
      </c>
      <c r="J67" s="71"/>
    </row>
    <row r="68" spans="1:10" ht="14.5" x14ac:dyDescent="0.35">
      <c r="A68" s="72" t="s">
        <v>366</v>
      </c>
      <c r="B68" s="72" t="s">
        <v>365</v>
      </c>
      <c r="C68" s="72" t="s">
        <v>8</v>
      </c>
      <c r="D68" s="72" t="s">
        <v>14</v>
      </c>
      <c r="E68" s="72" t="s">
        <v>366</v>
      </c>
      <c r="F68" s="72" t="s">
        <v>365</v>
      </c>
      <c r="G68" s="72" t="s">
        <v>14</v>
      </c>
      <c r="H68" s="72">
        <v>-1</v>
      </c>
      <c r="I68" s="72" t="s">
        <v>10</v>
      </c>
      <c r="J68" s="72"/>
    </row>
    <row r="69" spans="1:10" ht="14.5" x14ac:dyDescent="0.35">
      <c r="A69" s="72" t="s">
        <v>370</v>
      </c>
      <c r="B69" s="72" t="s">
        <v>369</v>
      </c>
      <c r="C69" s="72" t="s">
        <v>13</v>
      </c>
      <c r="D69" s="72" t="s">
        <v>16</v>
      </c>
      <c r="E69" s="72" t="s">
        <v>366</v>
      </c>
      <c r="F69" s="72" t="s">
        <v>365</v>
      </c>
      <c r="G69" s="72" t="s">
        <v>14</v>
      </c>
      <c r="H69" s="72">
        <v>0.05</v>
      </c>
      <c r="I69" s="72" t="s">
        <v>11</v>
      </c>
      <c r="J69" s="72"/>
    </row>
    <row r="70" spans="1:10" ht="14.5" x14ac:dyDescent="0.35">
      <c r="A70" s="72" t="s">
        <v>415</v>
      </c>
      <c r="B70" s="72" t="s">
        <v>416</v>
      </c>
      <c r="C70" s="72" t="s">
        <v>8</v>
      </c>
      <c r="D70" s="72" t="s">
        <v>15</v>
      </c>
      <c r="E70" s="72" t="s">
        <v>366</v>
      </c>
      <c r="F70" s="72" t="s">
        <v>365</v>
      </c>
      <c r="G70" s="72" t="s">
        <v>14</v>
      </c>
      <c r="H70" s="72">
        <v>-1</v>
      </c>
      <c r="I70" s="72" t="s">
        <v>11</v>
      </c>
      <c r="J70" s="72"/>
    </row>
    <row r="71" spans="1:10" ht="14.5" x14ac:dyDescent="0.35">
      <c r="A71" s="72" t="s">
        <v>417</v>
      </c>
      <c r="B71" s="72" t="s">
        <v>418</v>
      </c>
      <c r="C71" s="72" t="s">
        <v>8</v>
      </c>
      <c r="D71" s="72" t="s">
        <v>419</v>
      </c>
      <c r="E71" s="72" t="s">
        <v>366</v>
      </c>
      <c r="F71" s="72" t="s">
        <v>365</v>
      </c>
      <c r="G71" s="72" t="s">
        <v>14</v>
      </c>
      <c r="H71" s="72">
        <v>1.7100000000000001E-9</v>
      </c>
      <c r="I71" s="72" t="s">
        <v>17</v>
      </c>
      <c r="J71" s="72"/>
    </row>
    <row r="72" spans="1:10" ht="14.5" x14ac:dyDescent="0.35">
      <c r="A72" s="72" t="s">
        <v>420</v>
      </c>
      <c r="B72" s="72" t="s">
        <v>421</v>
      </c>
      <c r="C72" s="72" t="s">
        <v>8</v>
      </c>
      <c r="D72" s="72" t="s">
        <v>419</v>
      </c>
      <c r="E72" s="72" t="s">
        <v>366</v>
      </c>
      <c r="F72" s="72" t="s">
        <v>365</v>
      </c>
      <c r="G72" s="72" t="s">
        <v>14</v>
      </c>
      <c r="H72" s="72">
        <v>2.3099999999999998E-8</v>
      </c>
      <c r="I72" s="72" t="s">
        <v>17</v>
      </c>
      <c r="J72" s="72"/>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1"/>
  <sheetViews>
    <sheetView showGridLines="0" workbookViewId="0">
      <selection activeCell="A2" sqref="A2:XFD4"/>
    </sheetView>
  </sheetViews>
  <sheetFormatPr baseColWidth="10" defaultRowHeight="12.5" x14ac:dyDescent="0.25"/>
  <cols>
    <col min="1" max="1" width="12.6328125" style="45" customWidth="1"/>
    <col min="2" max="2" width="75.54296875" style="45" bestFit="1" customWidth="1"/>
    <col min="3" max="3" width="14.26953125" style="45" bestFit="1" customWidth="1"/>
    <col min="4" max="4" width="12.08984375" style="45" bestFit="1" customWidth="1"/>
    <col min="5" max="5" width="9.1796875" style="45" customWidth="1"/>
    <col min="6" max="16384" width="10.90625" style="45"/>
  </cols>
  <sheetData>
    <row r="1" spans="1:5" ht="13" x14ac:dyDescent="0.3">
      <c r="A1" s="27" t="s">
        <v>331</v>
      </c>
      <c r="B1" s="27" t="s">
        <v>307</v>
      </c>
      <c r="C1" s="27" t="s">
        <v>308</v>
      </c>
      <c r="D1" s="27" t="s">
        <v>38</v>
      </c>
      <c r="E1" s="27" t="s">
        <v>332</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2"/>
  <sheetViews>
    <sheetView topLeftCell="C1" workbookViewId="0">
      <selection activeCell="C12" sqref="C12"/>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34</v>
      </c>
      <c r="B1" s="11" t="s">
        <v>35</v>
      </c>
      <c r="C1" s="11" t="s">
        <v>42</v>
      </c>
      <c r="D1" s="11" t="s">
        <v>43</v>
      </c>
      <c r="E1" s="11" t="s">
        <v>44</v>
      </c>
    </row>
    <row r="2" spans="1:5" x14ac:dyDescent="0.25">
      <c r="A2" s="7" t="s">
        <v>340</v>
      </c>
      <c r="B2" s="7" t="s">
        <v>342</v>
      </c>
      <c r="C2" s="7" t="s">
        <v>343</v>
      </c>
      <c r="D2" s="7" t="s">
        <v>8</v>
      </c>
      <c r="E2" s="7" t="s">
        <v>9</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workbookViewId="0">
      <selection activeCell="B24" sqref="B24"/>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75</v>
      </c>
      <c r="B1" s="79"/>
      <c r="C1" s="79"/>
      <c r="D1" s="79"/>
      <c r="E1" s="79"/>
      <c r="F1" s="79"/>
    </row>
    <row r="4" spans="1:6" ht="13" x14ac:dyDescent="0.3">
      <c r="A4" s="14" t="s">
        <v>23</v>
      </c>
      <c r="B4" s="14" t="s">
        <v>24</v>
      </c>
      <c r="C4" s="14" t="s">
        <v>22</v>
      </c>
      <c r="D4" s="15">
        <v>2025</v>
      </c>
      <c r="E4" s="15">
        <v>2030</v>
      </c>
      <c r="F4" s="15">
        <v>2050</v>
      </c>
    </row>
    <row r="5" spans="1:6" x14ac:dyDescent="0.25">
      <c r="A5" s="18" t="s">
        <v>32</v>
      </c>
      <c r="B5" s="18" t="s">
        <v>25</v>
      </c>
      <c r="C5" s="18" t="s">
        <v>78</v>
      </c>
      <c r="D5" s="5"/>
      <c r="E5" s="5"/>
      <c r="F5" s="5"/>
    </row>
    <row r="6" spans="1:6" x14ac:dyDescent="0.25">
      <c r="A6" s="18" t="s">
        <v>32</v>
      </c>
      <c r="B6" s="18" t="s">
        <v>26</v>
      </c>
      <c r="C6" s="18" t="s">
        <v>78</v>
      </c>
      <c r="D6" s="5"/>
      <c r="E6" s="5"/>
      <c r="F6" s="5"/>
    </row>
    <row r="7" spans="1:6" x14ac:dyDescent="0.25">
      <c r="A7" s="18" t="s">
        <v>32</v>
      </c>
      <c r="B7" s="18" t="s">
        <v>27</v>
      </c>
      <c r="C7" s="18" t="s">
        <v>78</v>
      </c>
      <c r="D7" s="13"/>
      <c r="E7" s="13"/>
      <c r="F7" s="13"/>
    </row>
    <row r="8" spans="1:6" x14ac:dyDescent="0.25">
      <c r="A8" s="18" t="s">
        <v>32</v>
      </c>
      <c r="B8" s="18" t="s">
        <v>25</v>
      </c>
      <c r="C8" s="18" t="s">
        <v>79</v>
      </c>
      <c r="D8" s="5"/>
      <c r="E8" s="5"/>
      <c r="F8" s="5"/>
    </row>
    <row r="9" spans="1:6" x14ac:dyDescent="0.25">
      <c r="A9" s="18" t="s">
        <v>32</v>
      </c>
      <c r="B9" s="18" t="s">
        <v>28</v>
      </c>
      <c r="C9" s="18" t="s">
        <v>79</v>
      </c>
      <c r="D9" s="5"/>
      <c r="E9" s="5"/>
      <c r="F9" s="5"/>
    </row>
    <row r="10" spans="1:6" x14ac:dyDescent="0.25">
      <c r="A10" s="18" t="s">
        <v>32</v>
      </c>
      <c r="B10" s="18" t="s">
        <v>29</v>
      </c>
      <c r="C10" s="18" t="s">
        <v>79</v>
      </c>
      <c r="D10" s="5"/>
      <c r="E10" s="5"/>
      <c r="F10" s="5"/>
    </row>
    <row r="11" spans="1:6" x14ac:dyDescent="0.25">
      <c r="A11" s="18" t="s">
        <v>32</v>
      </c>
      <c r="B11" s="18" t="s">
        <v>30</v>
      </c>
      <c r="C11" s="18" t="s">
        <v>79</v>
      </c>
      <c r="D11" s="5"/>
      <c r="E11" s="5"/>
      <c r="F11" s="5"/>
    </row>
    <row r="12" spans="1:6" x14ac:dyDescent="0.25">
      <c r="A12" s="18" t="s">
        <v>32</v>
      </c>
      <c r="B12" s="18" t="s">
        <v>31</v>
      </c>
      <c r="C12" s="18" t="s">
        <v>79</v>
      </c>
      <c r="D12" s="5"/>
      <c r="E12" s="5"/>
      <c r="F12" s="5"/>
    </row>
    <row r="15" spans="1:6" ht="13" x14ac:dyDescent="0.3">
      <c r="A15" s="16" t="s">
        <v>63</v>
      </c>
    </row>
    <row r="16" spans="1:6" ht="13" x14ac:dyDescent="0.3">
      <c r="A16" s="14" t="s">
        <v>64</v>
      </c>
      <c r="B16" s="17" t="s">
        <v>65</v>
      </c>
    </row>
    <row r="17" spans="1:2" x14ac:dyDescent="0.25">
      <c r="A17" s="18" t="s">
        <v>67</v>
      </c>
      <c r="B17" s="4" t="s">
        <v>66</v>
      </c>
    </row>
    <row r="18" spans="1:2" x14ac:dyDescent="0.25">
      <c r="A18" s="18" t="s">
        <v>68</v>
      </c>
      <c r="B18" s="4" t="s">
        <v>66</v>
      </c>
    </row>
    <row r="19" spans="1:2" x14ac:dyDescent="0.25">
      <c r="A19" s="18" t="s">
        <v>69</v>
      </c>
      <c r="B19" s="4" t="s">
        <v>66</v>
      </c>
    </row>
    <row r="20" spans="1:2" x14ac:dyDescent="0.25">
      <c r="A20" s="18" t="s">
        <v>70</v>
      </c>
      <c r="B20" s="4" t="s">
        <v>66</v>
      </c>
    </row>
    <row r="21" spans="1:2" x14ac:dyDescent="0.25">
      <c r="A21" s="18" t="s">
        <v>71</v>
      </c>
      <c r="B21" s="4" t="s">
        <v>66</v>
      </c>
    </row>
    <row r="22" spans="1:2" x14ac:dyDescent="0.25">
      <c r="A22" s="18" t="s">
        <v>72</v>
      </c>
      <c r="B22" s="4" t="s">
        <v>66</v>
      </c>
    </row>
    <row r="23" spans="1:2" x14ac:dyDescent="0.25">
      <c r="A23" s="18" t="s">
        <v>73</v>
      </c>
      <c r="B23" s="4" t="s">
        <v>66</v>
      </c>
    </row>
    <row r="24" spans="1:2" x14ac:dyDescent="0.25">
      <c r="A24" s="18" t="s">
        <v>74</v>
      </c>
      <c r="B24" s="4" t="s">
        <v>66</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2"/>
  <sheetViews>
    <sheetView showGridLines="0" workbookViewId="0">
      <selection activeCell="C5" sqref="C5"/>
    </sheetView>
  </sheetViews>
  <sheetFormatPr baseColWidth="10" defaultRowHeight="12.5" x14ac:dyDescent="0.25"/>
  <cols>
    <col min="1" max="1" width="19.1796875" style="45" bestFit="1" customWidth="1"/>
    <col min="2" max="2" width="29.08984375" style="45" bestFit="1" customWidth="1"/>
    <col min="3" max="3" width="29.08984375" style="45" customWidth="1"/>
    <col min="4" max="4" width="95.54296875" style="45" bestFit="1" customWidth="1"/>
    <col min="5" max="5" width="32.7265625" style="45" bestFit="1" customWidth="1"/>
    <col min="6" max="6" width="10.90625" style="45"/>
    <col min="7" max="7" width="35.453125" style="45" bestFit="1" customWidth="1"/>
    <col min="8" max="8" width="39.36328125" style="45" bestFit="1" customWidth="1"/>
    <col min="9" max="9" width="33" style="45" bestFit="1" customWidth="1"/>
    <col min="10" max="11" width="10.90625" style="45"/>
    <col min="12" max="12" width="12.26953125" style="45" bestFit="1" customWidth="1"/>
    <col min="13" max="16384" width="10.90625" style="45"/>
  </cols>
  <sheetData>
    <row r="1" spans="1:12" ht="26" x14ac:dyDescent="0.3">
      <c r="A1" s="27" t="s">
        <v>202</v>
      </c>
      <c r="B1" s="27" t="s">
        <v>203</v>
      </c>
      <c r="C1" s="27" t="s">
        <v>327</v>
      </c>
      <c r="D1" s="27" t="s">
        <v>0</v>
      </c>
      <c r="E1" s="27" t="s">
        <v>1</v>
      </c>
      <c r="F1" s="27" t="s">
        <v>2</v>
      </c>
      <c r="G1" s="27" t="s">
        <v>33</v>
      </c>
      <c r="H1" s="27" t="s">
        <v>3</v>
      </c>
      <c r="I1" s="27" t="s">
        <v>4</v>
      </c>
      <c r="J1" s="27" t="s">
        <v>5</v>
      </c>
      <c r="K1" s="27" t="s">
        <v>6</v>
      </c>
      <c r="L1" s="27" t="s">
        <v>7</v>
      </c>
    </row>
    <row r="2" spans="1:12" customFormat="1" ht="14.5" x14ac:dyDescent="0.35">
      <c r="A2" s="73" t="s">
        <v>422</v>
      </c>
      <c r="B2" s="4" t="s">
        <v>205</v>
      </c>
      <c r="C2" s="13" t="s">
        <v>425</v>
      </c>
      <c r="D2" s="73" t="s">
        <v>423</v>
      </c>
      <c r="E2" s="73" t="s">
        <v>424</v>
      </c>
      <c r="F2" s="73" t="s">
        <v>8</v>
      </c>
      <c r="G2" s="73" t="s">
        <v>16</v>
      </c>
      <c r="H2" s="73" t="s">
        <v>370</v>
      </c>
      <c r="I2" s="73" t="s">
        <v>369</v>
      </c>
      <c r="J2" s="73" t="s">
        <v>16</v>
      </c>
      <c r="K2" s="73">
        <v>1.9193364420400001E-3</v>
      </c>
      <c r="L2" s="73" t="s">
        <v>11</v>
      </c>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lpstr>UserGuide_EWU-Dashboard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2023-04-20T05:25:47Z</dcterms:modified>
</cp:coreProperties>
</file>